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'Datos'!$A$1:$H$37697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IFERROR(ROUND(AVERAGEIFS(Datos!$G$2:$G$37697,Datos!$E$2:$E$37697,$A5,Datos!$D$2:$D$37697,$B5,Datos!$F$2:$F$37697,"STANDBY"),1),"")</f>
        <v/>
      </c>
      <c r="D5" s="5">
        <f>IFERROR(_xlfn.MAXIFS(Datos!$G$2:$G$37697,Datos!$E$2:$E$37697,$A5,Datos!$D$2:$D$37697,$B5,Datos!$F$2:$F$37697,"STANDBY"),"")</f>
        <v/>
      </c>
      <c r="E5" s="5">
        <f>IFERROR(_xlfn.MINIFS(Datos!$G$2:$G$37697,Datos!$E$2:$E$37697,$A5,Datos!$D$2:$D$37697,$B5,Datos!$F$2:$F$37697,"STANDBY"),"")</f>
        <v/>
      </c>
      <c r="F5" s="5">
        <f>IFERROR(ROUND(AVERAGEIFS(Datos!$G$2:$G$37697,Datos!$E$2:$E$37697,$A5,Datos!$D$2:$D$37697,$B5,Datos!$F$2:$F$37697,"SINGLE_RIDER"),1),"")</f>
        <v/>
      </c>
      <c r="G5" s="5">
        <f>COUNTIFS(Datos!$E$2:$E$37697,$A5,Datos!$D$2:$D$37697,$B5,Datos!$F$2:$F$37697,"STANDBY")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IFERROR(ROUND(AVERAGEIFS(Datos!$G$2:$G$37697,Datos!$E$2:$E$37697,$A6,Datos!$D$2:$D$37697,$B6,Datos!$F$2:$F$37697,"STANDBY"),1),"")</f>
        <v/>
      </c>
      <c r="D6" s="7">
        <f>IFERROR(_xlfn.MAXIFS(Datos!$G$2:$G$37697,Datos!$E$2:$E$37697,$A6,Datos!$D$2:$D$37697,$B6,Datos!$F$2:$F$37697,"STANDBY"),"")</f>
        <v/>
      </c>
      <c r="E6" s="7">
        <f>IFERROR(_xlfn.MINIFS(Datos!$G$2:$G$37697,Datos!$E$2:$E$37697,$A6,Datos!$D$2:$D$37697,$B6,Datos!$F$2:$F$37697,"STANDBY"),"")</f>
        <v/>
      </c>
      <c r="F6" s="7">
        <f>IFERROR(ROUND(AVERAGEIFS(Datos!$G$2:$G$37697,Datos!$E$2:$E$37697,$A6,Datos!$D$2:$D$37697,$B6,Datos!$F$2:$F$37697,"SINGLE_RIDER"),1),"")</f>
        <v/>
      </c>
      <c r="G6" s="7">
        <f>COUNTIFS(Datos!$E$2:$E$37697,$A6,Datos!$D$2:$D$37697,$B6,Datos!$F$2:$F$37697,"STANDBY")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IFERROR(ROUND(AVERAGEIFS(Datos!$G$2:$G$37697,Datos!$E$2:$E$37697,$A7,Datos!$D$2:$D$37697,$B7,Datos!$F$2:$F$37697,"STANDBY"),1),"")</f>
        <v/>
      </c>
      <c r="D7" s="5">
        <f>IFERROR(_xlfn.MAXIFS(Datos!$G$2:$G$37697,Datos!$E$2:$E$37697,$A7,Datos!$D$2:$D$37697,$B7,Datos!$F$2:$F$37697,"STANDBY"),"")</f>
        <v/>
      </c>
      <c r="E7" s="5">
        <f>IFERROR(_xlfn.MINIFS(Datos!$G$2:$G$37697,Datos!$E$2:$E$37697,$A7,Datos!$D$2:$D$37697,$B7,Datos!$F$2:$F$37697,"STANDBY"),"")</f>
        <v/>
      </c>
      <c r="F7" s="5">
        <f>IFERROR(ROUND(AVERAGEIFS(Datos!$G$2:$G$37697,Datos!$E$2:$E$37697,$A7,Datos!$D$2:$D$37697,$B7,Datos!$F$2:$F$37697,"SINGLE_RIDER"),1),"")</f>
        <v/>
      </c>
      <c r="G7" s="5">
        <f>COUNTIFS(Datos!$E$2:$E$37697,$A7,Datos!$D$2:$D$37697,$B7,Datos!$F$2:$F$37697,"STANDBY")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IFERROR(ROUND(AVERAGEIFS(Datos!$G$2:$G$37697,Datos!$E$2:$E$37697,$A8,Datos!$D$2:$D$37697,$B8,Datos!$F$2:$F$37697,"STANDBY"),1),"")</f>
        <v/>
      </c>
      <c r="D8" s="7">
        <f>IFERROR(_xlfn.MAXIFS(Datos!$G$2:$G$37697,Datos!$E$2:$E$37697,$A8,Datos!$D$2:$D$37697,$B8,Datos!$F$2:$F$37697,"STANDBY"),"")</f>
        <v/>
      </c>
      <c r="E8" s="7">
        <f>IFERROR(_xlfn.MINIFS(Datos!$G$2:$G$37697,Datos!$E$2:$E$37697,$A8,Datos!$D$2:$D$37697,$B8,Datos!$F$2:$F$37697,"STANDBY"),"")</f>
        <v/>
      </c>
      <c r="F8" s="7">
        <f>IFERROR(ROUND(AVERAGEIFS(Datos!$G$2:$G$37697,Datos!$E$2:$E$37697,$A8,Datos!$D$2:$D$37697,$B8,Datos!$F$2:$F$37697,"SINGLE_RIDER"),1),"")</f>
        <v/>
      </c>
      <c r="G8" s="7">
        <f>COUNTIFS(Datos!$E$2:$E$37697,$A8,Datos!$D$2:$D$37697,$B8,Datos!$F$2:$F$37697,"STANDBY")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IFERROR(ROUND(AVERAGEIFS(Datos!$G$2:$G$37697,Datos!$E$2:$E$37697,$A9,Datos!$D$2:$D$37697,$B9,Datos!$F$2:$F$37697,"STANDBY"),1),"")</f>
        <v/>
      </c>
      <c r="D9" s="5">
        <f>IFERROR(_xlfn.MAXIFS(Datos!$G$2:$G$37697,Datos!$E$2:$E$37697,$A9,Datos!$D$2:$D$37697,$B9,Datos!$F$2:$F$37697,"STANDBY"),"")</f>
        <v/>
      </c>
      <c r="E9" s="5">
        <f>IFERROR(_xlfn.MINIFS(Datos!$G$2:$G$37697,Datos!$E$2:$E$37697,$A9,Datos!$D$2:$D$37697,$B9,Datos!$F$2:$F$37697,"STANDBY"),"")</f>
        <v/>
      </c>
      <c r="F9" s="5">
        <f>IFERROR(ROUND(AVERAGEIFS(Datos!$G$2:$G$37697,Datos!$E$2:$E$37697,$A9,Datos!$D$2:$D$37697,$B9,Datos!$F$2:$F$37697,"SINGLE_RIDER"),1),"")</f>
        <v/>
      </c>
      <c r="G9" s="5">
        <f>COUNTIFS(Datos!$E$2:$E$37697,$A9,Datos!$D$2:$D$37697,$B9,Datos!$F$2:$F$37697,"STANDBY")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IFERROR(ROUND(AVERAGEIFS(Datos!$G$2:$G$37697,Datos!$E$2:$E$37697,$A10,Datos!$D$2:$D$37697,$B10,Datos!$F$2:$F$37697,"STANDBY"),1),"")</f>
        <v/>
      </c>
      <c r="D10" s="7">
        <f>IFERROR(_xlfn.MAXIFS(Datos!$G$2:$G$37697,Datos!$E$2:$E$37697,$A10,Datos!$D$2:$D$37697,$B10,Datos!$F$2:$F$37697,"STANDBY"),"")</f>
        <v/>
      </c>
      <c r="E10" s="7">
        <f>IFERROR(_xlfn.MINIFS(Datos!$G$2:$G$37697,Datos!$E$2:$E$37697,$A10,Datos!$D$2:$D$37697,$B10,Datos!$F$2:$F$37697,"STANDBY"),"")</f>
        <v/>
      </c>
      <c r="F10" s="7">
        <f>IFERROR(ROUND(AVERAGEIFS(Datos!$G$2:$G$37697,Datos!$E$2:$E$37697,$A10,Datos!$D$2:$D$37697,$B10,Datos!$F$2:$F$37697,"SINGLE_RIDER"),1),"")</f>
        <v/>
      </c>
      <c r="G10" s="7">
        <f>COUNTIFS(Datos!$E$2:$E$37697,$A10,Datos!$D$2:$D$37697,$B10,Datos!$F$2:$F$37697,"STANDBY")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IFERROR(ROUND(AVERAGEIFS(Datos!$G$2:$G$37697,Datos!$E$2:$E$37697,$A11,Datos!$D$2:$D$37697,$B11,Datos!$F$2:$F$37697,"STANDBY"),1),"")</f>
        <v/>
      </c>
      <c r="D11" s="5">
        <f>IFERROR(_xlfn.MAXIFS(Datos!$G$2:$G$37697,Datos!$E$2:$E$37697,$A11,Datos!$D$2:$D$37697,$B11,Datos!$F$2:$F$37697,"STANDBY"),"")</f>
        <v/>
      </c>
      <c r="E11" s="5">
        <f>IFERROR(_xlfn.MINIFS(Datos!$G$2:$G$37697,Datos!$E$2:$E$37697,$A11,Datos!$D$2:$D$37697,$B11,Datos!$F$2:$F$37697,"STANDBY"),"")</f>
        <v/>
      </c>
      <c r="F11" s="5">
        <f>IFERROR(ROUND(AVERAGEIFS(Datos!$G$2:$G$37697,Datos!$E$2:$E$37697,$A11,Datos!$D$2:$D$37697,$B11,Datos!$F$2:$F$37697,"SINGLE_RIDER"),1),"")</f>
        <v/>
      </c>
      <c r="G11" s="5">
        <f>COUNTIFS(Datos!$E$2:$E$37697,$A11,Datos!$D$2:$D$37697,$B11,Datos!$F$2:$F$37697,"STANDBY")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IFERROR(ROUND(AVERAGEIFS(Datos!$G$2:$G$37697,Datos!$E$2:$E$37697,$A12,Datos!$D$2:$D$37697,$B12,Datos!$F$2:$F$37697,"STANDBY"),1),"")</f>
        <v/>
      </c>
      <c r="D12" s="7">
        <f>IFERROR(_xlfn.MAXIFS(Datos!$G$2:$G$37697,Datos!$E$2:$E$37697,$A12,Datos!$D$2:$D$37697,$B12,Datos!$F$2:$F$37697,"STANDBY"),"")</f>
        <v/>
      </c>
      <c r="E12" s="7">
        <f>IFERROR(_xlfn.MINIFS(Datos!$G$2:$G$37697,Datos!$E$2:$E$37697,$A12,Datos!$D$2:$D$37697,$B12,Datos!$F$2:$F$37697,"STANDBY"),"")</f>
        <v/>
      </c>
      <c r="F12" s="7">
        <f>IFERROR(ROUND(AVERAGEIFS(Datos!$G$2:$G$37697,Datos!$E$2:$E$37697,$A12,Datos!$D$2:$D$37697,$B12,Datos!$F$2:$F$37697,"SINGLE_RIDER"),1),"")</f>
        <v/>
      </c>
      <c r="G12" s="7">
        <f>COUNTIFS(Datos!$E$2:$E$37697,$A12,Datos!$D$2:$D$37697,$B12,Datos!$F$2:$F$37697,"STANDBY")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IFERROR(ROUND(AVERAGEIFS(Datos!$G$2:$G$37697,Datos!$E$2:$E$37697,$A13,Datos!$D$2:$D$37697,$B13,Datos!$F$2:$F$37697,"STANDBY"),1),"")</f>
        <v/>
      </c>
      <c r="D13" s="5">
        <f>IFERROR(_xlfn.MAXIFS(Datos!$G$2:$G$37697,Datos!$E$2:$E$37697,$A13,Datos!$D$2:$D$37697,$B13,Datos!$F$2:$F$37697,"STANDBY"),"")</f>
        <v/>
      </c>
      <c r="E13" s="5">
        <f>IFERROR(_xlfn.MINIFS(Datos!$G$2:$G$37697,Datos!$E$2:$E$37697,$A13,Datos!$D$2:$D$37697,$B13,Datos!$F$2:$F$37697,"STANDBY"),"")</f>
        <v/>
      </c>
      <c r="F13" s="5">
        <f>IFERROR(ROUND(AVERAGEIFS(Datos!$G$2:$G$37697,Datos!$E$2:$E$37697,$A13,Datos!$D$2:$D$37697,$B13,Datos!$F$2:$F$37697,"SINGLE_RIDER"),1),"")</f>
        <v/>
      </c>
      <c r="G13" s="5">
        <f>COUNTIFS(Datos!$E$2:$E$37697,$A13,Datos!$D$2:$D$37697,$B13,Datos!$F$2:$F$37697,"STANDBY")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IFERROR(ROUND(AVERAGEIFS(Datos!$G$2:$G$37697,Datos!$E$2:$E$37697,$A14,Datos!$D$2:$D$37697,$B14,Datos!$F$2:$F$37697,"STANDBY"),1),"")</f>
        <v/>
      </c>
      <c r="D14" s="7">
        <f>IFERROR(_xlfn.MAXIFS(Datos!$G$2:$G$37697,Datos!$E$2:$E$37697,$A14,Datos!$D$2:$D$37697,$B14,Datos!$F$2:$F$37697,"STANDBY"),"")</f>
        <v/>
      </c>
      <c r="E14" s="7">
        <f>IFERROR(_xlfn.MINIFS(Datos!$G$2:$G$37697,Datos!$E$2:$E$37697,$A14,Datos!$D$2:$D$37697,$B14,Datos!$F$2:$F$37697,"STANDBY"),"")</f>
        <v/>
      </c>
      <c r="F14" s="7">
        <f>IFERROR(ROUND(AVERAGEIFS(Datos!$G$2:$G$37697,Datos!$E$2:$E$37697,$A14,Datos!$D$2:$D$37697,$B14,Datos!$F$2:$F$37697,"SINGLE_RIDER"),1),"")</f>
        <v/>
      </c>
      <c r="G14" s="7">
        <f>COUNTIFS(Datos!$E$2:$E$37697,$A14,Datos!$D$2:$D$37697,$B14,Datos!$F$2:$F$37697,"STANDBY")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IFERROR(ROUND(AVERAGEIFS(Datos!$G$2:$G$37697,Datos!$E$2:$E$37697,$A15,Datos!$D$2:$D$37697,$B15,Datos!$F$2:$F$37697,"STANDBY"),1),"")</f>
        <v/>
      </c>
      <c r="D15" s="5">
        <f>IFERROR(_xlfn.MAXIFS(Datos!$G$2:$G$37697,Datos!$E$2:$E$37697,$A15,Datos!$D$2:$D$37697,$B15,Datos!$F$2:$F$37697,"STANDBY"),"")</f>
        <v/>
      </c>
      <c r="E15" s="5">
        <f>IFERROR(_xlfn.MINIFS(Datos!$G$2:$G$37697,Datos!$E$2:$E$37697,$A15,Datos!$D$2:$D$37697,$B15,Datos!$F$2:$F$37697,"STANDBY"),"")</f>
        <v/>
      </c>
      <c r="F15" s="5">
        <f>IFERROR(ROUND(AVERAGEIFS(Datos!$G$2:$G$37697,Datos!$E$2:$E$37697,$A15,Datos!$D$2:$D$37697,$B15,Datos!$F$2:$F$37697,"SINGLE_RIDER"),1),"")</f>
        <v/>
      </c>
      <c r="G15" s="5">
        <f>COUNTIFS(Datos!$E$2:$E$37697,$A15,Datos!$D$2:$D$37697,$B15,Datos!$F$2:$F$37697,"STANDBY")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IFERROR(ROUND(AVERAGEIFS(Datos!$G$2:$G$37697,Datos!$E$2:$E$37697,$A16,Datos!$D$2:$D$37697,$B16,Datos!$F$2:$F$37697,"STANDBY"),1),"")</f>
        <v/>
      </c>
      <c r="D16" s="7">
        <f>IFERROR(_xlfn.MAXIFS(Datos!$G$2:$G$37697,Datos!$E$2:$E$37697,$A16,Datos!$D$2:$D$37697,$B16,Datos!$F$2:$F$37697,"STANDBY"),"")</f>
        <v/>
      </c>
      <c r="E16" s="7">
        <f>IFERROR(_xlfn.MINIFS(Datos!$G$2:$G$37697,Datos!$E$2:$E$37697,$A16,Datos!$D$2:$D$37697,$B16,Datos!$F$2:$F$37697,"STANDBY"),"")</f>
        <v/>
      </c>
      <c r="F16" s="7">
        <f>IFERROR(ROUND(AVERAGEIFS(Datos!$G$2:$G$37697,Datos!$E$2:$E$37697,$A16,Datos!$D$2:$D$37697,$B16,Datos!$F$2:$F$37697,"SINGLE_RIDER"),1),"")</f>
        <v/>
      </c>
      <c r="G16" s="7">
        <f>COUNTIFS(Datos!$E$2:$E$37697,$A16,Datos!$D$2:$D$37697,$B16,Datos!$F$2:$F$37697,"STANDBY")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IFERROR(ROUND(AVERAGEIFS(Datos!$G$2:$G$37697,Datos!$E$2:$E$37697,$A17,Datos!$D$2:$D$37697,$B17,Datos!$F$2:$F$37697,"STANDBY"),1),"")</f>
        <v/>
      </c>
      <c r="D17" s="5">
        <f>IFERROR(_xlfn.MAXIFS(Datos!$G$2:$G$37697,Datos!$E$2:$E$37697,$A17,Datos!$D$2:$D$37697,$B17,Datos!$F$2:$F$37697,"STANDBY"),"")</f>
        <v/>
      </c>
      <c r="E17" s="5">
        <f>IFERROR(_xlfn.MINIFS(Datos!$G$2:$G$37697,Datos!$E$2:$E$37697,$A17,Datos!$D$2:$D$37697,$B17,Datos!$F$2:$F$37697,"STANDBY"),"")</f>
        <v/>
      </c>
      <c r="F17" s="5">
        <f>IFERROR(ROUND(AVERAGEIFS(Datos!$G$2:$G$37697,Datos!$E$2:$E$37697,$A17,Datos!$D$2:$D$37697,$B17,Datos!$F$2:$F$37697,"SINGLE_RIDER"),1),"")</f>
        <v/>
      </c>
      <c r="G17" s="5">
        <f>COUNTIFS(Datos!$E$2:$E$37697,$A17,Datos!$D$2:$D$37697,$B17,Datos!$F$2:$F$37697,"STANDBY")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IFERROR(ROUND(AVERAGEIFS(Datos!$G$2:$G$37697,Datos!$E$2:$E$37697,$A18,Datos!$D$2:$D$37697,$B18,Datos!$F$2:$F$37697,"STANDBY"),1),"")</f>
        <v/>
      </c>
      <c r="D18" s="7">
        <f>IFERROR(_xlfn.MAXIFS(Datos!$G$2:$G$37697,Datos!$E$2:$E$37697,$A18,Datos!$D$2:$D$37697,$B18,Datos!$F$2:$F$37697,"STANDBY"),"")</f>
        <v/>
      </c>
      <c r="E18" s="7">
        <f>IFERROR(_xlfn.MINIFS(Datos!$G$2:$G$37697,Datos!$E$2:$E$37697,$A18,Datos!$D$2:$D$37697,$B18,Datos!$F$2:$F$37697,"STANDBY"),"")</f>
        <v/>
      </c>
      <c r="F18" s="7">
        <f>IFERROR(ROUND(AVERAGEIFS(Datos!$G$2:$G$37697,Datos!$E$2:$E$37697,$A18,Datos!$D$2:$D$37697,$B18,Datos!$F$2:$F$37697,"SINGLE_RIDER"),1),"")</f>
        <v/>
      </c>
      <c r="G18" s="7">
        <f>COUNTIFS(Datos!$E$2:$E$37697,$A18,Datos!$D$2:$D$37697,$B18,Datos!$F$2:$F$37697,"STANDBY")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IFERROR(ROUND(AVERAGEIFS(Datos!$G$2:$G$37697,Datos!$E$2:$E$37697,$A19,Datos!$D$2:$D$37697,$B19,Datos!$F$2:$F$37697,"STANDBY"),1),"")</f>
        <v/>
      </c>
      <c r="D19" s="5">
        <f>IFERROR(_xlfn.MAXIFS(Datos!$G$2:$G$37697,Datos!$E$2:$E$37697,$A19,Datos!$D$2:$D$37697,$B19,Datos!$F$2:$F$37697,"STANDBY"),"")</f>
        <v/>
      </c>
      <c r="E19" s="5">
        <f>IFERROR(_xlfn.MINIFS(Datos!$G$2:$G$37697,Datos!$E$2:$E$37697,$A19,Datos!$D$2:$D$37697,$B19,Datos!$F$2:$F$37697,"STANDBY"),"")</f>
        <v/>
      </c>
      <c r="F19" s="5">
        <f>IFERROR(ROUND(AVERAGEIFS(Datos!$G$2:$G$37697,Datos!$E$2:$E$37697,$A19,Datos!$D$2:$D$37697,$B19,Datos!$F$2:$F$37697,"SINGLE_RIDER"),1),"")</f>
        <v/>
      </c>
      <c r="G19" s="5">
        <f>COUNTIFS(Datos!$E$2:$E$37697,$A19,Datos!$D$2:$D$37697,$B19,Datos!$F$2:$F$37697,"STANDBY")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IFERROR(ROUND(AVERAGEIFS(Datos!$G$2:$G$37697,Datos!$E$2:$E$37697,$A20,Datos!$D$2:$D$37697,$B20,Datos!$F$2:$F$37697,"STANDBY"),1),"")</f>
        <v/>
      </c>
      <c r="D20" s="7">
        <f>IFERROR(_xlfn.MAXIFS(Datos!$G$2:$G$37697,Datos!$E$2:$E$37697,$A20,Datos!$D$2:$D$37697,$B20,Datos!$F$2:$F$37697,"STANDBY"),"")</f>
        <v/>
      </c>
      <c r="E20" s="7">
        <f>IFERROR(_xlfn.MINIFS(Datos!$G$2:$G$37697,Datos!$E$2:$E$37697,$A20,Datos!$D$2:$D$37697,$B20,Datos!$F$2:$F$37697,"STANDBY"),"")</f>
        <v/>
      </c>
      <c r="F20" s="7">
        <f>IFERROR(ROUND(AVERAGEIFS(Datos!$G$2:$G$37697,Datos!$E$2:$E$37697,$A20,Datos!$D$2:$D$37697,$B20,Datos!$F$2:$F$37697,"SINGLE_RIDER"),1),"")</f>
        <v/>
      </c>
      <c r="G20" s="7">
        <f>COUNTIFS(Datos!$E$2:$E$37697,$A20,Datos!$D$2:$D$37697,$B20,Datos!$F$2:$F$37697,"STANDBY")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IFERROR(ROUND(AVERAGEIFS(Datos!$G$2:$G$37697,Datos!$E$2:$E$37697,$A21,Datos!$D$2:$D$37697,$B21,Datos!$F$2:$F$37697,"STANDBY"),1),"")</f>
        <v/>
      </c>
      <c r="D21" s="5">
        <f>IFERROR(_xlfn.MAXIFS(Datos!$G$2:$G$37697,Datos!$E$2:$E$37697,$A21,Datos!$D$2:$D$37697,$B21,Datos!$F$2:$F$37697,"STANDBY"),"")</f>
        <v/>
      </c>
      <c r="E21" s="5">
        <f>IFERROR(_xlfn.MINIFS(Datos!$G$2:$G$37697,Datos!$E$2:$E$37697,$A21,Datos!$D$2:$D$37697,$B21,Datos!$F$2:$F$37697,"STANDBY"),"")</f>
        <v/>
      </c>
      <c r="F21" s="5">
        <f>IFERROR(ROUND(AVERAGEIFS(Datos!$G$2:$G$37697,Datos!$E$2:$E$37697,$A21,Datos!$D$2:$D$37697,$B21,Datos!$F$2:$F$37697,"SINGLE_RIDER"),1),"")</f>
        <v/>
      </c>
      <c r="G21" s="5">
        <f>COUNTIFS(Datos!$E$2:$E$37697,$A21,Datos!$D$2:$D$37697,$B21,Datos!$F$2:$F$37697,"STANDBY")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IFERROR(ROUND(AVERAGEIFS(Datos!$G$2:$G$37697,Datos!$E$2:$E$37697,$A22,Datos!$D$2:$D$37697,$B22,Datos!$F$2:$F$37697,"STANDBY"),1),"")</f>
        <v/>
      </c>
      <c r="D22" s="7">
        <f>IFERROR(_xlfn.MAXIFS(Datos!$G$2:$G$37697,Datos!$E$2:$E$37697,$A22,Datos!$D$2:$D$37697,$B22,Datos!$F$2:$F$37697,"STANDBY"),"")</f>
        <v/>
      </c>
      <c r="E22" s="7">
        <f>IFERROR(_xlfn.MINIFS(Datos!$G$2:$G$37697,Datos!$E$2:$E$37697,$A22,Datos!$D$2:$D$37697,$B22,Datos!$F$2:$F$37697,"STANDBY"),"")</f>
        <v/>
      </c>
      <c r="F22" s="7">
        <f>IFERROR(ROUND(AVERAGEIFS(Datos!$G$2:$G$37697,Datos!$E$2:$E$37697,$A22,Datos!$D$2:$D$37697,$B22,Datos!$F$2:$F$37697,"SINGLE_RIDER"),1),"")</f>
        <v/>
      </c>
      <c r="G22" s="7">
        <f>COUNTIFS(Datos!$E$2:$E$37697,$A22,Datos!$D$2:$D$37697,$B22,Datos!$F$2:$F$37697,"STANDBY")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IFERROR(ROUND(AVERAGEIFS(Datos!$G$2:$G$37697,Datos!$E$2:$E$37697,$A23,Datos!$D$2:$D$37697,$B23,Datos!$F$2:$F$37697,"STANDBY"),1),"")</f>
        <v/>
      </c>
      <c r="D23" s="5">
        <f>IFERROR(_xlfn.MAXIFS(Datos!$G$2:$G$37697,Datos!$E$2:$E$37697,$A23,Datos!$D$2:$D$37697,$B23,Datos!$F$2:$F$37697,"STANDBY"),"")</f>
        <v/>
      </c>
      <c r="E23" s="5">
        <f>IFERROR(_xlfn.MINIFS(Datos!$G$2:$G$37697,Datos!$E$2:$E$37697,$A23,Datos!$D$2:$D$37697,$B23,Datos!$F$2:$F$37697,"STANDBY"),"")</f>
        <v/>
      </c>
      <c r="F23" s="5">
        <f>IFERROR(ROUND(AVERAGEIFS(Datos!$G$2:$G$37697,Datos!$E$2:$E$37697,$A23,Datos!$D$2:$D$37697,$B23,Datos!$F$2:$F$37697,"SINGLE_RIDER"),1),"")</f>
        <v/>
      </c>
      <c r="G23" s="5">
        <f>COUNTIFS(Datos!$E$2:$E$37697,$A23,Datos!$D$2:$D$37697,$B23,Datos!$F$2:$F$37697,"STANDBY")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IFERROR(ROUND(AVERAGEIFS(Datos!$G$2:$G$37697,Datos!$E$2:$E$37697,$A24,Datos!$D$2:$D$37697,$B24,Datos!$F$2:$F$37697,"STANDBY"),1),"")</f>
        <v/>
      </c>
      <c r="D24" s="7">
        <f>IFERROR(_xlfn.MAXIFS(Datos!$G$2:$G$37697,Datos!$E$2:$E$37697,$A24,Datos!$D$2:$D$37697,$B24,Datos!$F$2:$F$37697,"STANDBY"),"")</f>
        <v/>
      </c>
      <c r="E24" s="7">
        <f>IFERROR(_xlfn.MINIFS(Datos!$G$2:$G$37697,Datos!$E$2:$E$37697,$A24,Datos!$D$2:$D$37697,$B24,Datos!$F$2:$F$37697,"STANDBY"),"")</f>
        <v/>
      </c>
      <c r="F24" s="7">
        <f>IFERROR(ROUND(AVERAGEIFS(Datos!$G$2:$G$37697,Datos!$E$2:$E$37697,$A24,Datos!$D$2:$D$37697,$B24,Datos!$F$2:$F$37697,"SINGLE_RIDER"),1),"")</f>
        <v/>
      </c>
      <c r="G24" s="7">
        <f>COUNTIFS(Datos!$E$2:$E$37697,$A24,Datos!$D$2:$D$37697,$B24,Datos!$F$2:$F$37697,"STANDBY")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IFERROR(ROUND(AVERAGEIFS(Datos!$G$2:$G$37697,Datos!$E$2:$E$37697,$A25,Datos!$D$2:$D$37697,$B25,Datos!$F$2:$F$37697,"STANDBY"),1),"")</f>
        <v/>
      </c>
      <c r="D25" s="5">
        <f>IFERROR(_xlfn.MAXIFS(Datos!$G$2:$G$37697,Datos!$E$2:$E$37697,$A25,Datos!$D$2:$D$37697,$B25,Datos!$F$2:$F$37697,"STANDBY"),"")</f>
        <v/>
      </c>
      <c r="E25" s="5">
        <f>IFERROR(_xlfn.MINIFS(Datos!$G$2:$G$37697,Datos!$E$2:$E$37697,$A25,Datos!$D$2:$D$37697,$B25,Datos!$F$2:$F$37697,"STANDBY"),"")</f>
        <v/>
      </c>
      <c r="F25" s="5">
        <f>IFERROR(ROUND(AVERAGEIFS(Datos!$G$2:$G$37697,Datos!$E$2:$E$37697,$A25,Datos!$D$2:$D$37697,$B25,Datos!$F$2:$F$37697,"SINGLE_RIDER"),1),"")</f>
        <v/>
      </c>
      <c r="G25" s="5">
        <f>COUNTIFS(Datos!$E$2:$E$37697,$A25,Datos!$D$2:$D$37697,$B25,Datos!$F$2:$F$37697,"STANDBY")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IFERROR(ROUND(AVERAGEIFS(Datos!$G$2:$G$37697,Datos!$E$2:$E$37697,$A26,Datos!$D$2:$D$37697,$B26,Datos!$F$2:$F$37697,"STANDBY"),1),"")</f>
        <v/>
      </c>
      <c r="D26" s="7">
        <f>IFERROR(_xlfn.MAXIFS(Datos!$G$2:$G$37697,Datos!$E$2:$E$37697,$A26,Datos!$D$2:$D$37697,$B26,Datos!$F$2:$F$37697,"STANDBY"),"")</f>
        <v/>
      </c>
      <c r="E26" s="7">
        <f>IFERROR(_xlfn.MINIFS(Datos!$G$2:$G$37697,Datos!$E$2:$E$37697,$A26,Datos!$D$2:$D$37697,$B26,Datos!$F$2:$F$37697,"STANDBY"),"")</f>
        <v/>
      </c>
      <c r="F26" s="7">
        <f>IFERROR(ROUND(AVERAGEIFS(Datos!$G$2:$G$37697,Datos!$E$2:$E$37697,$A26,Datos!$D$2:$D$37697,$B26,Datos!$F$2:$F$37697,"SINGLE_RIDER"),1),"")</f>
        <v/>
      </c>
      <c r="G26" s="7">
        <f>COUNTIFS(Datos!$E$2:$E$37697,$A26,Datos!$D$2:$D$37697,$B26,Datos!$F$2:$F$37697,"STANDBY")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IFERROR(ROUND(AVERAGEIFS(Datos!$G$2:$G$37697,Datos!$E$2:$E$37697,$A27,Datos!$D$2:$D$37697,$B27,Datos!$F$2:$F$37697,"STANDBY"),1),"")</f>
        <v/>
      </c>
      <c r="D27" s="5">
        <f>IFERROR(_xlfn.MAXIFS(Datos!$G$2:$G$37697,Datos!$E$2:$E$37697,$A27,Datos!$D$2:$D$37697,$B27,Datos!$F$2:$F$37697,"STANDBY"),"")</f>
        <v/>
      </c>
      <c r="E27" s="5">
        <f>IFERROR(_xlfn.MINIFS(Datos!$G$2:$G$37697,Datos!$E$2:$E$37697,$A27,Datos!$D$2:$D$37697,$B27,Datos!$F$2:$F$37697,"STANDBY"),"")</f>
        <v/>
      </c>
      <c r="F27" s="5">
        <f>IFERROR(ROUND(AVERAGEIFS(Datos!$G$2:$G$37697,Datos!$E$2:$E$37697,$A27,Datos!$D$2:$D$37697,$B27,Datos!$F$2:$F$37697,"SINGLE_RIDER"),1),"")</f>
        <v/>
      </c>
      <c r="G27" s="5">
        <f>COUNTIFS(Datos!$E$2:$E$37697,$A27,Datos!$D$2:$D$37697,$B27,Datos!$F$2:$F$37697,"STANDBY")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IFERROR(ROUND(AVERAGEIFS(Datos!$G$2:$G$37697,Datos!$E$2:$E$37697,$A28,Datos!$D$2:$D$37697,$B28,Datos!$F$2:$F$37697,"STANDBY"),1),"")</f>
        <v/>
      </c>
      <c r="D28" s="7">
        <f>IFERROR(_xlfn.MAXIFS(Datos!$G$2:$G$37697,Datos!$E$2:$E$37697,$A28,Datos!$D$2:$D$37697,$B28,Datos!$F$2:$F$37697,"STANDBY"),"")</f>
        <v/>
      </c>
      <c r="E28" s="7">
        <f>IFERROR(_xlfn.MINIFS(Datos!$G$2:$G$37697,Datos!$E$2:$E$37697,$A28,Datos!$D$2:$D$37697,$B28,Datos!$F$2:$F$37697,"STANDBY"),"")</f>
        <v/>
      </c>
      <c r="F28" s="7">
        <f>IFERROR(ROUND(AVERAGEIFS(Datos!$G$2:$G$37697,Datos!$E$2:$E$37697,$A28,Datos!$D$2:$D$37697,$B28,Datos!$F$2:$F$37697,"SINGLE_RIDER"),1),"")</f>
        <v/>
      </c>
      <c r="G28" s="7">
        <f>COUNTIFS(Datos!$E$2:$E$37697,$A28,Datos!$D$2:$D$37697,$B28,Datos!$F$2:$F$37697,"STANDBY")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IFERROR(ROUND(AVERAGEIFS(Datos!$G$2:$G$37697,Datos!$E$2:$E$37697,$A29,Datos!$D$2:$D$37697,$B29,Datos!$F$2:$F$37697,"STANDBY"),1),"")</f>
        <v/>
      </c>
      <c r="D29" s="5">
        <f>IFERROR(_xlfn.MAXIFS(Datos!$G$2:$G$37697,Datos!$E$2:$E$37697,$A29,Datos!$D$2:$D$37697,$B29,Datos!$F$2:$F$37697,"STANDBY"),"")</f>
        <v/>
      </c>
      <c r="E29" s="5">
        <f>IFERROR(_xlfn.MINIFS(Datos!$G$2:$G$37697,Datos!$E$2:$E$37697,$A29,Datos!$D$2:$D$37697,$B29,Datos!$F$2:$F$37697,"STANDBY"),"")</f>
        <v/>
      </c>
      <c r="F29" s="5">
        <f>IFERROR(ROUND(AVERAGEIFS(Datos!$G$2:$G$37697,Datos!$E$2:$E$37697,$A29,Datos!$D$2:$D$37697,$B29,Datos!$F$2:$F$37697,"SINGLE_RIDER"),1),"")</f>
        <v/>
      </c>
      <c r="G29" s="5">
        <f>COUNTIFS(Datos!$E$2:$E$37697,$A29,Datos!$D$2:$D$37697,$B29,Datos!$F$2:$F$37697,"STANDBY")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IFERROR(ROUND(AVERAGEIFS(Datos!$G$2:$G$37697,Datos!$E$2:$E$37697,$A30,Datos!$D$2:$D$37697,$B30,Datos!$F$2:$F$37697,"STANDBY"),1),"")</f>
        <v/>
      </c>
      <c r="D30" s="7">
        <f>IFERROR(_xlfn.MAXIFS(Datos!$G$2:$G$37697,Datos!$E$2:$E$37697,$A30,Datos!$D$2:$D$37697,$B30,Datos!$F$2:$F$37697,"STANDBY"),"")</f>
        <v/>
      </c>
      <c r="E30" s="7">
        <f>IFERROR(_xlfn.MINIFS(Datos!$G$2:$G$37697,Datos!$E$2:$E$37697,$A30,Datos!$D$2:$D$37697,$B30,Datos!$F$2:$F$37697,"STANDBY"),"")</f>
        <v/>
      </c>
      <c r="F30" s="7">
        <f>IFERROR(ROUND(AVERAGEIFS(Datos!$G$2:$G$37697,Datos!$E$2:$E$37697,$A30,Datos!$D$2:$D$37697,$B30,Datos!$F$2:$F$37697,"SINGLE_RIDER"),1),"")</f>
        <v/>
      </c>
      <c r="G30" s="7">
        <f>COUNTIFS(Datos!$E$2:$E$37697,$A30,Datos!$D$2:$D$37697,$B30,Datos!$F$2:$F$37697,"STANDBY")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IFERROR(ROUND(AVERAGEIFS(Datos!$G$2:$G$37697,Datos!$E$2:$E$37697,$A31,Datos!$D$2:$D$37697,$B31,Datos!$F$2:$F$37697,"STANDBY"),1),"")</f>
        <v/>
      </c>
      <c r="D31" s="5">
        <f>IFERROR(_xlfn.MAXIFS(Datos!$G$2:$G$37697,Datos!$E$2:$E$37697,$A31,Datos!$D$2:$D$37697,$B31,Datos!$F$2:$F$37697,"STANDBY"),"")</f>
        <v/>
      </c>
      <c r="E31" s="5">
        <f>IFERROR(_xlfn.MINIFS(Datos!$G$2:$G$37697,Datos!$E$2:$E$37697,$A31,Datos!$D$2:$D$37697,$B31,Datos!$F$2:$F$37697,"STANDBY"),"")</f>
        <v/>
      </c>
      <c r="F31" s="5">
        <f>IFERROR(ROUND(AVERAGEIFS(Datos!$G$2:$G$37697,Datos!$E$2:$E$37697,$A31,Datos!$D$2:$D$37697,$B31,Datos!$F$2:$F$37697,"SINGLE_RIDER"),1),"")</f>
        <v/>
      </c>
      <c r="G31" s="5">
        <f>COUNTIFS(Datos!$E$2:$E$37697,$A31,Datos!$D$2:$D$37697,$B31,Datos!$F$2:$F$37697,"STANDBY")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IFERROR(ROUND(AVERAGEIFS(Datos!$G$2:$G$37697,Datos!$E$2:$E$37697,$A32,Datos!$D$2:$D$37697,$B32,Datos!$F$2:$F$37697,"STANDBY"),1),"")</f>
        <v/>
      </c>
      <c r="D32" s="7">
        <f>IFERROR(_xlfn.MAXIFS(Datos!$G$2:$G$37697,Datos!$E$2:$E$37697,$A32,Datos!$D$2:$D$37697,$B32,Datos!$F$2:$F$37697,"STANDBY"),"")</f>
        <v/>
      </c>
      <c r="E32" s="7">
        <f>IFERROR(_xlfn.MINIFS(Datos!$G$2:$G$37697,Datos!$E$2:$E$37697,$A32,Datos!$D$2:$D$37697,$B32,Datos!$F$2:$F$37697,"STANDBY"),"")</f>
        <v/>
      </c>
      <c r="F32" s="7">
        <f>IFERROR(ROUND(AVERAGEIFS(Datos!$G$2:$G$37697,Datos!$E$2:$E$37697,$A32,Datos!$D$2:$D$37697,$B32,Datos!$F$2:$F$37697,"SINGLE_RIDER"),1),"")</f>
        <v/>
      </c>
      <c r="G32" s="7">
        <f>COUNTIFS(Datos!$E$2:$E$37697,$A32,Datos!$D$2:$D$37697,$B32,Datos!$F$2:$F$37697,"STANDBY")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IFERROR(ROUND(AVERAGEIFS(Datos!$G$2:$G$37697,Datos!$E$2:$E$37697,$A33,Datos!$D$2:$D$37697,$B33,Datos!$F$2:$F$37697,"STANDBY"),1),"")</f>
        <v/>
      </c>
      <c r="D33" s="5">
        <f>IFERROR(_xlfn.MAXIFS(Datos!$G$2:$G$37697,Datos!$E$2:$E$37697,$A33,Datos!$D$2:$D$37697,$B33,Datos!$F$2:$F$37697,"STANDBY"),"")</f>
        <v/>
      </c>
      <c r="E33" s="5">
        <f>IFERROR(_xlfn.MINIFS(Datos!$G$2:$G$37697,Datos!$E$2:$E$37697,$A33,Datos!$D$2:$D$37697,$B33,Datos!$F$2:$F$37697,"STANDBY"),"")</f>
        <v/>
      </c>
      <c r="F33" s="5">
        <f>IFERROR(ROUND(AVERAGEIFS(Datos!$G$2:$G$37697,Datos!$E$2:$E$37697,$A33,Datos!$D$2:$D$37697,$B33,Datos!$F$2:$F$37697,"SINGLE_RIDER"),1),"")</f>
        <v/>
      </c>
      <c r="G33" s="5">
        <f>COUNTIFS(Datos!$E$2:$E$37697,$A33,Datos!$D$2:$D$37697,$B33,Datos!$F$2:$F$37697,"STANDBY")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IFERROR(ROUND(AVERAGEIFS(Datos!$G$2:$G$37697,Datos!$E$2:$E$37697,$A34,Datos!$D$2:$D$37697,$B34,Datos!$F$2:$F$37697,"STANDBY"),1),"")</f>
        <v/>
      </c>
      <c r="D34" s="7">
        <f>IFERROR(_xlfn.MAXIFS(Datos!$G$2:$G$37697,Datos!$E$2:$E$37697,$A34,Datos!$D$2:$D$37697,$B34,Datos!$F$2:$F$37697,"STANDBY"),"")</f>
        <v/>
      </c>
      <c r="E34" s="7">
        <f>IFERROR(_xlfn.MINIFS(Datos!$G$2:$G$37697,Datos!$E$2:$E$37697,$A34,Datos!$D$2:$D$37697,$B34,Datos!$F$2:$F$37697,"STANDBY"),"")</f>
        <v/>
      </c>
      <c r="F34" s="7">
        <f>IFERROR(ROUND(AVERAGEIFS(Datos!$G$2:$G$37697,Datos!$E$2:$E$37697,$A34,Datos!$D$2:$D$37697,$B34,Datos!$F$2:$F$37697,"SINGLE_RIDER"),1),"")</f>
        <v/>
      </c>
      <c r="G34" s="7">
        <f>COUNTIFS(Datos!$E$2:$E$37697,$A34,Datos!$D$2:$D$37697,$B34,Datos!$F$2:$F$37697,"STANDBY")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IFERROR(ROUND(AVERAGEIFS(Datos!$G$2:$G$37697,Datos!$E$2:$E$37697,$A35,Datos!$D$2:$D$37697,$B35,Datos!$F$2:$F$37697,"STANDBY"),1),"")</f>
        <v/>
      </c>
      <c r="D35" s="5">
        <f>IFERROR(_xlfn.MAXIFS(Datos!$G$2:$G$37697,Datos!$E$2:$E$37697,$A35,Datos!$D$2:$D$37697,$B35,Datos!$F$2:$F$37697,"STANDBY"),"")</f>
        <v/>
      </c>
      <c r="E35" s="5">
        <f>IFERROR(_xlfn.MINIFS(Datos!$G$2:$G$37697,Datos!$E$2:$E$37697,$A35,Datos!$D$2:$D$37697,$B35,Datos!$F$2:$F$37697,"STANDBY"),"")</f>
        <v/>
      </c>
      <c r="F35" s="5">
        <f>IFERROR(ROUND(AVERAGEIFS(Datos!$G$2:$G$37697,Datos!$E$2:$E$37697,$A35,Datos!$D$2:$D$37697,$B35,Datos!$F$2:$F$37697,"SINGLE_RIDER"),1),"")</f>
        <v/>
      </c>
      <c r="G35" s="5">
        <f>COUNTIFS(Datos!$E$2:$E$37697,$A35,Datos!$D$2:$D$37697,$B35,Datos!$F$2:$F$37697,"STANDBY")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IFERROR(ROUND(AVERAGEIFS(Datos!$G$2:$G$37697,Datos!$E$2:$E$37697,$A36,Datos!$D$2:$D$37697,$B36,Datos!$F$2:$F$37697,"STANDBY"),1),"")</f>
        <v/>
      </c>
      <c r="D36" s="7">
        <f>IFERROR(_xlfn.MAXIFS(Datos!$G$2:$G$37697,Datos!$E$2:$E$37697,$A36,Datos!$D$2:$D$37697,$B36,Datos!$F$2:$F$37697,"STANDBY"),"")</f>
        <v/>
      </c>
      <c r="E36" s="7">
        <f>IFERROR(_xlfn.MINIFS(Datos!$G$2:$G$37697,Datos!$E$2:$E$37697,$A36,Datos!$D$2:$D$37697,$B36,Datos!$F$2:$F$37697,"STANDBY"),"")</f>
        <v/>
      </c>
      <c r="F36" s="7">
        <f>IFERROR(ROUND(AVERAGEIFS(Datos!$G$2:$G$37697,Datos!$E$2:$E$37697,$A36,Datos!$D$2:$D$37697,$B36,Datos!$F$2:$F$37697,"SINGLE_RIDER"),1),"")</f>
        <v/>
      </c>
      <c r="G36" s="7">
        <f>COUNTIFS(Datos!$E$2:$E$37697,$A36,Datos!$D$2:$D$37697,$B36,Datos!$F$2:$F$37697,"STANDBY")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IFERROR(ROUND(AVERAGEIFS(Datos!$G$2:$G$37697,Datos!$E$2:$E$37697,$A37,Datos!$D$2:$D$37697,$B37,Datos!$F$2:$F$37697,"STANDBY"),1),"")</f>
        <v/>
      </c>
      <c r="D37" s="5">
        <f>IFERROR(_xlfn.MAXIFS(Datos!$G$2:$G$37697,Datos!$E$2:$E$37697,$A37,Datos!$D$2:$D$37697,$B37,Datos!$F$2:$F$37697,"STANDBY"),"")</f>
        <v/>
      </c>
      <c r="E37" s="5">
        <f>IFERROR(_xlfn.MINIFS(Datos!$G$2:$G$37697,Datos!$E$2:$E$37697,$A37,Datos!$D$2:$D$37697,$B37,Datos!$F$2:$F$37697,"STANDBY"),"")</f>
        <v/>
      </c>
      <c r="F37" s="5">
        <f>IFERROR(ROUND(AVERAGEIFS(Datos!$G$2:$G$37697,Datos!$E$2:$E$37697,$A37,Datos!$D$2:$D$37697,$B37,Datos!$F$2:$F$37697,"SINGLE_RIDER"),1),"")</f>
        <v/>
      </c>
      <c r="G37" s="5">
        <f>COUNTIFS(Datos!$E$2:$E$37697,$A37,Datos!$D$2:$D$37697,$B37,Datos!$F$2:$F$37697,"STANDBY")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IFERROR(ROUND(AVERAGEIFS(Datos!$G$2:$G$37697,Datos!$E$2:$E$37697,$A38,Datos!$D$2:$D$37697,$B38,Datos!$F$2:$F$37697,"STANDBY"),1),"")</f>
        <v/>
      </c>
      <c r="D38" s="7">
        <f>IFERROR(_xlfn.MAXIFS(Datos!$G$2:$G$37697,Datos!$E$2:$E$37697,$A38,Datos!$D$2:$D$37697,$B38,Datos!$F$2:$F$37697,"STANDBY"),"")</f>
        <v/>
      </c>
      <c r="E38" s="7">
        <f>IFERROR(_xlfn.MINIFS(Datos!$G$2:$G$37697,Datos!$E$2:$E$37697,$A38,Datos!$D$2:$D$37697,$B38,Datos!$F$2:$F$37697,"STANDBY"),"")</f>
        <v/>
      </c>
      <c r="F38" s="7">
        <f>IFERROR(ROUND(AVERAGEIFS(Datos!$G$2:$G$37697,Datos!$E$2:$E$37697,$A38,Datos!$D$2:$D$37697,$B38,Datos!$F$2:$F$37697,"SINGLE_RIDER"),1),"")</f>
        <v/>
      </c>
      <c r="G38" s="7">
        <f>COUNTIFS(Datos!$E$2:$E$37697,$A38,Datos!$D$2:$D$37697,$B38,Datos!$F$2:$F$37697,"STANDBY")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IFERROR(ROUND(AVERAGEIFS(Datos!$G$2:$G$37697,Datos!$E$2:$E$37697,$A39,Datos!$D$2:$D$37697,$B39,Datos!$F$2:$F$37697,"STANDBY"),1),"")</f>
        <v/>
      </c>
      <c r="D39" s="5">
        <f>IFERROR(_xlfn.MAXIFS(Datos!$G$2:$G$37697,Datos!$E$2:$E$37697,$A39,Datos!$D$2:$D$37697,$B39,Datos!$F$2:$F$37697,"STANDBY"),"")</f>
        <v/>
      </c>
      <c r="E39" s="5">
        <f>IFERROR(_xlfn.MINIFS(Datos!$G$2:$G$37697,Datos!$E$2:$E$37697,$A39,Datos!$D$2:$D$37697,$B39,Datos!$F$2:$F$37697,"STANDBY"),"")</f>
        <v/>
      </c>
      <c r="F39" s="5">
        <f>IFERROR(ROUND(AVERAGEIFS(Datos!$G$2:$G$37697,Datos!$E$2:$E$37697,$A39,Datos!$D$2:$D$37697,$B39,Datos!$F$2:$F$37697,"SINGLE_RIDER"),1),"")</f>
        <v/>
      </c>
      <c r="G39" s="5">
        <f>COUNTIFS(Datos!$E$2:$E$37697,$A39,Datos!$D$2:$D$37697,$B39,Datos!$F$2:$F$37697,"STANDBY")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IFERROR(ROUND(AVERAGEIFS(Datos!$G$2:$G$37697,Datos!$E$2:$E$37697,$A40,Datos!$D$2:$D$37697,$B40,Datos!$F$2:$F$37697,"STANDBY"),1),"")</f>
        <v/>
      </c>
      <c r="D40" s="7">
        <f>IFERROR(_xlfn.MAXIFS(Datos!$G$2:$G$37697,Datos!$E$2:$E$37697,$A40,Datos!$D$2:$D$37697,$B40,Datos!$F$2:$F$37697,"STANDBY"),"")</f>
        <v/>
      </c>
      <c r="E40" s="7">
        <f>IFERROR(_xlfn.MINIFS(Datos!$G$2:$G$37697,Datos!$E$2:$E$37697,$A40,Datos!$D$2:$D$37697,$B40,Datos!$F$2:$F$37697,"STANDBY"),"")</f>
        <v/>
      </c>
      <c r="F40" s="7">
        <f>IFERROR(ROUND(AVERAGEIFS(Datos!$G$2:$G$37697,Datos!$E$2:$E$37697,$A40,Datos!$D$2:$D$37697,$B40,Datos!$F$2:$F$37697,"SINGLE_RIDER"),1),"")</f>
        <v/>
      </c>
      <c r="G40" s="7">
        <f>COUNTIFS(Datos!$E$2:$E$37697,$A40,Datos!$D$2:$D$37697,$B40,Datos!$F$2:$F$37697,"STANDBY")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IFERROR(ROUND(AVERAGEIFS(Datos!$G$2:$G$37697,Datos!$E$2:$E$37697,$A41,Datos!$D$2:$D$37697,$B41,Datos!$F$2:$F$37697,"STANDBY"),1),"")</f>
        <v/>
      </c>
      <c r="D41" s="5">
        <f>IFERROR(_xlfn.MAXIFS(Datos!$G$2:$G$37697,Datos!$E$2:$E$37697,$A41,Datos!$D$2:$D$37697,$B41,Datos!$F$2:$F$37697,"STANDBY"),"")</f>
        <v/>
      </c>
      <c r="E41" s="5">
        <f>IFERROR(_xlfn.MINIFS(Datos!$G$2:$G$37697,Datos!$E$2:$E$37697,$A41,Datos!$D$2:$D$37697,$B41,Datos!$F$2:$F$37697,"STANDBY"),"")</f>
        <v/>
      </c>
      <c r="F41" s="5">
        <f>IFERROR(ROUND(AVERAGEIFS(Datos!$G$2:$G$37697,Datos!$E$2:$E$37697,$A41,Datos!$D$2:$D$37697,$B41,Datos!$F$2:$F$37697,"SINGLE_RIDER"),1),"")</f>
        <v/>
      </c>
      <c r="G41" s="5">
        <f>COUNTIFS(Datos!$E$2:$E$37697,$A41,Datos!$D$2:$D$37697,$B41,Datos!$F$2:$F$37697,"STANDBY")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IFERROR(ROUND(AVERAGEIFS(Datos!$G$2:$G$37697,Datos!$E$2:$E$37697,$A42,Datos!$D$2:$D$37697,$B42,Datos!$F$2:$F$37697,"STANDBY"),1),"")</f>
        <v/>
      </c>
      <c r="D42" s="7">
        <f>IFERROR(_xlfn.MAXIFS(Datos!$G$2:$G$37697,Datos!$E$2:$E$37697,$A42,Datos!$D$2:$D$37697,$B42,Datos!$F$2:$F$37697,"STANDBY"),"")</f>
        <v/>
      </c>
      <c r="E42" s="7">
        <f>IFERROR(_xlfn.MINIFS(Datos!$G$2:$G$37697,Datos!$E$2:$E$37697,$A42,Datos!$D$2:$D$37697,$B42,Datos!$F$2:$F$37697,"STANDBY"),"")</f>
        <v/>
      </c>
      <c r="F42" s="7">
        <f>IFERROR(ROUND(AVERAGEIFS(Datos!$G$2:$G$37697,Datos!$E$2:$E$37697,$A42,Datos!$D$2:$D$37697,$B42,Datos!$F$2:$F$37697,"SINGLE_RIDER"),1),"")</f>
        <v/>
      </c>
      <c r="G42" s="7">
        <f>COUNTIFS(Datos!$E$2:$E$37697,$A42,Datos!$D$2:$D$37697,$B42,Datos!$F$2:$F$37697,"STANDBY")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IFERROR(ROUND(AVERAGEIFS(Datos!$G$2:$G$37697,Datos!$E$2:$E$37697,$A43,Datos!$D$2:$D$37697,$B43,Datos!$F$2:$F$37697,"STANDBY"),1),"")</f>
        <v/>
      </c>
      <c r="D43" s="5">
        <f>IFERROR(_xlfn.MAXIFS(Datos!$G$2:$G$37697,Datos!$E$2:$E$37697,$A43,Datos!$D$2:$D$37697,$B43,Datos!$F$2:$F$37697,"STANDBY"),"")</f>
        <v/>
      </c>
      <c r="E43" s="5">
        <f>IFERROR(_xlfn.MINIFS(Datos!$G$2:$G$37697,Datos!$E$2:$E$37697,$A43,Datos!$D$2:$D$37697,$B43,Datos!$F$2:$F$37697,"STANDBY"),"")</f>
        <v/>
      </c>
      <c r="F43" s="5">
        <f>IFERROR(ROUND(AVERAGEIFS(Datos!$G$2:$G$37697,Datos!$E$2:$E$37697,$A43,Datos!$D$2:$D$37697,$B43,Datos!$F$2:$F$37697,"SINGLE_RIDER"),1),"")</f>
        <v/>
      </c>
      <c r="G43" s="5">
        <f>COUNTIFS(Datos!$E$2:$E$37697,$A43,Datos!$D$2:$D$37697,$B43,Datos!$F$2:$F$37697,"STANDBY")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IFERROR(ROUND(AVERAGEIFS(Datos!$G$2:$G$37697,Datos!$E$2:$E$37697,$A44,Datos!$D$2:$D$37697,$B44,Datos!$F$2:$F$37697,"STANDBY"),1),"")</f>
        <v/>
      </c>
      <c r="D44" s="7">
        <f>IFERROR(_xlfn.MAXIFS(Datos!$G$2:$G$37697,Datos!$E$2:$E$37697,$A44,Datos!$D$2:$D$37697,$B44,Datos!$F$2:$F$37697,"STANDBY"),"")</f>
        <v/>
      </c>
      <c r="E44" s="7">
        <f>IFERROR(_xlfn.MINIFS(Datos!$G$2:$G$37697,Datos!$E$2:$E$37697,$A44,Datos!$D$2:$D$37697,$B44,Datos!$F$2:$F$37697,"STANDBY"),"")</f>
        <v/>
      </c>
      <c r="F44" s="7">
        <f>IFERROR(ROUND(AVERAGEIFS(Datos!$G$2:$G$37697,Datos!$E$2:$E$37697,$A44,Datos!$D$2:$D$37697,$B44,Datos!$F$2:$F$37697,"SINGLE_RIDER"),1),"")</f>
        <v/>
      </c>
      <c r="G44" s="7">
        <f>COUNTIFS(Datos!$E$2:$E$37697,$A44,Datos!$D$2:$D$37697,$B44,Datos!$F$2:$F$37697,"STANDBY")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IFERROR(ROUND(AVERAGEIFS(Datos!$G$2:$G$37697,Datos!$E$2:$E$37697,$A45,Datos!$D$2:$D$37697,$B45,Datos!$F$2:$F$37697,"STANDBY"),1),"")</f>
        <v/>
      </c>
      <c r="D45" s="5">
        <f>IFERROR(_xlfn.MAXIFS(Datos!$G$2:$G$37697,Datos!$E$2:$E$37697,$A45,Datos!$D$2:$D$37697,$B45,Datos!$F$2:$F$37697,"STANDBY"),"")</f>
        <v/>
      </c>
      <c r="E45" s="5">
        <f>IFERROR(_xlfn.MINIFS(Datos!$G$2:$G$37697,Datos!$E$2:$E$37697,$A45,Datos!$D$2:$D$37697,$B45,Datos!$F$2:$F$37697,"STANDBY"),"")</f>
        <v/>
      </c>
      <c r="F45" s="5">
        <f>IFERROR(ROUND(AVERAGEIFS(Datos!$G$2:$G$37697,Datos!$E$2:$E$37697,$A45,Datos!$D$2:$D$37697,$B45,Datos!$F$2:$F$37697,"SINGLE_RIDER"),1),"")</f>
        <v/>
      </c>
      <c r="G45" s="5">
        <f>COUNTIFS(Datos!$E$2:$E$37697,$A45,Datos!$D$2:$D$37697,$B45,Datos!$F$2:$F$37697,"STANDBY")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IFERROR(ROUND(AVERAGEIFS(Datos!$G$2:$G$37697,Datos!$E$2:$E$37697,$A46,Datos!$D$2:$D$37697,$B46,Datos!$F$2:$F$37697,"STANDBY"),1),"")</f>
        <v/>
      </c>
      <c r="D46" s="7">
        <f>IFERROR(_xlfn.MAXIFS(Datos!$G$2:$G$37697,Datos!$E$2:$E$37697,$A46,Datos!$D$2:$D$37697,$B46,Datos!$F$2:$F$37697,"STANDBY"),"")</f>
        <v/>
      </c>
      <c r="E46" s="7">
        <f>IFERROR(_xlfn.MINIFS(Datos!$G$2:$G$37697,Datos!$E$2:$E$37697,$A46,Datos!$D$2:$D$37697,$B46,Datos!$F$2:$F$37697,"STANDBY"),"")</f>
        <v/>
      </c>
      <c r="F46" s="7">
        <f>IFERROR(ROUND(AVERAGEIFS(Datos!$G$2:$G$37697,Datos!$E$2:$E$37697,$A46,Datos!$D$2:$D$37697,$B46,Datos!$F$2:$F$37697,"SINGLE_RIDER"),1),"")</f>
        <v/>
      </c>
      <c r="G46" s="7">
        <f>COUNTIFS(Datos!$E$2:$E$37697,$A46,Datos!$D$2:$D$37697,$B46,Datos!$F$2:$F$37697,"STANDBY")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IFERROR(ROUND(AVERAGEIFS(Datos!$G$2:$G$37697,Datos!$E$2:$E$37697,$A47,Datos!$D$2:$D$37697,$B47,Datos!$F$2:$F$37697,"STANDBY"),1),"")</f>
        <v/>
      </c>
      <c r="D47" s="5">
        <f>IFERROR(_xlfn.MAXIFS(Datos!$G$2:$G$37697,Datos!$E$2:$E$37697,$A47,Datos!$D$2:$D$37697,$B47,Datos!$F$2:$F$37697,"STANDBY"),"")</f>
        <v/>
      </c>
      <c r="E47" s="5">
        <f>IFERROR(_xlfn.MINIFS(Datos!$G$2:$G$37697,Datos!$E$2:$E$37697,$A47,Datos!$D$2:$D$37697,$B47,Datos!$F$2:$F$37697,"STANDBY"),"")</f>
        <v/>
      </c>
      <c r="F47" s="5">
        <f>IFERROR(ROUND(AVERAGEIFS(Datos!$G$2:$G$37697,Datos!$E$2:$E$37697,$A47,Datos!$D$2:$D$37697,$B47,Datos!$F$2:$F$37697,"SINGLE_RIDER"),1),"")</f>
        <v/>
      </c>
      <c r="G47" s="5">
        <f>COUNTIFS(Datos!$E$2:$E$37697,$A47,Datos!$D$2:$D$37697,$B47,Datos!$F$2:$F$37697,"STANDBY")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IFERROR(ROUND(AVERAGEIFS(Datos!$G$2:$G$37697,Datos!$E$2:$E$37697,$A48,Datos!$D$2:$D$37697,$B48,Datos!$F$2:$F$37697,"STANDBY"),1),"")</f>
        <v/>
      </c>
      <c r="D48" s="7">
        <f>IFERROR(_xlfn.MAXIFS(Datos!$G$2:$G$37697,Datos!$E$2:$E$37697,$A48,Datos!$D$2:$D$37697,$B48,Datos!$F$2:$F$37697,"STANDBY"),"")</f>
        <v/>
      </c>
      <c r="E48" s="7">
        <f>IFERROR(_xlfn.MINIFS(Datos!$G$2:$G$37697,Datos!$E$2:$E$37697,$A48,Datos!$D$2:$D$37697,$B48,Datos!$F$2:$F$37697,"STANDBY"),"")</f>
        <v/>
      </c>
      <c r="F48" s="7">
        <f>IFERROR(ROUND(AVERAGEIFS(Datos!$G$2:$G$37697,Datos!$E$2:$E$37697,$A48,Datos!$D$2:$D$37697,$B48,Datos!$F$2:$F$37697,"SINGLE_RIDER"),1),"")</f>
        <v/>
      </c>
      <c r="G48" s="7">
        <f>COUNTIFS(Datos!$E$2:$E$37697,$A48,Datos!$D$2:$D$37697,$B48,Datos!$F$2:$F$37697,"STANDBY")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IFERROR(ROUND(AVERAGEIFS(Datos!$G$2:$G$37697,Datos!$E$2:$E$37697,$A49,Datos!$D$2:$D$37697,$B49,Datos!$F$2:$F$37697,"STANDBY"),1),"")</f>
        <v/>
      </c>
      <c r="D49" s="5">
        <f>IFERROR(_xlfn.MAXIFS(Datos!$G$2:$G$37697,Datos!$E$2:$E$37697,$A49,Datos!$D$2:$D$37697,$B49,Datos!$F$2:$F$37697,"STANDBY"),"")</f>
        <v/>
      </c>
      <c r="E49" s="5">
        <f>IFERROR(_xlfn.MINIFS(Datos!$G$2:$G$37697,Datos!$E$2:$E$37697,$A49,Datos!$D$2:$D$37697,$B49,Datos!$F$2:$F$37697,"STANDBY"),"")</f>
        <v/>
      </c>
      <c r="F49" s="5">
        <f>IFERROR(ROUND(AVERAGEIFS(Datos!$G$2:$G$37697,Datos!$E$2:$E$37697,$A49,Datos!$D$2:$D$37697,$B49,Datos!$F$2:$F$37697,"SINGLE_RIDER"),1),"")</f>
        <v/>
      </c>
      <c r="G49" s="5">
        <f>COUNTIFS(Datos!$E$2:$E$37697,$A49,Datos!$D$2:$D$37697,$B49,Datos!$F$2:$F$37697,"STANDBY")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IFERROR(ROUND(AVERAGEIFS(Datos!$G$2:$G$37697,Datos!$E$2:$E$37697,$A50,Datos!$D$2:$D$37697,$B50,Datos!$F$2:$F$37697,"STANDBY"),1),"")</f>
        <v/>
      </c>
      <c r="D50" s="7">
        <f>IFERROR(_xlfn.MAXIFS(Datos!$G$2:$G$37697,Datos!$E$2:$E$37697,$A50,Datos!$D$2:$D$37697,$B50,Datos!$F$2:$F$37697,"STANDBY"),"")</f>
        <v/>
      </c>
      <c r="E50" s="7">
        <f>IFERROR(_xlfn.MINIFS(Datos!$G$2:$G$37697,Datos!$E$2:$E$37697,$A50,Datos!$D$2:$D$37697,$B50,Datos!$F$2:$F$37697,"STANDBY"),"")</f>
        <v/>
      </c>
      <c r="F50" s="7">
        <f>IFERROR(ROUND(AVERAGEIFS(Datos!$G$2:$G$37697,Datos!$E$2:$E$37697,$A50,Datos!$D$2:$D$37697,$B50,Datos!$F$2:$F$37697,"SINGLE_RIDER"),1),"")</f>
        <v/>
      </c>
      <c r="G50" s="7">
        <f>COUNTIFS(Datos!$E$2:$E$37697,$A50,Datos!$D$2:$D$37697,$B50,Datos!$F$2:$F$37697,"STANDBY")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IFERROR(ROUND(AVERAGEIFS(Datos!$G$2:$G$37697,Datos!$E$2:$E$37697,$A51,Datos!$D$2:$D$37697,$B51,Datos!$F$2:$F$37697,"STANDBY"),1),"")</f>
        <v/>
      </c>
      <c r="D51" s="5">
        <f>IFERROR(_xlfn.MAXIFS(Datos!$G$2:$G$37697,Datos!$E$2:$E$37697,$A51,Datos!$D$2:$D$37697,$B51,Datos!$F$2:$F$37697,"STANDBY"),"")</f>
        <v/>
      </c>
      <c r="E51" s="5">
        <f>IFERROR(_xlfn.MINIFS(Datos!$G$2:$G$37697,Datos!$E$2:$E$37697,$A51,Datos!$D$2:$D$37697,$B51,Datos!$F$2:$F$37697,"STANDBY"),"")</f>
        <v/>
      </c>
      <c r="F51" s="5">
        <f>IFERROR(ROUND(AVERAGEIFS(Datos!$G$2:$G$37697,Datos!$E$2:$E$37697,$A51,Datos!$D$2:$D$37697,$B51,Datos!$F$2:$F$37697,"SINGLE_RIDER"),1),"")</f>
        <v/>
      </c>
      <c r="G51" s="5">
        <f>COUNTIFS(Datos!$E$2:$E$37697,$A51,Datos!$D$2:$D$37697,$B51,Datos!$F$2:$F$37697,"STANDBY")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IFERROR(ROUND(AVERAGEIFS(Datos!$G$2:$G$37697,Datos!$E$2:$E$37697,$A52,Datos!$D$2:$D$37697,$B52,Datos!$F$2:$F$37697,"STANDBY"),1),"")</f>
        <v/>
      </c>
      <c r="D52" s="7">
        <f>IFERROR(_xlfn.MAXIFS(Datos!$G$2:$G$37697,Datos!$E$2:$E$37697,$A52,Datos!$D$2:$D$37697,$B52,Datos!$F$2:$F$37697,"STANDBY"),"")</f>
        <v/>
      </c>
      <c r="E52" s="7">
        <f>IFERROR(_xlfn.MINIFS(Datos!$G$2:$G$37697,Datos!$E$2:$E$37697,$A52,Datos!$D$2:$D$37697,$B52,Datos!$F$2:$F$37697,"STANDBY"),"")</f>
        <v/>
      </c>
      <c r="F52" s="7">
        <f>IFERROR(ROUND(AVERAGEIFS(Datos!$G$2:$G$37697,Datos!$E$2:$E$37697,$A52,Datos!$D$2:$D$37697,$B52,Datos!$F$2:$F$37697,"SINGLE_RIDER"),1),"")</f>
        <v/>
      </c>
      <c r="G52" s="7">
        <f>COUNTIFS(Datos!$E$2:$E$37697,$A52,Datos!$D$2:$D$37697,$B52,Datos!$F$2:$F$37697,"STANDBY")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IFERROR(ROUND(AVERAGEIFS(Datos!$G$2:$G$37697,Datos!$E$2:$E$37697,$A53,Datos!$D$2:$D$37697,$B53,Datos!$F$2:$F$37697,"STANDBY"),1),"")</f>
        <v/>
      </c>
      <c r="D53" s="5">
        <f>IFERROR(_xlfn.MAXIFS(Datos!$G$2:$G$37697,Datos!$E$2:$E$37697,$A53,Datos!$D$2:$D$37697,$B53,Datos!$F$2:$F$37697,"STANDBY"),"")</f>
        <v/>
      </c>
      <c r="E53" s="5">
        <f>IFERROR(_xlfn.MINIFS(Datos!$G$2:$G$37697,Datos!$E$2:$E$37697,$A53,Datos!$D$2:$D$37697,$B53,Datos!$F$2:$F$37697,"STANDBY"),"")</f>
        <v/>
      </c>
      <c r="F53" s="5">
        <f>IFERROR(ROUND(AVERAGEIFS(Datos!$G$2:$G$37697,Datos!$E$2:$E$37697,$A53,Datos!$D$2:$D$37697,$B53,Datos!$F$2:$F$37697,"SINGLE_RIDER"),1),"")</f>
        <v/>
      </c>
      <c r="G53" s="5">
        <f>COUNTIFS(Datos!$E$2:$E$37697,$A53,Datos!$D$2:$D$37697,$B53,Datos!$F$2:$F$37697,"STANDBY")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IFERROR(ROUND(AVERAGEIFS(Datos!$G$2:$G$37697,Datos!$E$2:$E$37697,$A54,Datos!$D$2:$D$37697,$B54,Datos!$F$2:$F$37697,"STANDBY"),1),"")</f>
        <v/>
      </c>
      <c r="D54" s="7">
        <f>IFERROR(_xlfn.MAXIFS(Datos!$G$2:$G$37697,Datos!$E$2:$E$37697,$A54,Datos!$D$2:$D$37697,$B54,Datos!$F$2:$F$37697,"STANDBY"),"")</f>
        <v/>
      </c>
      <c r="E54" s="7">
        <f>IFERROR(_xlfn.MINIFS(Datos!$G$2:$G$37697,Datos!$E$2:$E$37697,$A54,Datos!$D$2:$D$37697,$B54,Datos!$F$2:$F$37697,"STANDBY"),"")</f>
        <v/>
      </c>
      <c r="F54" s="7">
        <f>IFERROR(ROUND(AVERAGEIFS(Datos!$G$2:$G$37697,Datos!$E$2:$E$37697,$A54,Datos!$D$2:$D$37697,$B54,Datos!$F$2:$F$37697,"SINGLE_RIDER"),1),"")</f>
        <v/>
      </c>
      <c r="G54" s="7">
        <f>COUNTIFS(Datos!$E$2:$E$37697,$A54,Datos!$D$2:$D$37697,$B54,Datos!$F$2:$F$37697,"STANDBY")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IFERROR(ROUND(AVERAGEIFS(Datos!$G$2:$G$37697,Datos!$E$2:$E$37697,$A55,Datos!$D$2:$D$37697,$B55,Datos!$F$2:$F$37697,"STANDBY"),1),"")</f>
        <v/>
      </c>
      <c r="D55" s="5">
        <f>IFERROR(_xlfn.MAXIFS(Datos!$G$2:$G$37697,Datos!$E$2:$E$37697,$A55,Datos!$D$2:$D$37697,$B55,Datos!$F$2:$F$37697,"STANDBY"),"")</f>
        <v/>
      </c>
      <c r="E55" s="5">
        <f>IFERROR(_xlfn.MINIFS(Datos!$G$2:$G$37697,Datos!$E$2:$E$37697,$A55,Datos!$D$2:$D$37697,$B55,Datos!$F$2:$F$37697,"STANDBY"),"")</f>
        <v/>
      </c>
      <c r="F55" s="5">
        <f>IFERROR(ROUND(AVERAGEIFS(Datos!$G$2:$G$37697,Datos!$E$2:$E$37697,$A55,Datos!$D$2:$D$37697,$B55,Datos!$F$2:$F$37697,"SINGLE_RIDER"),1),"")</f>
        <v/>
      </c>
      <c r="G55" s="5">
        <f>COUNTIFS(Datos!$E$2:$E$37697,$A55,Datos!$D$2:$D$37697,$B55,Datos!$F$2:$F$37697,"STANDBY")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IFERROR(ROUND(AVERAGEIFS(Datos!$G$2:$G$37697,Datos!$E$2:$E$37697,$A56,Datos!$D$2:$D$37697,$B56,Datos!$F$2:$F$37697,"STANDBY"),1),"")</f>
        <v/>
      </c>
      <c r="D56" s="7">
        <f>IFERROR(_xlfn.MAXIFS(Datos!$G$2:$G$37697,Datos!$E$2:$E$37697,$A56,Datos!$D$2:$D$37697,$B56,Datos!$F$2:$F$37697,"STANDBY"),"")</f>
        <v/>
      </c>
      <c r="E56" s="7">
        <f>IFERROR(_xlfn.MINIFS(Datos!$G$2:$G$37697,Datos!$E$2:$E$37697,$A56,Datos!$D$2:$D$37697,$B56,Datos!$F$2:$F$37697,"STANDBY"),"")</f>
        <v/>
      </c>
      <c r="F56" s="7">
        <f>IFERROR(ROUND(AVERAGEIFS(Datos!$G$2:$G$37697,Datos!$E$2:$E$37697,$A56,Datos!$D$2:$D$37697,$B56,Datos!$F$2:$F$37697,"SINGLE_RIDER"),1),"")</f>
        <v/>
      </c>
      <c r="G56" s="7">
        <f>COUNTIFS(Datos!$E$2:$E$37697,$A56,Datos!$D$2:$D$37697,$B56,Datos!$F$2:$F$37697,"STANDBY")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IFERROR(ROUND(AVERAGEIFS(Datos!$G$2:$G$37697,Datos!$E$2:$E$37697,$A57,Datos!$D$2:$D$37697,$B57,Datos!$F$2:$F$37697,"STANDBY"),1),"")</f>
        <v/>
      </c>
      <c r="D57" s="5">
        <f>IFERROR(_xlfn.MAXIFS(Datos!$G$2:$G$37697,Datos!$E$2:$E$37697,$A57,Datos!$D$2:$D$37697,$B57,Datos!$F$2:$F$37697,"STANDBY"),"")</f>
        <v/>
      </c>
      <c r="E57" s="5">
        <f>IFERROR(_xlfn.MINIFS(Datos!$G$2:$G$37697,Datos!$E$2:$E$37697,$A57,Datos!$D$2:$D$37697,$B57,Datos!$F$2:$F$37697,"STANDBY"),"")</f>
        <v/>
      </c>
      <c r="F57" s="5">
        <f>IFERROR(ROUND(AVERAGEIFS(Datos!$G$2:$G$37697,Datos!$E$2:$E$37697,$A57,Datos!$D$2:$D$37697,$B57,Datos!$F$2:$F$37697,"SINGLE_RIDER"),1),"")</f>
        <v/>
      </c>
      <c r="G57" s="5">
        <f>COUNTIFS(Datos!$E$2:$E$37697,$A57,Datos!$D$2:$D$37697,$B57,Datos!$F$2:$F$37697,"STANDBY")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IFERROR(ROUND(AVERAGEIFS(Datos!$G$2:$G$37697,Datos!$E$2:$E$37697,$A58,Datos!$D$2:$D$37697,$B58,Datos!$F$2:$F$37697,"STANDBY"),1),"")</f>
        <v/>
      </c>
      <c r="D58" s="7">
        <f>IFERROR(_xlfn.MAXIFS(Datos!$G$2:$G$37697,Datos!$E$2:$E$37697,$A58,Datos!$D$2:$D$37697,$B58,Datos!$F$2:$F$37697,"STANDBY"),"")</f>
        <v/>
      </c>
      <c r="E58" s="7">
        <f>IFERROR(_xlfn.MINIFS(Datos!$G$2:$G$37697,Datos!$E$2:$E$37697,$A58,Datos!$D$2:$D$37697,$B58,Datos!$F$2:$F$37697,"STANDBY"),"")</f>
        <v/>
      </c>
      <c r="F58" s="7">
        <f>IFERROR(ROUND(AVERAGEIFS(Datos!$G$2:$G$37697,Datos!$E$2:$E$37697,$A58,Datos!$D$2:$D$37697,$B58,Datos!$F$2:$F$37697,"SINGLE_RIDER"),1),"")</f>
        <v/>
      </c>
      <c r="G58" s="7">
        <f>COUNTIFS(Datos!$E$2:$E$37697,$A58,Datos!$D$2:$D$37697,$B58,Datos!$F$2:$F$37697,"STANDBY")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IFERROR(ROUND(AVERAGEIFS(Datos!$G$2:$G$37697,Datos!$E$2:$E$37697,$A59,Datos!$D$2:$D$37697,$B59,Datos!$F$2:$F$37697,"STANDBY"),1),"")</f>
        <v/>
      </c>
      <c r="D59" s="5">
        <f>IFERROR(_xlfn.MAXIFS(Datos!$G$2:$G$37697,Datos!$E$2:$E$37697,$A59,Datos!$D$2:$D$37697,$B59,Datos!$F$2:$F$37697,"STANDBY"),"")</f>
        <v/>
      </c>
      <c r="E59" s="5">
        <f>IFERROR(_xlfn.MINIFS(Datos!$G$2:$G$37697,Datos!$E$2:$E$37697,$A59,Datos!$D$2:$D$37697,$B59,Datos!$F$2:$F$37697,"STANDBY"),"")</f>
        <v/>
      </c>
      <c r="F59" s="5">
        <f>IFERROR(ROUND(AVERAGEIFS(Datos!$G$2:$G$37697,Datos!$E$2:$E$37697,$A59,Datos!$D$2:$D$37697,$B59,Datos!$F$2:$F$37697,"SINGLE_RIDER"),1),"")</f>
        <v/>
      </c>
      <c r="G59" s="5">
        <f>COUNTIFS(Datos!$E$2:$E$37697,$A59,Datos!$D$2:$D$37697,$B59,Datos!$F$2:$F$37697,"STANDBY")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IFERROR(ROUND(AVERAGEIFS(Datos!$G$2:$G$37697,Datos!$E$2:$E$37697,$A60,Datos!$D$2:$D$37697,$B60,Datos!$F$2:$F$37697,"STANDBY"),1),"")</f>
        <v/>
      </c>
      <c r="D60" s="7">
        <f>IFERROR(_xlfn.MAXIFS(Datos!$G$2:$G$37697,Datos!$E$2:$E$37697,$A60,Datos!$D$2:$D$37697,$B60,Datos!$F$2:$F$37697,"STANDBY"),"")</f>
        <v/>
      </c>
      <c r="E60" s="7">
        <f>IFERROR(_xlfn.MINIFS(Datos!$G$2:$G$37697,Datos!$E$2:$E$37697,$A60,Datos!$D$2:$D$37697,$B60,Datos!$F$2:$F$37697,"STANDBY"),"")</f>
        <v/>
      </c>
      <c r="F60" s="7">
        <f>IFERROR(ROUND(AVERAGEIFS(Datos!$G$2:$G$37697,Datos!$E$2:$E$37697,$A60,Datos!$D$2:$D$37697,$B60,Datos!$F$2:$F$37697,"SINGLE_RIDER"),1),"")</f>
        <v/>
      </c>
      <c r="G60" s="7">
        <f>COUNTIFS(Datos!$E$2:$E$37697,$A60,Datos!$D$2:$D$37697,$B60,Datos!$F$2:$F$37697,"STANDBY")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IFERROR(ROUND(AVERAGEIFS(Datos!$G$2:$G$37697,Datos!$E$2:$E$37697,$A61,Datos!$D$2:$D$37697,$B61,Datos!$F$2:$F$37697,"STANDBY"),1),"")</f>
        <v/>
      </c>
      <c r="D61" s="5">
        <f>IFERROR(_xlfn.MAXIFS(Datos!$G$2:$G$37697,Datos!$E$2:$E$37697,$A61,Datos!$D$2:$D$37697,$B61,Datos!$F$2:$F$37697,"STANDBY"),"")</f>
        <v/>
      </c>
      <c r="E61" s="5">
        <f>IFERROR(_xlfn.MINIFS(Datos!$G$2:$G$37697,Datos!$E$2:$E$37697,$A61,Datos!$D$2:$D$37697,$B61,Datos!$F$2:$F$37697,"STANDBY"),"")</f>
        <v/>
      </c>
      <c r="F61" s="5">
        <f>IFERROR(ROUND(AVERAGEIFS(Datos!$G$2:$G$37697,Datos!$E$2:$E$37697,$A61,Datos!$D$2:$D$37697,$B61,Datos!$F$2:$F$37697,"SINGLE_RIDER"),1),"")</f>
        <v/>
      </c>
      <c r="G61" s="5">
        <f>COUNTIFS(Datos!$E$2:$E$37697,$A61,Datos!$D$2:$D$37697,$B61,Datos!$F$2:$F$37697,"STANDBY")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IFERROR(ROUND(AVERAGEIFS(Datos!$G$2:$G$37697,Datos!$E$2:$E$37697,$A62,Datos!$D$2:$D$37697,$B62,Datos!$F$2:$F$37697,"STANDBY"),1),"")</f>
        <v/>
      </c>
      <c r="D62" s="7">
        <f>IFERROR(_xlfn.MAXIFS(Datos!$G$2:$G$37697,Datos!$E$2:$E$37697,$A62,Datos!$D$2:$D$37697,$B62,Datos!$F$2:$F$37697,"STANDBY"),"")</f>
        <v/>
      </c>
      <c r="E62" s="7">
        <f>IFERROR(_xlfn.MINIFS(Datos!$G$2:$G$37697,Datos!$E$2:$E$37697,$A62,Datos!$D$2:$D$37697,$B62,Datos!$F$2:$F$37697,"STANDBY"),"")</f>
        <v/>
      </c>
      <c r="F62" s="7">
        <f>IFERROR(ROUND(AVERAGEIFS(Datos!$G$2:$G$37697,Datos!$E$2:$E$37697,$A62,Datos!$D$2:$D$37697,$B62,Datos!$F$2:$F$37697,"SINGLE_RIDER"),1),"")</f>
        <v/>
      </c>
      <c r="G62" s="7">
        <f>COUNTIFS(Datos!$E$2:$E$37697,$A62,Datos!$D$2:$D$37697,$B62,Datos!$F$2:$F$37697,"STANDBY")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IFERROR(ROUND(AVERAGEIFS(Datos!$G$2:$G$37697,Datos!$E$2:$E$37697,$A63,Datos!$D$2:$D$37697,$B63,Datos!$F$2:$F$37697,"STANDBY"),1),"")</f>
        <v/>
      </c>
      <c r="D63" s="5">
        <f>IFERROR(_xlfn.MAXIFS(Datos!$G$2:$G$37697,Datos!$E$2:$E$37697,$A63,Datos!$D$2:$D$37697,$B63,Datos!$F$2:$F$37697,"STANDBY"),"")</f>
        <v/>
      </c>
      <c r="E63" s="5">
        <f>IFERROR(_xlfn.MINIFS(Datos!$G$2:$G$37697,Datos!$E$2:$E$37697,$A63,Datos!$D$2:$D$37697,$B63,Datos!$F$2:$F$37697,"STANDBY"),"")</f>
        <v/>
      </c>
      <c r="F63" s="5">
        <f>IFERROR(ROUND(AVERAGEIFS(Datos!$G$2:$G$37697,Datos!$E$2:$E$37697,$A63,Datos!$D$2:$D$37697,$B63,Datos!$F$2:$F$37697,"SINGLE_RIDER"),1),"")</f>
        <v/>
      </c>
      <c r="G63" s="5">
        <f>COUNTIFS(Datos!$E$2:$E$37697,$A63,Datos!$D$2:$D$37697,$B63,Datos!$F$2:$F$37697,"STANDBY")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IFERROR(ROUND(AVERAGEIFS(Datos!$G$2:$G$37697,Datos!$E$2:$E$37697,$A64,Datos!$D$2:$D$37697,$B64,Datos!$F$2:$F$37697,"STANDBY"),1),"")</f>
        <v/>
      </c>
      <c r="D64" s="7">
        <f>IFERROR(_xlfn.MAXIFS(Datos!$G$2:$G$37697,Datos!$E$2:$E$37697,$A64,Datos!$D$2:$D$37697,$B64,Datos!$F$2:$F$37697,"STANDBY"),"")</f>
        <v/>
      </c>
      <c r="E64" s="7">
        <f>IFERROR(_xlfn.MINIFS(Datos!$G$2:$G$37697,Datos!$E$2:$E$37697,$A64,Datos!$D$2:$D$37697,$B64,Datos!$F$2:$F$37697,"STANDBY"),"")</f>
        <v/>
      </c>
      <c r="F64" s="7">
        <f>IFERROR(ROUND(AVERAGEIFS(Datos!$G$2:$G$37697,Datos!$E$2:$E$37697,$A64,Datos!$D$2:$D$37697,$B64,Datos!$F$2:$F$37697,"SINGLE_RIDER"),1),"")</f>
        <v/>
      </c>
      <c r="G64" s="7">
        <f>COUNTIFS(Datos!$E$2:$E$37697,$A64,Datos!$D$2:$D$37697,$B64,Datos!$F$2:$F$37697,"STANDBY")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IFERROR(ROUND(AVERAGEIFS(Datos!$G$2:$G$37697,Datos!$E$2:$E$37697,$A65,Datos!$D$2:$D$37697,$B65,Datos!$F$2:$F$37697,"STANDBY"),1),"")</f>
        <v/>
      </c>
      <c r="D65" s="5">
        <f>IFERROR(_xlfn.MAXIFS(Datos!$G$2:$G$37697,Datos!$E$2:$E$37697,$A65,Datos!$D$2:$D$37697,$B65,Datos!$F$2:$F$37697,"STANDBY"),"")</f>
        <v/>
      </c>
      <c r="E65" s="5">
        <f>IFERROR(_xlfn.MINIFS(Datos!$G$2:$G$37697,Datos!$E$2:$E$37697,$A65,Datos!$D$2:$D$37697,$B65,Datos!$F$2:$F$37697,"STANDBY"),"")</f>
        <v/>
      </c>
      <c r="F65" s="5">
        <f>IFERROR(ROUND(AVERAGEIFS(Datos!$G$2:$G$37697,Datos!$E$2:$E$37697,$A65,Datos!$D$2:$D$37697,$B65,Datos!$F$2:$F$37697,"SINGLE_RIDER"),1),"")</f>
        <v/>
      </c>
      <c r="G65" s="5">
        <f>COUNTIFS(Datos!$E$2:$E$37697,$A65,Datos!$D$2:$D$37697,$B65,Datos!$F$2:$F$37697,"STANDBY")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6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  <row r="36954">
      <c r="A36954" s="8" t="inlineStr">
        <is>
          <t>2026-08-08</t>
        </is>
      </c>
      <c r="B36954" s="8" t="n">
        <v>0</v>
      </c>
      <c r="C36954" s="8" t="n">
        <v>1</v>
      </c>
      <c r="D36954" s="8" t="inlineStr">
        <is>
          <t>Disneyland Park</t>
        </is>
      </c>
      <c r="E36954" s="8" t="inlineStr">
        <is>
          <t>Adventure Isle</t>
        </is>
      </c>
      <c r="F36954" s="8" t="inlineStr">
        <is>
          <t>STANDBY</t>
        </is>
      </c>
      <c r="G36954" s="8" t="n">
        <v>0</v>
      </c>
      <c r="H36954" s="8" t="inlineStr">
        <is>
          <t>CLOSED</t>
        </is>
      </c>
    </row>
    <row r="36955">
      <c r="A36955" s="8" t="inlineStr">
        <is>
          <t>2026-08-08</t>
        </is>
      </c>
      <c r="B36955" s="8" t="n">
        <v>0</v>
      </c>
      <c r="C36955" s="8" t="n">
        <v>1</v>
      </c>
      <c r="D36955" s="8" t="inlineStr">
        <is>
          <t>Disneyland Park</t>
        </is>
      </c>
      <c r="E36955" s="8" t="inlineStr">
        <is>
          <t>Indiana Jones and the Temple of Peril Single Rider</t>
        </is>
      </c>
      <c r="F36955" s="8" t="inlineStr">
        <is>
          <t>STANDBY</t>
        </is>
      </c>
      <c r="G36955" s="8" t="n">
        <v>0</v>
      </c>
      <c r="H36955" s="8" t="inlineStr">
        <is>
          <t>CLOSED</t>
        </is>
      </c>
    </row>
    <row r="36956">
      <c r="A36956" s="8" t="inlineStr">
        <is>
          <t>2026-08-08</t>
        </is>
      </c>
      <c r="B36956" s="8" t="n">
        <v>0</v>
      </c>
      <c r="C36956" s="8" t="n">
        <v>1</v>
      </c>
      <c r="D36956" s="8" t="inlineStr">
        <is>
          <t>Disneyland Park</t>
        </is>
      </c>
      <c r="E36956" s="8" t="inlineStr">
        <is>
          <t>Indiana Jones™ and the Temple of Peril</t>
        </is>
      </c>
      <c r="F36956" s="8" t="inlineStr">
        <is>
          <t>STANDBY</t>
        </is>
      </c>
      <c r="G36956" s="8" t="n">
        <v>0</v>
      </c>
      <c r="H36956" s="8" t="inlineStr">
        <is>
          <t>CLOSED</t>
        </is>
      </c>
    </row>
    <row r="36957">
      <c r="A36957" s="8" t="inlineStr">
        <is>
          <t>2026-08-08</t>
        </is>
      </c>
      <c r="B36957" s="8" t="n">
        <v>0</v>
      </c>
      <c r="C36957" s="8" t="n">
        <v>1</v>
      </c>
      <c r="D36957" s="8" t="inlineStr">
        <is>
          <t>Disneyland Park</t>
        </is>
      </c>
      <c r="E36957" s="8" t="inlineStr">
        <is>
          <t>La Cabane des Robinson</t>
        </is>
      </c>
      <c r="F36957" s="8" t="inlineStr">
        <is>
          <t>STANDBY</t>
        </is>
      </c>
      <c r="G36957" s="8" t="n">
        <v>0</v>
      </c>
      <c r="H36957" s="8" t="inlineStr">
        <is>
          <t>CLOSED</t>
        </is>
      </c>
    </row>
    <row r="36958">
      <c r="A36958" s="8" t="inlineStr">
        <is>
          <t>2026-08-08</t>
        </is>
      </c>
      <c r="B36958" s="8" t="n">
        <v>0</v>
      </c>
      <c r="C36958" s="8" t="n">
        <v>1</v>
      </c>
      <c r="D36958" s="8" t="inlineStr">
        <is>
          <t>Disneyland Park</t>
        </is>
      </c>
      <c r="E36958" s="8" t="inlineStr">
        <is>
          <t>Le Passage Enchanté d'Aladdin</t>
        </is>
      </c>
      <c r="F36958" s="8" t="inlineStr">
        <is>
          <t>STANDBY</t>
        </is>
      </c>
      <c r="G36958" s="8" t="n">
        <v>0</v>
      </c>
      <c r="H36958" s="8" t="inlineStr">
        <is>
          <t>CLOSED</t>
        </is>
      </c>
    </row>
    <row r="36959">
      <c r="A36959" s="8" t="inlineStr">
        <is>
          <t>2026-08-08</t>
        </is>
      </c>
      <c r="B36959" s="8" t="n">
        <v>0</v>
      </c>
      <c r="C36959" s="8" t="n">
        <v>1</v>
      </c>
      <c r="D36959" s="8" t="inlineStr">
        <is>
          <t>Disneyland Park</t>
        </is>
      </c>
      <c r="E36959" s="8" t="inlineStr">
        <is>
          <t>Pirate Galleon</t>
        </is>
      </c>
      <c r="F36959" s="8" t="inlineStr">
        <is>
          <t>STANDBY</t>
        </is>
      </c>
      <c r="G36959" s="8" t="n">
        <v>0</v>
      </c>
      <c r="H36959" s="8" t="inlineStr">
        <is>
          <t>CLOSED</t>
        </is>
      </c>
    </row>
    <row r="36960">
      <c r="A36960" s="8" t="inlineStr">
        <is>
          <t>2026-08-08</t>
        </is>
      </c>
      <c r="B36960" s="8" t="n">
        <v>0</v>
      </c>
      <c r="C36960" s="8" t="n">
        <v>1</v>
      </c>
      <c r="D36960" s="8" t="inlineStr">
        <is>
          <t>Disneyland Park</t>
        </is>
      </c>
      <c r="E36960" s="8" t="inlineStr">
        <is>
          <t>Pirates of the Caribbean</t>
        </is>
      </c>
      <c r="F36960" s="8" t="inlineStr">
        <is>
          <t>STANDBY</t>
        </is>
      </c>
      <c r="G36960" s="8" t="n">
        <v>0</v>
      </c>
      <c r="H36960" s="8" t="inlineStr">
        <is>
          <t>CLOSED</t>
        </is>
      </c>
    </row>
    <row r="36961">
      <c r="A36961" s="8" t="inlineStr">
        <is>
          <t>2026-08-08</t>
        </is>
      </c>
      <c r="B36961" s="8" t="n">
        <v>0</v>
      </c>
      <c r="C36961" s="8" t="n">
        <v>1</v>
      </c>
      <c r="D36961" s="8" t="inlineStr">
        <is>
          <t>Disneyland Park</t>
        </is>
      </c>
      <c r="E36961" s="8" t="inlineStr">
        <is>
          <t>Pirates' Beach</t>
        </is>
      </c>
      <c r="F36961" s="8" t="inlineStr">
        <is>
          <t>STANDBY</t>
        </is>
      </c>
      <c r="G36961" s="8" t="n">
        <v>0</v>
      </c>
      <c r="H36961" s="8" t="inlineStr">
        <is>
          <t>CLOSED</t>
        </is>
      </c>
    </row>
    <row r="36962">
      <c r="A36962" s="8" t="inlineStr">
        <is>
          <t>2026-08-08</t>
        </is>
      </c>
      <c r="B36962" s="8" t="n">
        <v>0</v>
      </c>
      <c r="C36962" s="8" t="n">
        <v>1</v>
      </c>
      <c r="D36962" s="8" t="inlineStr">
        <is>
          <t>Disneyland Park</t>
        </is>
      </c>
      <c r="E36962" s="8" t="inlineStr">
        <is>
          <t>Autopia, presented by Avis</t>
        </is>
      </c>
      <c r="F36962" s="8" t="inlineStr">
        <is>
          <t>STANDBY</t>
        </is>
      </c>
      <c r="G36962" s="8" t="n">
        <v>0</v>
      </c>
      <c r="H36962" s="8" t="inlineStr">
        <is>
          <t>CLOSED</t>
        </is>
      </c>
    </row>
    <row r="36963">
      <c r="A36963" s="8" t="inlineStr">
        <is>
          <t>2026-08-08</t>
        </is>
      </c>
      <c r="B36963" s="8" t="n">
        <v>0</v>
      </c>
      <c r="C36963" s="8" t="n">
        <v>1</v>
      </c>
      <c r="D36963" s="8" t="inlineStr">
        <is>
          <t>Disneyland Park</t>
        </is>
      </c>
      <c r="E36963" s="8" t="inlineStr">
        <is>
          <t>Buzz Lightyear Laser Blast</t>
        </is>
      </c>
      <c r="F36963" s="8" t="inlineStr">
        <is>
          <t>STANDBY</t>
        </is>
      </c>
      <c r="G36963" s="8" t="n">
        <v>0</v>
      </c>
      <c r="H36963" s="8" t="inlineStr">
        <is>
          <t>CLOSED</t>
        </is>
      </c>
    </row>
    <row r="36964">
      <c r="A36964" s="8" t="inlineStr">
        <is>
          <t>2026-08-08</t>
        </is>
      </c>
      <c r="B36964" s="8" t="n">
        <v>0</v>
      </c>
      <c r="C36964" s="8" t="n">
        <v>1</v>
      </c>
      <c r="D36964" s="8" t="inlineStr">
        <is>
          <t>Disneyland Park</t>
        </is>
      </c>
      <c r="E36964" s="8" t="inlineStr">
        <is>
          <t>Disneyland Railroad Discoveryland Station</t>
        </is>
      </c>
      <c r="F36964" s="8" t="inlineStr">
        <is>
          <t>STANDBY</t>
        </is>
      </c>
      <c r="G36964" s="8" t="n">
        <v>0</v>
      </c>
      <c r="H36964" s="8" t="inlineStr">
        <is>
          <t>CLOSED</t>
        </is>
      </c>
    </row>
    <row r="36965">
      <c r="A36965" s="8" t="inlineStr">
        <is>
          <t>2026-08-08</t>
        </is>
      </c>
      <c r="B36965" s="8" t="n">
        <v>0</v>
      </c>
      <c r="C36965" s="8" t="n">
        <v>1</v>
      </c>
      <c r="D36965" s="8" t="inlineStr">
        <is>
          <t>Disneyland Park</t>
        </is>
      </c>
      <c r="E36965" s="8" t="inlineStr">
        <is>
          <t>Les Mystères du Nautilus</t>
        </is>
      </c>
      <c r="F36965" s="8" t="inlineStr">
        <is>
          <t>STANDBY</t>
        </is>
      </c>
      <c r="G36965" s="8" t="n">
        <v>0</v>
      </c>
      <c r="H36965" s="8" t="inlineStr">
        <is>
          <t>CLOSED</t>
        </is>
      </c>
    </row>
    <row r="36966">
      <c r="A36966" s="8" t="inlineStr">
        <is>
          <t>2026-08-08</t>
        </is>
      </c>
      <c r="B36966" s="8" t="n">
        <v>0</v>
      </c>
      <c r="C36966" s="8" t="n">
        <v>1</v>
      </c>
      <c r="D36966" s="8" t="inlineStr">
        <is>
          <t>Disneyland Park</t>
        </is>
      </c>
      <c r="E36966" s="8" t="inlineStr">
        <is>
          <t>Mickey’s PhilharMagic</t>
        </is>
      </c>
      <c r="F36966" s="8" t="inlineStr">
        <is>
          <t>STANDBY</t>
        </is>
      </c>
      <c r="G36966" s="8" t="n">
        <v>0</v>
      </c>
      <c r="H36966" s="8" t="inlineStr">
        <is>
          <t>CLOSED</t>
        </is>
      </c>
    </row>
    <row r="36967">
      <c r="A36967" s="8" t="inlineStr">
        <is>
          <t>2026-08-08</t>
        </is>
      </c>
      <c r="B36967" s="8" t="n">
        <v>0</v>
      </c>
      <c r="C36967" s="8" t="n">
        <v>1</v>
      </c>
      <c r="D36967" s="8" t="inlineStr">
        <is>
          <t>Disneyland Park</t>
        </is>
      </c>
      <c r="E36967" s="8" t="inlineStr">
        <is>
          <t>Orbitron®</t>
        </is>
      </c>
      <c r="F36967" s="8" t="inlineStr">
        <is>
          <t>STANDBY</t>
        </is>
      </c>
      <c r="G36967" s="8" t="n">
        <v>0</v>
      </c>
      <c r="H36967" s="8" t="inlineStr">
        <is>
          <t>CLOSED</t>
        </is>
      </c>
    </row>
    <row r="36968">
      <c r="A36968" s="8" t="inlineStr">
        <is>
          <t>2026-08-08</t>
        </is>
      </c>
      <c r="B36968" s="8" t="n">
        <v>0</v>
      </c>
      <c r="C36968" s="8" t="n">
        <v>1</v>
      </c>
      <c r="D36968" s="8" t="inlineStr">
        <is>
          <t>Disneyland Park</t>
        </is>
      </c>
      <c r="E36968" s="8" t="inlineStr">
        <is>
          <t>Star Tours: The Adventures Continue*</t>
        </is>
      </c>
      <c r="F36968" s="8" t="inlineStr">
        <is>
          <t>STANDBY</t>
        </is>
      </c>
      <c r="G36968" s="8" t="n">
        <v>0</v>
      </c>
      <c r="H36968" s="8" t="inlineStr">
        <is>
          <t>CLOSED</t>
        </is>
      </c>
    </row>
    <row r="36969">
      <c r="A36969" s="8" t="inlineStr">
        <is>
          <t>2026-08-08</t>
        </is>
      </c>
      <c r="B36969" s="8" t="n">
        <v>0</v>
      </c>
      <c r="C36969" s="8" t="n">
        <v>1</v>
      </c>
      <c r="D36969" s="8" t="inlineStr">
        <is>
          <t>Disneyland Park</t>
        </is>
      </c>
      <c r="E36969" s="8" t="inlineStr">
        <is>
          <t>Star Wars Hyperspace Mountain</t>
        </is>
      </c>
      <c r="F36969" s="8" t="inlineStr">
        <is>
          <t>STANDBY</t>
        </is>
      </c>
      <c r="G36969" s="8" t="n">
        <v>0</v>
      </c>
      <c r="H36969" s="8" t="inlineStr">
        <is>
          <t>CLOSED</t>
        </is>
      </c>
    </row>
    <row r="36970">
      <c r="A36970" s="8" t="inlineStr">
        <is>
          <t>2026-08-08</t>
        </is>
      </c>
      <c r="B36970" s="8" t="n">
        <v>0</v>
      </c>
      <c r="C36970" s="8" t="n">
        <v>1</v>
      </c>
      <c r="D36970" s="8" t="inlineStr">
        <is>
          <t>Disneyland Park</t>
        </is>
      </c>
      <c r="E36970" s="8" t="inlineStr">
        <is>
          <t>Star Wars Hyperspace Mountain Single Rider</t>
        </is>
      </c>
      <c r="F36970" s="8" t="inlineStr">
        <is>
          <t>STANDBY</t>
        </is>
      </c>
      <c r="G36970" s="8" t="n">
        <v>0</v>
      </c>
      <c r="H36970" s="8" t="inlineStr">
        <is>
          <t>CLOSED</t>
        </is>
      </c>
    </row>
    <row r="36971">
      <c r="A36971" s="8" t="inlineStr">
        <is>
          <t>2026-08-08</t>
        </is>
      </c>
      <c r="B36971" s="8" t="n">
        <v>0</v>
      </c>
      <c r="C36971" s="8" t="n">
        <v>1</v>
      </c>
      <c r="D36971" s="8" t="inlineStr">
        <is>
          <t>Disneyland Park</t>
        </is>
      </c>
      <c r="E36971" s="8" t="inlineStr">
        <is>
          <t>Welcome to Starport: A Star Wars Encounter</t>
        </is>
      </c>
      <c r="F36971" s="8" t="inlineStr">
        <is>
          <t>STANDBY</t>
        </is>
      </c>
      <c r="G36971" s="8" t="n">
        <v>0</v>
      </c>
      <c r="H36971" s="8" t="inlineStr">
        <is>
          <t>CLOSED</t>
        </is>
      </c>
    </row>
    <row r="36972">
      <c r="A36972" s="8" t="inlineStr">
        <is>
          <t>2026-08-08</t>
        </is>
      </c>
      <c r="B36972" s="8" t="n">
        <v>0</v>
      </c>
      <c r="C36972" s="8" t="n">
        <v>1</v>
      </c>
      <c r="D36972" s="8" t="inlineStr">
        <is>
          <t>Disneyland Park</t>
        </is>
      </c>
      <c r="E36972" s="8" t="inlineStr">
        <is>
          <t>"it's a small world"</t>
        </is>
      </c>
      <c r="F36972" s="8" t="inlineStr">
        <is>
          <t>STANDBY</t>
        </is>
      </c>
      <c r="G36972" s="8" t="n">
        <v>0</v>
      </c>
      <c r="H36972" s="8" t="inlineStr">
        <is>
          <t>CLOSED</t>
        </is>
      </c>
    </row>
    <row r="36973">
      <c r="A36973" s="8" t="inlineStr">
        <is>
          <t>2026-08-08</t>
        </is>
      </c>
      <c r="B36973" s="8" t="n">
        <v>0</v>
      </c>
      <c r="C36973" s="8" t="n">
        <v>1</v>
      </c>
      <c r="D36973" s="8" t="inlineStr">
        <is>
          <t>Disneyland Park</t>
        </is>
      </c>
      <c r="E36973" s="8" t="inlineStr">
        <is>
          <t>Alice's Curious Labyrinth</t>
        </is>
      </c>
      <c r="F36973" s="8" t="inlineStr">
        <is>
          <t>STANDBY</t>
        </is>
      </c>
      <c r="G36973" s="8" t="n">
        <v>0</v>
      </c>
      <c r="H36973" s="8" t="inlineStr">
        <is>
          <t>CLOSED</t>
        </is>
      </c>
    </row>
    <row r="36974">
      <c r="A36974" s="8" t="inlineStr">
        <is>
          <t>2026-08-08</t>
        </is>
      </c>
      <c r="B36974" s="8" t="n">
        <v>0</v>
      </c>
      <c r="C36974" s="8" t="n">
        <v>1</v>
      </c>
      <c r="D36974" s="8" t="inlineStr">
        <is>
          <t>Disneyland Park</t>
        </is>
      </c>
      <c r="E36974" s="8" t="inlineStr">
        <is>
          <t>Blanche-Neige et les Sept Nains®</t>
        </is>
      </c>
      <c r="F36974" s="8" t="inlineStr">
        <is>
          <t>STANDBY</t>
        </is>
      </c>
      <c r="G36974" s="8" t="n">
        <v>0</v>
      </c>
      <c r="H36974" s="8" t="inlineStr">
        <is>
          <t>CLOSED</t>
        </is>
      </c>
    </row>
    <row r="36975">
      <c r="A36975" s="8" t="inlineStr">
        <is>
          <t>2026-08-08</t>
        </is>
      </c>
      <c r="B36975" s="8" t="n">
        <v>0</v>
      </c>
      <c r="C36975" s="8" t="n">
        <v>1</v>
      </c>
      <c r="D36975" s="8" t="inlineStr">
        <is>
          <t>Disneyland Park</t>
        </is>
      </c>
      <c r="E36975" s="8" t="inlineStr">
        <is>
          <t>Casey Jr. – le Petit Train du Cirque</t>
        </is>
      </c>
      <c r="F36975" s="8" t="inlineStr">
        <is>
          <t>STANDBY</t>
        </is>
      </c>
      <c r="G36975" s="8" t="n">
        <v>0</v>
      </c>
      <c r="H36975" s="8" t="inlineStr">
        <is>
          <t>CLOSED</t>
        </is>
      </c>
    </row>
    <row r="36976">
      <c r="A36976" s="8" t="inlineStr">
        <is>
          <t>2026-08-08</t>
        </is>
      </c>
      <c r="B36976" s="8" t="n">
        <v>0</v>
      </c>
      <c r="C36976" s="8" t="n">
        <v>1</v>
      </c>
      <c r="D36976" s="8" t="inlineStr">
        <is>
          <t>Disneyland Park</t>
        </is>
      </c>
      <c r="E36976" s="8" t="inlineStr">
        <is>
          <t>Disneyland Railroad Fantasyland Station</t>
        </is>
      </c>
      <c r="F36976" s="8" t="inlineStr">
        <is>
          <t>STANDBY</t>
        </is>
      </c>
      <c r="G36976" s="8" t="n">
        <v>0</v>
      </c>
      <c r="H36976" s="8" t="inlineStr">
        <is>
          <t>CLOSED</t>
        </is>
      </c>
    </row>
    <row r="36977">
      <c r="A36977" s="8" t="inlineStr">
        <is>
          <t>2026-08-08</t>
        </is>
      </c>
      <c r="B36977" s="8" t="n">
        <v>0</v>
      </c>
      <c r="C36977" s="8" t="n">
        <v>1</v>
      </c>
      <c r="D36977" s="8" t="inlineStr">
        <is>
          <t>Disneyland Park</t>
        </is>
      </c>
      <c r="E36977" s="8" t="inlineStr">
        <is>
          <t>Disneyland Railroad Main Street Station</t>
        </is>
      </c>
      <c r="F36977" s="8" t="inlineStr">
        <is>
          <t>STANDBY</t>
        </is>
      </c>
      <c r="G36977" s="8" t="n">
        <v>0</v>
      </c>
      <c r="H36977" s="8" t="inlineStr">
        <is>
          <t>CLOSED</t>
        </is>
      </c>
    </row>
    <row r="36978">
      <c r="A36978" s="8" t="inlineStr">
        <is>
          <t>2026-08-08</t>
        </is>
      </c>
      <c r="B36978" s="8" t="n">
        <v>0</v>
      </c>
      <c r="C36978" s="8" t="n">
        <v>1</v>
      </c>
      <c r="D36978" s="8" t="inlineStr">
        <is>
          <t>Disneyland Park</t>
        </is>
      </c>
      <c r="E36978" s="8" t="inlineStr">
        <is>
          <t>Dumbo the Flying Elephant</t>
        </is>
      </c>
      <c r="F36978" s="8" t="inlineStr">
        <is>
          <t>STANDBY</t>
        </is>
      </c>
      <c r="G36978" s="8" t="n">
        <v>0</v>
      </c>
      <c r="H36978" s="8" t="inlineStr">
        <is>
          <t>CLOSED</t>
        </is>
      </c>
    </row>
    <row r="36979">
      <c r="A36979" s="8" t="inlineStr">
        <is>
          <t>2026-08-08</t>
        </is>
      </c>
      <c r="B36979" s="8" t="n">
        <v>0</v>
      </c>
      <c r="C36979" s="8" t="n">
        <v>1</v>
      </c>
      <c r="D36979" s="8" t="inlineStr">
        <is>
          <t>Disneyland Park</t>
        </is>
      </c>
      <c r="E36979" s="8" t="inlineStr">
        <is>
          <t>La Tanière du Dragon</t>
        </is>
      </c>
      <c r="F36979" s="8" t="inlineStr">
        <is>
          <t>STANDBY</t>
        </is>
      </c>
      <c r="G36979" s="8" t="n">
        <v>0</v>
      </c>
      <c r="H36979" s="8" t="inlineStr">
        <is>
          <t>CLOSED</t>
        </is>
      </c>
    </row>
    <row r="36980">
      <c r="A36980" s="8" t="inlineStr">
        <is>
          <t>2026-08-08</t>
        </is>
      </c>
      <c r="B36980" s="8" t="n">
        <v>0</v>
      </c>
      <c r="C36980" s="8" t="n">
        <v>1</v>
      </c>
      <c r="D36980" s="8" t="inlineStr">
        <is>
          <t>Disneyland Park</t>
        </is>
      </c>
      <c r="E36980" s="8" t="inlineStr">
        <is>
          <t>Le Carrousel de Lancelot</t>
        </is>
      </c>
      <c r="F36980" s="8" t="inlineStr">
        <is>
          <t>STANDBY</t>
        </is>
      </c>
      <c r="G36980" s="8" t="n">
        <v>0</v>
      </c>
      <c r="H36980" s="8" t="inlineStr">
        <is>
          <t>CLOSED</t>
        </is>
      </c>
    </row>
    <row r="36981">
      <c r="A36981" s="8" t="inlineStr">
        <is>
          <t>2026-08-08</t>
        </is>
      </c>
      <c r="B36981" s="8" t="n">
        <v>0</v>
      </c>
      <c r="C36981" s="8" t="n">
        <v>1</v>
      </c>
      <c r="D36981" s="8" t="inlineStr">
        <is>
          <t>Disneyland Park</t>
        </is>
      </c>
      <c r="E36981" s="8" t="inlineStr">
        <is>
          <t>Le Pays des Contes de Fées, presented by Vittel</t>
        </is>
      </c>
      <c r="F36981" s="8" t="inlineStr">
        <is>
          <t>STANDBY</t>
        </is>
      </c>
      <c r="G36981" s="8" t="n">
        <v>0</v>
      </c>
      <c r="H36981" s="8" t="inlineStr">
        <is>
          <t>CLOSED</t>
        </is>
      </c>
    </row>
    <row r="36982">
      <c r="A36982" s="8" t="inlineStr">
        <is>
          <t>2026-08-08</t>
        </is>
      </c>
      <c r="B36982" s="8" t="n">
        <v>0</v>
      </c>
      <c r="C36982" s="8" t="n">
        <v>1</v>
      </c>
      <c r="D36982" s="8" t="inlineStr">
        <is>
          <t>Disneyland Park</t>
        </is>
      </c>
      <c r="E36982" s="8" t="inlineStr">
        <is>
          <t>Les Voyages de Pinocchio</t>
        </is>
      </c>
      <c r="F36982" s="8" t="inlineStr">
        <is>
          <t>STANDBY</t>
        </is>
      </c>
      <c r="G36982" s="8" t="n">
        <v>0</v>
      </c>
      <c r="H36982" s="8" t="inlineStr">
        <is>
          <t>CLOSED</t>
        </is>
      </c>
    </row>
    <row r="36983">
      <c r="A36983" s="8" t="inlineStr">
        <is>
          <t>2026-08-08</t>
        </is>
      </c>
      <c r="B36983" s="8" t="n">
        <v>0</v>
      </c>
      <c r="C36983" s="8" t="n">
        <v>1</v>
      </c>
      <c r="D36983" s="8" t="inlineStr">
        <is>
          <t>Disneyland Park</t>
        </is>
      </c>
      <c r="E36983" s="8" t="inlineStr">
        <is>
          <t>Mad Hatter's Tea Cups</t>
        </is>
      </c>
      <c r="F36983" s="8" t="inlineStr">
        <is>
          <t>STANDBY</t>
        </is>
      </c>
      <c r="G36983" s="8" t="n">
        <v>0</v>
      </c>
      <c r="H36983" s="8" t="inlineStr">
        <is>
          <t>CLOSED</t>
        </is>
      </c>
    </row>
    <row r="36984">
      <c r="A36984" s="8" t="inlineStr">
        <is>
          <t>2026-08-08</t>
        </is>
      </c>
      <c r="B36984" s="8" t="n">
        <v>0</v>
      </c>
      <c r="C36984" s="8" t="n">
        <v>1</v>
      </c>
      <c r="D36984" s="8" t="inlineStr">
        <is>
          <t>Disneyland Park</t>
        </is>
      </c>
      <c r="E36984" s="8" t="inlineStr">
        <is>
          <t>Meet Mickey Mouse</t>
        </is>
      </c>
      <c r="F36984" s="8" t="inlineStr">
        <is>
          <t>STANDBY</t>
        </is>
      </c>
      <c r="G36984" s="8" t="n">
        <v>0</v>
      </c>
      <c r="H36984" s="8" t="inlineStr">
        <is>
          <t>CLOSED</t>
        </is>
      </c>
    </row>
    <row r="36985">
      <c r="A36985" s="8" t="inlineStr">
        <is>
          <t>2026-08-08</t>
        </is>
      </c>
      <c r="B36985" s="8" t="n">
        <v>0</v>
      </c>
      <c r="C36985" s="8" t="n">
        <v>1</v>
      </c>
      <c r="D36985" s="8" t="inlineStr">
        <is>
          <t>Disneyland Park</t>
        </is>
      </c>
      <c r="E36985" s="8" t="inlineStr">
        <is>
          <t>Peter Pan's Flight</t>
        </is>
      </c>
      <c r="F36985" s="8" t="inlineStr">
        <is>
          <t>STANDBY</t>
        </is>
      </c>
      <c r="G36985" s="8" t="n">
        <v>0</v>
      </c>
      <c r="H36985" s="8" t="inlineStr">
        <is>
          <t>CLOSED</t>
        </is>
      </c>
    </row>
    <row r="36986">
      <c r="A36986" s="8" t="inlineStr">
        <is>
          <t>2026-08-08</t>
        </is>
      </c>
      <c r="B36986" s="8" t="n">
        <v>0</v>
      </c>
      <c r="C36986" s="8" t="n">
        <v>1</v>
      </c>
      <c r="D36986" s="8" t="inlineStr">
        <is>
          <t>Disneyland Park</t>
        </is>
      </c>
      <c r="E36986" s="8" t="inlineStr">
        <is>
          <t>Princess Pavilion</t>
        </is>
      </c>
      <c r="F36986" s="8" t="inlineStr">
        <is>
          <t>STANDBY</t>
        </is>
      </c>
      <c r="G36986" s="8" t="n">
        <v>0</v>
      </c>
      <c r="H36986" s="8" t="inlineStr">
        <is>
          <t>CLOSED</t>
        </is>
      </c>
    </row>
    <row r="36987">
      <c r="A36987" s="8" t="inlineStr">
        <is>
          <t>2026-08-08</t>
        </is>
      </c>
      <c r="B36987" s="8" t="n">
        <v>0</v>
      </c>
      <c r="C36987" s="8" t="n">
        <v>1</v>
      </c>
      <c r="D36987" s="8" t="inlineStr">
        <is>
          <t>Disneyland Park</t>
        </is>
      </c>
      <c r="E36987" s="8" t="inlineStr">
        <is>
          <t>Big Thunder Mountain</t>
        </is>
      </c>
      <c r="F36987" s="8" t="inlineStr">
        <is>
          <t>STANDBY</t>
        </is>
      </c>
      <c r="G36987" s="8" t="n">
        <v>0</v>
      </c>
      <c r="H36987" s="8" t="inlineStr">
        <is>
          <t>CLOSED</t>
        </is>
      </c>
    </row>
    <row r="36988">
      <c r="A36988" s="8" t="inlineStr">
        <is>
          <t>2026-08-08</t>
        </is>
      </c>
      <c r="B36988" s="8" t="n">
        <v>0</v>
      </c>
      <c r="C36988" s="8" t="n">
        <v>1</v>
      </c>
      <c r="D36988" s="8" t="inlineStr">
        <is>
          <t>Disneyland Park</t>
        </is>
      </c>
      <c r="E36988" s="8" t="inlineStr">
        <is>
          <t>Disneyland Railroad Frontierland Depot</t>
        </is>
      </c>
      <c r="F36988" s="8" t="inlineStr">
        <is>
          <t>STANDBY</t>
        </is>
      </c>
      <c r="G36988" s="8" t="n">
        <v>0</v>
      </c>
      <c r="H36988" s="8" t="inlineStr">
        <is>
          <t>CLOSED</t>
        </is>
      </c>
    </row>
    <row r="36989">
      <c r="A36989" s="8" t="inlineStr">
        <is>
          <t>2026-08-08</t>
        </is>
      </c>
      <c r="B36989" s="8" t="n">
        <v>0</v>
      </c>
      <c r="C36989" s="8" t="n">
        <v>1</v>
      </c>
      <c r="D36989" s="8" t="inlineStr">
        <is>
          <t>Disneyland Park</t>
        </is>
      </c>
      <c r="E36989" s="8" t="inlineStr">
        <is>
          <t>Frontierland Playground</t>
        </is>
      </c>
      <c r="F36989" s="8" t="inlineStr">
        <is>
          <t>STANDBY</t>
        </is>
      </c>
      <c r="G36989" s="8" t="n">
        <v>0</v>
      </c>
      <c r="H36989" s="8" t="inlineStr">
        <is>
          <t>CLOSED</t>
        </is>
      </c>
    </row>
    <row r="36990">
      <c r="A36990" s="8" t="inlineStr">
        <is>
          <t>2026-08-08</t>
        </is>
      </c>
      <c r="B36990" s="8" t="n">
        <v>0</v>
      </c>
      <c r="C36990" s="8" t="n">
        <v>1</v>
      </c>
      <c r="D36990" s="8" t="inlineStr">
        <is>
          <t>Disneyland Park</t>
        </is>
      </c>
      <c r="E36990" s="8" t="inlineStr">
        <is>
          <t>Phantom Manor</t>
        </is>
      </c>
      <c r="F36990" s="8" t="inlineStr">
        <is>
          <t>STANDBY</t>
        </is>
      </c>
      <c r="G36990" s="8" t="n">
        <v>0</v>
      </c>
      <c r="H36990" s="8" t="inlineStr">
        <is>
          <t>CLOSED</t>
        </is>
      </c>
    </row>
    <row r="36991">
      <c r="A36991" s="8" t="inlineStr">
        <is>
          <t>2026-08-08</t>
        </is>
      </c>
      <c r="B36991" s="8" t="n">
        <v>0</v>
      </c>
      <c r="C36991" s="8" t="n">
        <v>1</v>
      </c>
      <c r="D36991" s="8" t="inlineStr">
        <is>
          <t>Disneyland Park</t>
        </is>
      </c>
      <c r="E36991" s="8" t="inlineStr">
        <is>
          <t>River Rogue Keelboats</t>
        </is>
      </c>
      <c r="F36991" s="8" t="inlineStr">
        <is>
          <t>STANDBY</t>
        </is>
      </c>
      <c r="G36991" s="8" t="n">
        <v>0</v>
      </c>
      <c r="H36991" s="8" t="inlineStr">
        <is>
          <t>CLOSED</t>
        </is>
      </c>
    </row>
    <row r="36992">
      <c r="A36992" s="8" t="inlineStr">
        <is>
          <t>2026-08-08</t>
        </is>
      </c>
      <c r="B36992" s="8" t="n">
        <v>0</v>
      </c>
      <c r="C36992" s="8" t="n">
        <v>1</v>
      </c>
      <c r="D36992" s="8" t="inlineStr">
        <is>
          <t>Disneyland Park</t>
        </is>
      </c>
      <c r="E36992" s="8" t="inlineStr">
        <is>
          <t>Rustler Roundup Shootin' Gallery</t>
        </is>
      </c>
      <c r="F36992" s="8" t="inlineStr">
        <is>
          <t>STANDBY</t>
        </is>
      </c>
      <c r="G36992" s="8" t="n">
        <v>0</v>
      </c>
      <c r="H36992" s="8" t="inlineStr">
        <is>
          <t>CLOSED</t>
        </is>
      </c>
    </row>
    <row r="36993">
      <c r="A36993" s="8" t="inlineStr">
        <is>
          <t>2026-08-08</t>
        </is>
      </c>
      <c r="B36993" s="8" t="n">
        <v>0</v>
      </c>
      <c r="C36993" s="8" t="n">
        <v>1</v>
      </c>
      <c r="D36993" s="8" t="inlineStr">
        <is>
          <t>Disneyland Park</t>
        </is>
      </c>
      <c r="E36993" s="8" t="inlineStr">
        <is>
          <t>Thunder Mesa Riverboat Landing</t>
        </is>
      </c>
      <c r="F36993" s="8" t="inlineStr">
        <is>
          <t>STANDBY</t>
        </is>
      </c>
      <c r="G36993" s="8" t="n">
        <v>0</v>
      </c>
      <c r="H36993" s="8" t="inlineStr">
        <is>
          <t>CLOSED</t>
        </is>
      </c>
    </row>
    <row r="36994">
      <c r="A36994" s="8" t="inlineStr">
        <is>
          <t>2026-08-08</t>
        </is>
      </c>
      <c r="B36994" s="8" t="n">
        <v>0</v>
      </c>
      <c r="C36994" s="8" t="n">
        <v>1</v>
      </c>
      <c r="D36994" s="8" t="inlineStr">
        <is>
          <t>Disneyland Park</t>
        </is>
      </c>
      <c r="E36994" s="8" t="inlineStr">
        <is>
          <t>Disneyland Railroad Main Street Station</t>
        </is>
      </c>
      <c r="F36994" s="8" t="inlineStr">
        <is>
          <t>STANDBY</t>
        </is>
      </c>
      <c r="G36994" s="8" t="n">
        <v>0</v>
      </c>
      <c r="H36994" s="8" t="inlineStr">
        <is>
          <t>CLOSED</t>
        </is>
      </c>
    </row>
    <row r="36995">
      <c r="A36995" s="8" t="inlineStr">
        <is>
          <t>2026-08-08</t>
        </is>
      </c>
      <c r="B36995" s="8" t="n">
        <v>0</v>
      </c>
      <c r="C36995" s="8" t="n">
        <v>1</v>
      </c>
      <c r="D36995" s="8" t="inlineStr">
        <is>
          <t>Disneyland Park</t>
        </is>
      </c>
      <c r="E36995" s="8" t="inlineStr">
        <is>
          <t>Main Street Vehicles</t>
        </is>
      </c>
      <c r="F36995" s="8" t="inlineStr">
        <is>
          <t>STANDBY</t>
        </is>
      </c>
      <c r="G36995" s="8" t="n">
        <v>0</v>
      </c>
      <c r="H36995" s="8" t="inlineStr">
        <is>
          <t>CLOSED</t>
        </is>
      </c>
    </row>
    <row r="36996">
      <c r="A36996" s="8" t="inlineStr">
        <is>
          <t>2026-08-08</t>
        </is>
      </c>
      <c r="B36996" s="8" t="n">
        <v>0</v>
      </c>
      <c r="C36996" s="8" t="n">
        <v>1</v>
      </c>
      <c r="D36996" s="8" t="inlineStr">
        <is>
          <t>Disney Adventure World</t>
        </is>
      </c>
      <c r="E36996" s="8" t="inlineStr">
        <is>
          <t>Avengers Assemble: Flight Force</t>
        </is>
      </c>
      <c r="F36996" s="8" t="inlineStr">
        <is>
          <t>STANDBY</t>
        </is>
      </c>
      <c r="G36996" s="8" t="n">
        <v>0</v>
      </c>
      <c r="H36996" s="8" t="inlineStr">
        <is>
          <t>CLOSED</t>
        </is>
      </c>
    </row>
    <row r="36997">
      <c r="A36997" s="8" t="inlineStr">
        <is>
          <t>2026-08-08</t>
        </is>
      </c>
      <c r="B36997" s="8" t="n">
        <v>0</v>
      </c>
      <c r="C36997" s="8" t="n">
        <v>1</v>
      </c>
      <c r="D36997" s="8" t="inlineStr">
        <is>
          <t>Disney Adventure World</t>
        </is>
      </c>
      <c r="E36997" s="8" t="inlineStr">
        <is>
          <t>Avengers Assemble: Flight Force Single Rider</t>
        </is>
      </c>
      <c r="F36997" s="8" t="inlineStr">
        <is>
          <t>STANDBY</t>
        </is>
      </c>
      <c r="G36997" s="8" t="n">
        <v>0</v>
      </c>
      <c r="H36997" s="8" t="inlineStr">
        <is>
          <t>CLOSED</t>
        </is>
      </c>
    </row>
    <row r="36998">
      <c r="A36998" s="8" t="inlineStr">
        <is>
          <t>2026-08-08</t>
        </is>
      </c>
      <c r="B36998" s="8" t="n">
        <v>0</v>
      </c>
      <c r="C36998" s="8" t="n">
        <v>1</v>
      </c>
      <c r="D36998" s="8" t="inlineStr">
        <is>
          <t>Disney Adventure World</t>
        </is>
      </c>
      <c r="E36998" s="8" t="inlineStr">
        <is>
          <t>Spider-Man W.E.B. Adventure</t>
        </is>
      </c>
      <c r="F36998" s="8" t="inlineStr">
        <is>
          <t>STANDBY</t>
        </is>
      </c>
      <c r="G36998" s="8" t="n">
        <v>0</v>
      </c>
      <c r="H36998" s="8" t="inlineStr">
        <is>
          <t>CLOSED</t>
        </is>
      </c>
    </row>
    <row r="36999">
      <c r="A36999" s="8" t="inlineStr">
        <is>
          <t>2026-08-08</t>
        </is>
      </c>
      <c r="B36999" s="8" t="n">
        <v>0</v>
      </c>
      <c r="C36999" s="8" t="n">
        <v>1</v>
      </c>
      <c r="D36999" s="8" t="inlineStr">
        <is>
          <t>Disney Adventure World</t>
        </is>
      </c>
      <c r="E36999" s="8" t="inlineStr">
        <is>
          <t>Spider-Man W.E.B. Adventure Single Rider</t>
        </is>
      </c>
      <c r="F36999" s="8" t="inlineStr">
        <is>
          <t>STANDBY</t>
        </is>
      </c>
      <c r="G36999" s="8" t="n">
        <v>0</v>
      </c>
      <c r="H36999" s="8" t="inlineStr">
        <is>
          <t>CLOSED</t>
        </is>
      </c>
    </row>
    <row r="37000">
      <c r="A37000" s="8" t="inlineStr">
        <is>
          <t>2026-08-08</t>
        </is>
      </c>
      <c r="B37000" s="8" t="n">
        <v>0</v>
      </c>
      <c r="C37000" s="8" t="n">
        <v>1</v>
      </c>
      <c r="D37000" s="8" t="inlineStr">
        <is>
          <t>Disney Adventure World</t>
        </is>
      </c>
      <c r="E37000" s="8" t="inlineStr">
        <is>
          <t>The Twilight Zone Tower of Terror</t>
        </is>
      </c>
      <c r="F37000" s="8" t="inlineStr">
        <is>
          <t>STANDBY</t>
        </is>
      </c>
      <c r="G37000" s="8" t="n">
        <v>0</v>
      </c>
      <c r="H37000" s="8" t="inlineStr">
        <is>
          <t>CLOSED</t>
        </is>
      </c>
    </row>
    <row r="37001">
      <c r="A37001" s="8" t="inlineStr">
        <is>
          <t>2026-08-08</t>
        </is>
      </c>
      <c r="B37001" s="8" t="n">
        <v>0</v>
      </c>
      <c r="C37001" s="8" t="n">
        <v>1</v>
      </c>
      <c r="D37001" s="8" t="inlineStr">
        <is>
          <t>Disney Adventure World</t>
        </is>
      </c>
      <c r="E37001" s="8" t="inlineStr">
        <is>
          <t>Cars Quatre Roues Rallye</t>
        </is>
      </c>
      <c r="F37001" s="8" t="inlineStr">
        <is>
          <t>STANDBY</t>
        </is>
      </c>
      <c r="G37001" s="8" t="n">
        <v>0</v>
      </c>
      <c r="H37001" s="8" t="inlineStr">
        <is>
          <t>CLOSED</t>
        </is>
      </c>
    </row>
    <row r="37002">
      <c r="A37002" s="8" t="inlineStr">
        <is>
          <t>2026-08-08</t>
        </is>
      </c>
      <c r="B37002" s="8" t="n">
        <v>0</v>
      </c>
      <c r="C37002" s="8" t="n">
        <v>1</v>
      </c>
      <c r="D37002" s="8" t="inlineStr">
        <is>
          <t>Disney Adventure World</t>
        </is>
      </c>
      <c r="E37002" s="8" t="inlineStr">
        <is>
          <t>Cars ROAD TRIP</t>
        </is>
      </c>
      <c r="F37002" s="8" t="inlineStr">
        <is>
          <t>STANDBY</t>
        </is>
      </c>
      <c r="G37002" s="8" t="n">
        <v>0</v>
      </c>
      <c r="H37002" s="8" t="inlineStr">
        <is>
          <t>CLOSED</t>
        </is>
      </c>
    </row>
    <row r="37003">
      <c r="A37003" s="8" t="inlineStr">
        <is>
          <t>2026-08-08</t>
        </is>
      </c>
      <c r="B37003" s="8" t="n">
        <v>0</v>
      </c>
      <c r="C37003" s="8" t="n">
        <v>1</v>
      </c>
      <c r="D37003" s="8" t="inlineStr">
        <is>
          <t>Disney Adventure World</t>
        </is>
      </c>
      <c r="E37003" s="8" t="inlineStr">
        <is>
          <t>Crush's Coaster</t>
        </is>
      </c>
      <c r="F37003" s="8" t="inlineStr">
        <is>
          <t>STANDBY</t>
        </is>
      </c>
      <c r="G37003" s="8" t="n">
        <v>0</v>
      </c>
      <c r="H37003" s="8" t="inlineStr">
        <is>
          <t>CLOSED</t>
        </is>
      </c>
    </row>
    <row r="37004">
      <c r="A37004" s="8" t="inlineStr">
        <is>
          <t>2026-08-08</t>
        </is>
      </c>
      <c r="B37004" s="8" t="n">
        <v>0</v>
      </c>
      <c r="C37004" s="8" t="n">
        <v>1</v>
      </c>
      <c r="D37004" s="8" t="inlineStr">
        <is>
          <t>Disney Adventure World</t>
        </is>
      </c>
      <c r="E37004" s="8" t="inlineStr">
        <is>
          <t>Crush's Coaster Single Rider</t>
        </is>
      </c>
      <c r="F37004" s="8" t="inlineStr">
        <is>
          <t>STANDBY</t>
        </is>
      </c>
      <c r="G37004" s="8" t="n">
        <v>0</v>
      </c>
      <c r="H37004" s="8" t="inlineStr">
        <is>
          <t>CLOSED</t>
        </is>
      </c>
    </row>
    <row r="37005">
      <c r="A37005" s="8" t="inlineStr">
        <is>
          <t>2026-08-08</t>
        </is>
      </c>
      <c r="B37005" s="8" t="n">
        <v>0</v>
      </c>
      <c r="C37005" s="8" t="n">
        <v>1</v>
      </c>
      <c r="D37005" s="8" t="inlineStr">
        <is>
          <t>Disney Adventure World</t>
        </is>
      </c>
      <c r="E37005" s="8" t="inlineStr">
        <is>
          <t>Les Tapis Volants - Flying Carpets Over Agrabah®</t>
        </is>
      </c>
      <c r="F37005" s="8" t="inlineStr">
        <is>
          <t>STANDBY</t>
        </is>
      </c>
      <c r="G37005" s="8" t="n">
        <v>0</v>
      </c>
      <c r="H37005" s="8" t="inlineStr">
        <is>
          <t>CLOSED</t>
        </is>
      </c>
    </row>
    <row r="37006">
      <c r="A37006" s="8" t="inlineStr">
        <is>
          <t>2026-08-08</t>
        </is>
      </c>
      <c r="B37006" s="8" t="n">
        <v>0</v>
      </c>
      <c r="C37006" s="8" t="n">
        <v>1</v>
      </c>
      <c r="D37006" s="8" t="inlineStr">
        <is>
          <t>Disney Adventure World</t>
        </is>
      </c>
      <c r="E37006" s="8" t="inlineStr">
        <is>
          <t>Ratatouille : L’Aventure Totalement Toquée de Rémy​</t>
        </is>
      </c>
      <c r="F37006" s="8" t="inlineStr">
        <is>
          <t>STANDBY</t>
        </is>
      </c>
      <c r="G37006" s="8" t="n">
        <v>0</v>
      </c>
      <c r="H37006" s="8" t="inlineStr">
        <is>
          <t>CLOSED</t>
        </is>
      </c>
    </row>
    <row r="37007">
      <c r="A37007" s="8" t="inlineStr">
        <is>
          <t>2026-08-08</t>
        </is>
      </c>
      <c r="B37007" s="8" t="n">
        <v>0</v>
      </c>
      <c r="C37007" s="8" t="n">
        <v>1</v>
      </c>
      <c r="D37007" s="8" t="inlineStr">
        <is>
          <t>Disney Adventure World</t>
        </is>
      </c>
      <c r="E37007" s="8" t="inlineStr">
        <is>
          <t>Ratatouille: The Adventure Single Rider</t>
        </is>
      </c>
      <c r="F37007" s="8" t="inlineStr">
        <is>
          <t>STANDBY</t>
        </is>
      </c>
      <c r="G37007" s="8" t="n">
        <v>0</v>
      </c>
      <c r="H37007" s="8" t="inlineStr">
        <is>
          <t>CLOSED</t>
        </is>
      </c>
    </row>
    <row r="37008">
      <c r="A37008" s="8" t="inlineStr">
        <is>
          <t>2026-08-08</t>
        </is>
      </c>
      <c r="B37008" s="8" t="n">
        <v>0</v>
      </c>
      <c r="C37008" s="8" t="n">
        <v>1</v>
      </c>
      <c r="D37008" s="8" t="inlineStr">
        <is>
          <t>Disney Adventure World</t>
        </is>
      </c>
      <c r="E37008" s="8" t="inlineStr">
        <is>
          <t>RC Racer</t>
        </is>
      </c>
      <c r="F37008" s="8" t="inlineStr">
        <is>
          <t>STANDBY</t>
        </is>
      </c>
      <c r="G37008" s="8" t="n">
        <v>0</v>
      </c>
      <c r="H37008" s="8" t="inlineStr">
        <is>
          <t>CLOSED</t>
        </is>
      </c>
    </row>
    <row r="37009">
      <c r="A37009" s="8" t="inlineStr">
        <is>
          <t>2026-08-08</t>
        </is>
      </c>
      <c r="B37009" s="8" t="n">
        <v>0</v>
      </c>
      <c r="C37009" s="8" t="n">
        <v>1</v>
      </c>
      <c r="D37009" s="8" t="inlineStr">
        <is>
          <t>Disney Adventure World</t>
        </is>
      </c>
      <c r="E37009" s="8" t="inlineStr">
        <is>
          <t>RC Racer Single Rider</t>
        </is>
      </c>
      <c r="F37009" s="8" t="inlineStr">
        <is>
          <t>STANDBY</t>
        </is>
      </c>
      <c r="G37009" s="8" t="n">
        <v>0</v>
      </c>
      <c r="H37009" s="8" t="inlineStr">
        <is>
          <t>CLOSED</t>
        </is>
      </c>
    </row>
    <row r="37010">
      <c r="A37010" s="8" t="inlineStr">
        <is>
          <t>2026-08-08</t>
        </is>
      </c>
      <c r="B37010" s="8" t="n">
        <v>0</v>
      </c>
      <c r="C37010" s="8" t="n">
        <v>1</v>
      </c>
      <c r="D37010" s="8" t="inlineStr">
        <is>
          <t>Disney Adventure World</t>
        </is>
      </c>
      <c r="E37010" s="8" t="inlineStr">
        <is>
          <t>Slinky® Dog Zigzag Spin</t>
        </is>
      </c>
      <c r="F37010" s="8" t="inlineStr">
        <is>
          <t>STANDBY</t>
        </is>
      </c>
      <c r="G37010" s="8" t="n">
        <v>0</v>
      </c>
      <c r="H37010" s="8" t="inlineStr">
        <is>
          <t>CLOSED</t>
        </is>
      </c>
    </row>
    <row r="37011">
      <c r="A37011" s="8" t="inlineStr">
        <is>
          <t>2026-08-08</t>
        </is>
      </c>
      <c r="B37011" s="8" t="n">
        <v>0</v>
      </c>
      <c r="C37011" s="8" t="n">
        <v>1</v>
      </c>
      <c r="D37011" s="8" t="inlineStr">
        <is>
          <t>Disney Adventure World</t>
        </is>
      </c>
      <c r="E37011" s="8" t="inlineStr">
        <is>
          <t>Toy Soldiers Parachute Drop</t>
        </is>
      </c>
      <c r="F37011" s="8" t="inlineStr">
        <is>
          <t>STANDBY</t>
        </is>
      </c>
      <c r="G37011" s="8" t="n">
        <v>0</v>
      </c>
      <c r="H37011" s="8" t="inlineStr">
        <is>
          <t>CLOSED</t>
        </is>
      </c>
    </row>
    <row r="37012">
      <c r="A37012" s="8" t="inlineStr">
        <is>
          <t>2026-08-08</t>
        </is>
      </c>
      <c r="B37012" s="8" t="n">
        <v>0</v>
      </c>
      <c r="C37012" s="8" t="n">
        <v>1</v>
      </c>
      <c r="D37012" s="8" t="inlineStr">
        <is>
          <t>Disney Adventure World</t>
        </is>
      </c>
      <c r="E37012" s="8" t="inlineStr">
        <is>
          <t>Toy Soldiers Parachute Drop Single Rider</t>
        </is>
      </c>
      <c r="F37012" s="8" t="inlineStr">
        <is>
          <t>STANDBY</t>
        </is>
      </c>
      <c r="G37012" s="8" t="n">
        <v>0</v>
      </c>
      <c r="H37012" s="8" t="inlineStr">
        <is>
          <t>CLOSED</t>
        </is>
      </c>
    </row>
    <row r="37013">
      <c r="A37013" s="8" t="inlineStr">
        <is>
          <t>2026-08-08</t>
        </is>
      </c>
      <c r="B37013" s="8" t="n">
        <v>0</v>
      </c>
      <c r="C37013" s="8" t="n">
        <v>1</v>
      </c>
      <c r="D37013" s="8" t="inlineStr">
        <is>
          <t>Disney Adventure World</t>
        </is>
      </c>
      <c r="E37013" s="8" t="inlineStr">
        <is>
          <t>Entry to World of Frozen</t>
        </is>
      </c>
      <c r="F37013" s="8" t="inlineStr">
        <is>
          <t>STANDBY</t>
        </is>
      </c>
      <c r="G37013" s="8" t="n">
        <v>0</v>
      </c>
      <c r="H37013" s="8" t="inlineStr">
        <is>
          <t>CLOSED</t>
        </is>
      </c>
    </row>
    <row r="37014">
      <c r="A37014" s="8" t="inlineStr">
        <is>
          <t>2026-08-08</t>
        </is>
      </c>
      <c r="B37014" s="8" t="n">
        <v>0</v>
      </c>
      <c r="C37014" s="8" t="n">
        <v>1</v>
      </c>
      <c r="D37014" s="8" t="inlineStr">
        <is>
          <t>Disney Adventure World</t>
        </is>
      </c>
      <c r="E37014" s="8" t="inlineStr">
        <is>
          <t>Frozen Ever After</t>
        </is>
      </c>
      <c r="F37014" s="8" t="inlineStr">
        <is>
          <t>STANDBY</t>
        </is>
      </c>
      <c r="G37014" s="8" t="n">
        <v>0</v>
      </c>
      <c r="H37014" s="8" t="inlineStr">
        <is>
          <t>CLOSED</t>
        </is>
      </c>
    </row>
    <row r="37015">
      <c r="A37015" s="8" t="inlineStr">
        <is>
          <t>2026-08-08</t>
        </is>
      </c>
      <c r="B37015" s="8" t="n">
        <v>0</v>
      </c>
      <c r="C37015" s="8" t="n">
        <v>1</v>
      </c>
      <c r="D37015" s="8" t="inlineStr">
        <is>
          <t>Disney Adventure World</t>
        </is>
      </c>
      <c r="E37015" s="8" t="inlineStr">
        <is>
          <t>Raiponce Tangled Spin</t>
        </is>
      </c>
      <c r="F37015" s="8" t="inlineStr">
        <is>
          <t>STANDBY</t>
        </is>
      </c>
      <c r="G37015" s="8" t="n">
        <v>0</v>
      </c>
      <c r="H37015" s="8" t="inlineStr">
        <is>
          <t>CLOSED</t>
        </is>
      </c>
    </row>
    <row r="37016">
      <c r="A37016" s="8" t="inlineStr">
        <is>
          <t>2026-08-08</t>
        </is>
      </c>
      <c r="B37016" s="8" t="n">
        <v>0</v>
      </c>
      <c r="C37016" s="8" t="n">
        <v>15</v>
      </c>
      <c r="D37016" s="8" t="inlineStr">
        <is>
          <t>Disneyland Park</t>
        </is>
      </c>
      <c r="E37016" s="8" t="inlineStr">
        <is>
          <t>Adventure Isle</t>
        </is>
      </c>
      <c r="F37016" s="8" t="inlineStr">
        <is>
          <t>STANDBY</t>
        </is>
      </c>
      <c r="G37016" s="8" t="n">
        <v>0</v>
      </c>
      <c r="H37016" s="8" t="inlineStr">
        <is>
          <t>CLOSED</t>
        </is>
      </c>
    </row>
    <row r="37017">
      <c r="A37017" s="8" t="inlineStr">
        <is>
          <t>2026-08-08</t>
        </is>
      </c>
      <c r="B37017" s="8" t="n">
        <v>0</v>
      </c>
      <c r="C37017" s="8" t="n">
        <v>15</v>
      </c>
      <c r="D37017" s="8" t="inlineStr">
        <is>
          <t>Disneyland Park</t>
        </is>
      </c>
      <c r="E37017" s="8" t="inlineStr">
        <is>
          <t>Indiana Jones and the Temple of Peril Single Rider</t>
        </is>
      </c>
      <c r="F37017" s="8" t="inlineStr">
        <is>
          <t>STANDBY</t>
        </is>
      </c>
      <c r="G37017" s="8" t="n">
        <v>0</v>
      </c>
      <c r="H37017" s="8" t="inlineStr">
        <is>
          <t>CLOSED</t>
        </is>
      </c>
    </row>
    <row r="37018">
      <c r="A37018" s="8" t="inlineStr">
        <is>
          <t>2026-08-08</t>
        </is>
      </c>
      <c r="B37018" s="8" t="n">
        <v>0</v>
      </c>
      <c r="C37018" s="8" t="n">
        <v>15</v>
      </c>
      <c r="D37018" s="8" t="inlineStr">
        <is>
          <t>Disneyland Park</t>
        </is>
      </c>
      <c r="E37018" s="8" t="inlineStr">
        <is>
          <t>Indiana Jones™ and the Temple of Peril</t>
        </is>
      </c>
      <c r="F37018" s="8" t="inlineStr">
        <is>
          <t>STANDBY</t>
        </is>
      </c>
      <c r="G37018" s="8" t="n">
        <v>0</v>
      </c>
      <c r="H37018" s="8" t="inlineStr">
        <is>
          <t>CLOSED</t>
        </is>
      </c>
    </row>
    <row r="37019">
      <c r="A37019" s="8" t="inlineStr">
        <is>
          <t>2026-08-08</t>
        </is>
      </c>
      <c r="B37019" s="8" t="n">
        <v>0</v>
      </c>
      <c r="C37019" s="8" t="n">
        <v>15</v>
      </c>
      <c r="D37019" s="8" t="inlineStr">
        <is>
          <t>Disneyland Park</t>
        </is>
      </c>
      <c r="E37019" s="8" t="inlineStr">
        <is>
          <t>La Cabane des Robinson</t>
        </is>
      </c>
      <c r="F37019" s="8" t="inlineStr">
        <is>
          <t>STANDBY</t>
        </is>
      </c>
      <c r="G37019" s="8" t="n">
        <v>0</v>
      </c>
      <c r="H37019" s="8" t="inlineStr">
        <is>
          <t>CLOSED</t>
        </is>
      </c>
    </row>
    <row r="37020">
      <c r="A37020" s="8" t="inlineStr">
        <is>
          <t>2026-08-08</t>
        </is>
      </c>
      <c r="B37020" s="8" t="n">
        <v>0</v>
      </c>
      <c r="C37020" s="8" t="n">
        <v>15</v>
      </c>
      <c r="D37020" s="8" t="inlineStr">
        <is>
          <t>Disneyland Park</t>
        </is>
      </c>
      <c r="E37020" s="8" t="inlineStr">
        <is>
          <t>Le Passage Enchanté d'Aladdin</t>
        </is>
      </c>
      <c r="F37020" s="8" t="inlineStr">
        <is>
          <t>STANDBY</t>
        </is>
      </c>
      <c r="G37020" s="8" t="n">
        <v>0</v>
      </c>
      <c r="H37020" s="8" t="inlineStr">
        <is>
          <t>CLOSED</t>
        </is>
      </c>
    </row>
    <row r="37021">
      <c r="A37021" s="8" t="inlineStr">
        <is>
          <t>2026-08-08</t>
        </is>
      </c>
      <c r="B37021" s="8" t="n">
        <v>0</v>
      </c>
      <c r="C37021" s="8" t="n">
        <v>15</v>
      </c>
      <c r="D37021" s="8" t="inlineStr">
        <is>
          <t>Disneyland Park</t>
        </is>
      </c>
      <c r="E37021" s="8" t="inlineStr">
        <is>
          <t>Pirate Galleon</t>
        </is>
      </c>
      <c r="F37021" s="8" t="inlineStr">
        <is>
          <t>STANDBY</t>
        </is>
      </c>
      <c r="G37021" s="8" t="n">
        <v>0</v>
      </c>
      <c r="H37021" s="8" t="inlineStr">
        <is>
          <t>CLOSED</t>
        </is>
      </c>
    </row>
    <row r="37022">
      <c r="A37022" s="8" t="inlineStr">
        <is>
          <t>2026-08-08</t>
        </is>
      </c>
      <c r="B37022" s="8" t="n">
        <v>0</v>
      </c>
      <c r="C37022" s="8" t="n">
        <v>15</v>
      </c>
      <c r="D37022" s="8" t="inlineStr">
        <is>
          <t>Disneyland Park</t>
        </is>
      </c>
      <c r="E37022" s="8" t="inlineStr">
        <is>
          <t>Pirates of the Caribbean</t>
        </is>
      </c>
      <c r="F37022" s="8" t="inlineStr">
        <is>
          <t>STANDBY</t>
        </is>
      </c>
      <c r="G37022" s="8" t="n">
        <v>0</v>
      </c>
      <c r="H37022" s="8" t="inlineStr">
        <is>
          <t>CLOSED</t>
        </is>
      </c>
    </row>
    <row r="37023">
      <c r="A37023" s="8" t="inlineStr">
        <is>
          <t>2026-08-08</t>
        </is>
      </c>
      <c r="B37023" s="8" t="n">
        <v>0</v>
      </c>
      <c r="C37023" s="8" t="n">
        <v>15</v>
      </c>
      <c r="D37023" s="8" t="inlineStr">
        <is>
          <t>Disneyland Park</t>
        </is>
      </c>
      <c r="E37023" s="8" t="inlineStr">
        <is>
          <t>Pirates' Beach</t>
        </is>
      </c>
      <c r="F37023" s="8" t="inlineStr">
        <is>
          <t>STANDBY</t>
        </is>
      </c>
      <c r="G37023" s="8" t="n">
        <v>0</v>
      </c>
      <c r="H37023" s="8" t="inlineStr">
        <is>
          <t>CLOSED</t>
        </is>
      </c>
    </row>
    <row r="37024">
      <c r="A37024" s="8" t="inlineStr">
        <is>
          <t>2026-08-08</t>
        </is>
      </c>
      <c r="B37024" s="8" t="n">
        <v>0</v>
      </c>
      <c r="C37024" s="8" t="n">
        <v>15</v>
      </c>
      <c r="D37024" s="8" t="inlineStr">
        <is>
          <t>Disneyland Park</t>
        </is>
      </c>
      <c r="E37024" s="8" t="inlineStr">
        <is>
          <t>Autopia, presented by Avis</t>
        </is>
      </c>
      <c r="F37024" s="8" t="inlineStr">
        <is>
          <t>STANDBY</t>
        </is>
      </c>
      <c r="G37024" s="8" t="n">
        <v>0</v>
      </c>
      <c r="H37024" s="8" t="inlineStr">
        <is>
          <t>CLOSED</t>
        </is>
      </c>
    </row>
    <row r="37025">
      <c r="A37025" s="8" t="inlineStr">
        <is>
          <t>2026-08-08</t>
        </is>
      </c>
      <c r="B37025" s="8" t="n">
        <v>0</v>
      </c>
      <c r="C37025" s="8" t="n">
        <v>15</v>
      </c>
      <c r="D37025" s="8" t="inlineStr">
        <is>
          <t>Disneyland Park</t>
        </is>
      </c>
      <c r="E37025" s="8" t="inlineStr">
        <is>
          <t>Buzz Lightyear Laser Blast</t>
        </is>
      </c>
      <c r="F37025" s="8" t="inlineStr">
        <is>
          <t>STANDBY</t>
        </is>
      </c>
      <c r="G37025" s="8" t="n">
        <v>0</v>
      </c>
      <c r="H37025" s="8" t="inlineStr">
        <is>
          <t>CLOSED</t>
        </is>
      </c>
    </row>
    <row r="37026">
      <c r="A37026" s="8" t="inlineStr">
        <is>
          <t>2026-08-08</t>
        </is>
      </c>
      <c r="B37026" s="8" t="n">
        <v>0</v>
      </c>
      <c r="C37026" s="8" t="n">
        <v>15</v>
      </c>
      <c r="D37026" s="8" t="inlineStr">
        <is>
          <t>Disneyland Park</t>
        </is>
      </c>
      <c r="E37026" s="8" t="inlineStr">
        <is>
          <t>Disneyland Railroad Discoveryland Station</t>
        </is>
      </c>
      <c r="F37026" s="8" t="inlineStr">
        <is>
          <t>STANDBY</t>
        </is>
      </c>
      <c r="G37026" s="8" t="n">
        <v>0</v>
      </c>
      <c r="H37026" s="8" t="inlineStr">
        <is>
          <t>CLOSED</t>
        </is>
      </c>
    </row>
    <row r="37027">
      <c r="A37027" s="8" t="inlineStr">
        <is>
          <t>2026-08-08</t>
        </is>
      </c>
      <c r="B37027" s="8" t="n">
        <v>0</v>
      </c>
      <c r="C37027" s="8" t="n">
        <v>15</v>
      </c>
      <c r="D37027" s="8" t="inlineStr">
        <is>
          <t>Disneyland Park</t>
        </is>
      </c>
      <c r="E37027" s="8" t="inlineStr">
        <is>
          <t>Les Mystères du Nautilus</t>
        </is>
      </c>
      <c r="F37027" s="8" t="inlineStr">
        <is>
          <t>STANDBY</t>
        </is>
      </c>
      <c r="G37027" s="8" t="n">
        <v>0</v>
      </c>
      <c r="H37027" s="8" t="inlineStr">
        <is>
          <t>CLOSED</t>
        </is>
      </c>
    </row>
    <row r="37028">
      <c r="A37028" s="8" t="inlineStr">
        <is>
          <t>2026-08-08</t>
        </is>
      </c>
      <c r="B37028" s="8" t="n">
        <v>0</v>
      </c>
      <c r="C37028" s="8" t="n">
        <v>15</v>
      </c>
      <c r="D37028" s="8" t="inlineStr">
        <is>
          <t>Disneyland Park</t>
        </is>
      </c>
      <c r="E37028" s="8" t="inlineStr">
        <is>
          <t>Mickey’s PhilharMagic</t>
        </is>
      </c>
      <c r="F37028" s="8" t="inlineStr">
        <is>
          <t>STANDBY</t>
        </is>
      </c>
      <c r="G37028" s="8" t="n">
        <v>0</v>
      </c>
      <c r="H37028" s="8" t="inlineStr">
        <is>
          <t>CLOSED</t>
        </is>
      </c>
    </row>
    <row r="37029">
      <c r="A37029" s="8" t="inlineStr">
        <is>
          <t>2026-08-08</t>
        </is>
      </c>
      <c r="B37029" s="8" t="n">
        <v>0</v>
      </c>
      <c r="C37029" s="8" t="n">
        <v>15</v>
      </c>
      <c r="D37029" s="8" t="inlineStr">
        <is>
          <t>Disneyland Park</t>
        </is>
      </c>
      <c r="E37029" s="8" t="inlineStr">
        <is>
          <t>Orbitron®</t>
        </is>
      </c>
      <c r="F37029" s="8" t="inlineStr">
        <is>
          <t>STANDBY</t>
        </is>
      </c>
      <c r="G37029" s="8" t="n">
        <v>0</v>
      </c>
      <c r="H37029" s="8" t="inlineStr">
        <is>
          <t>CLOSED</t>
        </is>
      </c>
    </row>
    <row r="37030">
      <c r="A37030" s="8" t="inlineStr">
        <is>
          <t>2026-08-08</t>
        </is>
      </c>
      <c r="B37030" s="8" t="n">
        <v>0</v>
      </c>
      <c r="C37030" s="8" t="n">
        <v>15</v>
      </c>
      <c r="D37030" s="8" t="inlineStr">
        <is>
          <t>Disneyland Park</t>
        </is>
      </c>
      <c r="E37030" s="8" t="inlineStr">
        <is>
          <t>Star Tours: The Adventures Continue*</t>
        </is>
      </c>
      <c r="F37030" s="8" t="inlineStr">
        <is>
          <t>STANDBY</t>
        </is>
      </c>
      <c r="G37030" s="8" t="n">
        <v>0</v>
      </c>
      <c r="H37030" s="8" t="inlineStr">
        <is>
          <t>CLOSED</t>
        </is>
      </c>
    </row>
    <row r="37031">
      <c r="A37031" s="8" t="inlineStr">
        <is>
          <t>2026-08-08</t>
        </is>
      </c>
      <c r="B37031" s="8" t="n">
        <v>0</v>
      </c>
      <c r="C37031" s="8" t="n">
        <v>15</v>
      </c>
      <c r="D37031" s="8" t="inlineStr">
        <is>
          <t>Disneyland Park</t>
        </is>
      </c>
      <c r="E37031" s="8" t="inlineStr">
        <is>
          <t>Star Wars Hyperspace Mountain</t>
        </is>
      </c>
      <c r="F37031" s="8" t="inlineStr">
        <is>
          <t>STANDBY</t>
        </is>
      </c>
      <c r="G37031" s="8" t="n">
        <v>0</v>
      </c>
      <c r="H37031" s="8" t="inlineStr">
        <is>
          <t>CLOSED</t>
        </is>
      </c>
    </row>
    <row r="37032">
      <c r="A37032" s="8" t="inlineStr">
        <is>
          <t>2026-08-08</t>
        </is>
      </c>
      <c r="B37032" s="8" t="n">
        <v>0</v>
      </c>
      <c r="C37032" s="8" t="n">
        <v>15</v>
      </c>
      <c r="D37032" s="8" t="inlineStr">
        <is>
          <t>Disneyland Park</t>
        </is>
      </c>
      <c r="E37032" s="8" t="inlineStr">
        <is>
          <t>Star Wars Hyperspace Mountain Single Rider</t>
        </is>
      </c>
      <c r="F37032" s="8" t="inlineStr">
        <is>
          <t>STANDBY</t>
        </is>
      </c>
      <c r="G37032" s="8" t="n">
        <v>0</v>
      </c>
      <c r="H37032" s="8" t="inlineStr">
        <is>
          <t>CLOSED</t>
        </is>
      </c>
    </row>
    <row r="37033">
      <c r="A37033" s="8" t="inlineStr">
        <is>
          <t>2026-08-08</t>
        </is>
      </c>
      <c r="B37033" s="8" t="n">
        <v>0</v>
      </c>
      <c r="C37033" s="8" t="n">
        <v>15</v>
      </c>
      <c r="D37033" s="8" t="inlineStr">
        <is>
          <t>Disneyland Park</t>
        </is>
      </c>
      <c r="E37033" s="8" t="inlineStr">
        <is>
          <t>Welcome to Starport: A Star Wars Encounter</t>
        </is>
      </c>
      <c r="F37033" s="8" t="inlineStr">
        <is>
          <t>STANDBY</t>
        </is>
      </c>
      <c r="G37033" s="8" t="n">
        <v>0</v>
      </c>
      <c r="H37033" s="8" t="inlineStr">
        <is>
          <t>CLOSED</t>
        </is>
      </c>
    </row>
    <row r="37034">
      <c r="A37034" s="8" t="inlineStr">
        <is>
          <t>2026-08-08</t>
        </is>
      </c>
      <c r="B37034" s="8" t="n">
        <v>0</v>
      </c>
      <c r="C37034" s="8" t="n">
        <v>15</v>
      </c>
      <c r="D37034" s="8" t="inlineStr">
        <is>
          <t>Disneyland Park</t>
        </is>
      </c>
      <c r="E37034" s="8" t="inlineStr">
        <is>
          <t>"it's a small world"</t>
        </is>
      </c>
      <c r="F37034" s="8" t="inlineStr">
        <is>
          <t>STANDBY</t>
        </is>
      </c>
      <c r="G37034" s="8" t="n">
        <v>0</v>
      </c>
      <c r="H37034" s="8" t="inlineStr">
        <is>
          <t>CLOSED</t>
        </is>
      </c>
    </row>
    <row r="37035">
      <c r="A37035" s="8" t="inlineStr">
        <is>
          <t>2026-08-08</t>
        </is>
      </c>
      <c r="B37035" s="8" t="n">
        <v>0</v>
      </c>
      <c r="C37035" s="8" t="n">
        <v>15</v>
      </c>
      <c r="D37035" s="8" t="inlineStr">
        <is>
          <t>Disneyland Park</t>
        </is>
      </c>
      <c r="E37035" s="8" t="inlineStr">
        <is>
          <t>Alice's Curious Labyrinth</t>
        </is>
      </c>
      <c r="F37035" s="8" t="inlineStr">
        <is>
          <t>STANDBY</t>
        </is>
      </c>
      <c r="G37035" s="8" t="n">
        <v>0</v>
      </c>
      <c r="H37035" s="8" t="inlineStr">
        <is>
          <t>CLOSED</t>
        </is>
      </c>
    </row>
    <row r="37036">
      <c r="A37036" s="8" t="inlineStr">
        <is>
          <t>2026-08-08</t>
        </is>
      </c>
      <c r="B37036" s="8" t="n">
        <v>0</v>
      </c>
      <c r="C37036" s="8" t="n">
        <v>15</v>
      </c>
      <c r="D37036" s="8" t="inlineStr">
        <is>
          <t>Disneyland Park</t>
        </is>
      </c>
      <c r="E37036" s="8" t="inlineStr">
        <is>
          <t>Blanche-Neige et les Sept Nains®</t>
        </is>
      </c>
      <c r="F37036" s="8" t="inlineStr">
        <is>
          <t>STANDBY</t>
        </is>
      </c>
      <c r="G37036" s="8" t="n">
        <v>0</v>
      </c>
      <c r="H37036" s="8" t="inlineStr">
        <is>
          <t>CLOSED</t>
        </is>
      </c>
    </row>
    <row r="37037">
      <c r="A37037" s="8" t="inlineStr">
        <is>
          <t>2026-08-08</t>
        </is>
      </c>
      <c r="B37037" s="8" t="n">
        <v>0</v>
      </c>
      <c r="C37037" s="8" t="n">
        <v>15</v>
      </c>
      <c r="D37037" s="8" t="inlineStr">
        <is>
          <t>Disneyland Park</t>
        </is>
      </c>
      <c r="E37037" s="8" t="inlineStr">
        <is>
          <t>Casey Jr. – le Petit Train du Cirque</t>
        </is>
      </c>
      <c r="F37037" s="8" t="inlineStr">
        <is>
          <t>STANDBY</t>
        </is>
      </c>
      <c r="G37037" s="8" t="n">
        <v>0</v>
      </c>
      <c r="H37037" s="8" t="inlineStr">
        <is>
          <t>CLOSED</t>
        </is>
      </c>
    </row>
    <row r="37038">
      <c r="A37038" s="8" t="inlineStr">
        <is>
          <t>2026-08-08</t>
        </is>
      </c>
      <c r="B37038" s="8" t="n">
        <v>0</v>
      </c>
      <c r="C37038" s="8" t="n">
        <v>15</v>
      </c>
      <c r="D37038" s="8" t="inlineStr">
        <is>
          <t>Disneyland Park</t>
        </is>
      </c>
      <c r="E37038" s="8" t="inlineStr">
        <is>
          <t>Disneyland Railroad Fantasyland Station</t>
        </is>
      </c>
      <c r="F37038" s="8" t="inlineStr">
        <is>
          <t>STANDBY</t>
        </is>
      </c>
      <c r="G37038" s="8" t="n">
        <v>0</v>
      </c>
      <c r="H37038" s="8" t="inlineStr">
        <is>
          <t>CLOSED</t>
        </is>
      </c>
    </row>
    <row r="37039">
      <c r="A37039" s="8" t="inlineStr">
        <is>
          <t>2026-08-08</t>
        </is>
      </c>
      <c r="B37039" s="8" t="n">
        <v>0</v>
      </c>
      <c r="C37039" s="8" t="n">
        <v>15</v>
      </c>
      <c r="D37039" s="8" t="inlineStr">
        <is>
          <t>Disneyland Park</t>
        </is>
      </c>
      <c r="E37039" s="8" t="inlineStr">
        <is>
          <t>Disneyland Railroad Main Street Station</t>
        </is>
      </c>
      <c r="F37039" s="8" t="inlineStr">
        <is>
          <t>STANDBY</t>
        </is>
      </c>
      <c r="G37039" s="8" t="n">
        <v>0</v>
      </c>
      <c r="H37039" s="8" t="inlineStr">
        <is>
          <t>CLOSED</t>
        </is>
      </c>
    </row>
    <row r="37040">
      <c r="A37040" s="8" t="inlineStr">
        <is>
          <t>2026-08-08</t>
        </is>
      </c>
      <c r="B37040" s="8" t="n">
        <v>0</v>
      </c>
      <c r="C37040" s="8" t="n">
        <v>15</v>
      </c>
      <c r="D37040" s="8" t="inlineStr">
        <is>
          <t>Disneyland Park</t>
        </is>
      </c>
      <c r="E37040" s="8" t="inlineStr">
        <is>
          <t>Dumbo the Flying Elephant</t>
        </is>
      </c>
      <c r="F37040" s="8" t="inlineStr">
        <is>
          <t>STANDBY</t>
        </is>
      </c>
      <c r="G37040" s="8" t="n">
        <v>0</v>
      </c>
      <c r="H37040" s="8" t="inlineStr">
        <is>
          <t>CLOSED</t>
        </is>
      </c>
    </row>
    <row r="37041">
      <c r="A37041" s="8" t="inlineStr">
        <is>
          <t>2026-08-08</t>
        </is>
      </c>
      <c r="B37041" s="8" t="n">
        <v>0</v>
      </c>
      <c r="C37041" s="8" t="n">
        <v>15</v>
      </c>
      <c r="D37041" s="8" t="inlineStr">
        <is>
          <t>Disneyland Park</t>
        </is>
      </c>
      <c r="E37041" s="8" t="inlineStr">
        <is>
          <t>La Tanière du Dragon</t>
        </is>
      </c>
      <c r="F37041" s="8" t="inlineStr">
        <is>
          <t>STANDBY</t>
        </is>
      </c>
      <c r="G37041" s="8" t="n">
        <v>0</v>
      </c>
      <c r="H37041" s="8" t="inlineStr">
        <is>
          <t>CLOSED</t>
        </is>
      </c>
    </row>
    <row r="37042">
      <c r="A37042" s="8" t="inlineStr">
        <is>
          <t>2026-08-08</t>
        </is>
      </c>
      <c r="B37042" s="8" t="n">
        <v>0</v>
      </c>
      <c r="C37042" s="8" t="n">
        <v>15</v>
      </c>
      <c r="D37042" s="8" t="inlineStr">
        <is>
          <t>Disneyland Park</t>
        </is>
      </c>
      <c r="E37042" s="8" t="inlineStr">
        <is>
          <t>Le Carrousel de Lancelot</t>
        </is>
      </c>
      <c r="F37042" s="8" t="inlineStr">
        <is>
          <t>STANDBY</t>
        </is>
      </c>
      <c r="G37042" s="8" t="n">
        <v>0</v>
      </c>
      <c r="H37042" s="8" t="inlineStr">
        <is>
          <t>CLOSED</t>
        </is>
      </c>
    </row>
    <row r="37043">
      <c r="A37043" s="8" t="inlineStr">
        <is>
          <t>2026-08-08</t>
        </is>
      </c>
      <c r="B37043" s="8" t="n">
        <v>0</v>
      </c>
      <c r="C37043" s="8" t="n">
        <v>15</v>
      </c>
      <c r="D37043" s="8" t="inlineStr">
        <is>
          <t>Disneyland Park</t>
        </is>
      </c>
      <c r="E37043" s="8" t="inlineStr">
        <is>
          <t>Le Pays des Contes de Fées, presented by Vittel</t>
        </is>
      </c>
      <c r="F37043" s="8" t="inlineStr">
        <is>
          <t>STANDBY</t>
        </is>
      </c>
      <c r="G37043" s="8" t="n">
        <v>0</v>
      </c>
      <c r="H37043" s="8" t="inlineStr">
        <is>
          <t>CLOSED</t>
        </is>
      </c>
    </row>
    <row r="37044">
      <c r="A37044" s="8" t="inlineStr">
        <is>
          <t>2026-08-08</t>
        </is>
      </c>
      <c r="B37044" s="8" t="n">
        <v>0</v>
      </c>
      <c r="C37044" s="8" t="n">
        <v>15</v>
      </c>
      <c r="D37044" s="8" t="inlineStr">
        <is>
          <t>Disneyland Park</t>
        </is>
      </c>
      <c r="E37044" s="8" t="inlineStr">
        <is>
          <t>Les Voyages de Pinocchio</t>
        </is>
      </c>
      <c r="F37044" s="8" t="inlineStr">
        <is>
          <t>STANDBY</t>
        </is>
      </c>
      <c r="G37044" s="8" t="n">
        <v>0</v>
      </c>
      <c r="H37044" s="8" t="inlineStr">
        <is>
          <t>CLOSED</t>
        </is>
      </c>
    </row>
    <row r="37045">
      <c r="A37045" s="8" t="inlineStr">
        <is>
          <t>2026-08-08</t>
        </is>
      </c>
      <c r="B37045" s="8" t="n">
        <v>0</v>
      </c>
      <c r="C37045" s="8" t="n">
        <v>15</v>
      </c>
      <c r="D37045" s="8" t="inlineStr">
        <is>
          <t>Disneyland Park</t>
        </is>
      </c>
      <c r="E37045" s="8" t="inlineStr">
        <is>
          <t>Mad Hatter's Tea Cups</t>
        </is>
      </c>
      <c r="F37045" s="8" t="inlineStr">
        <is>
          <t>STANDBY</t>
        </is>
      </c>
      <c r="G37045" s="8" t="n">
        <v>0</v>
      </c>
      <c r="H37045" s="8" t="inlineStr">
        <is>
          <t>CLOSED</t>
        </is>
      </c>
    </row>
    <row r="37046">
      <c r="A37046" s="8" t="inlineStr">
        <is>
          <t>2026-08-08</t>
        </is>
      </c>
      <c r="B37046" s="8" t="n">
        <v>0</v>
      </c>
      <c r="C37046" s="8" t="n">
        <v>15</v>
      </c>
      <c r="D37046" s="8" t="inlineStr">
        <is>
          <t>Disneyland Park</t>
        </is>
      </c>
      <c r="E37046" s="8" t="inlineStr">
        <is>
          <t>Meet Mickey Mouse</t>
        </is>
      </c>
      <c r="F37046" s="8" t="inlineStr">
        <is>
          <t>STANDBY</t>
        </is>
      </c>
      <c r="G37046" s="8" t="n">
        <v>0</v>
      </c>
      <c r="H37046" s="8" t="inlineStr">
        <is>
          <t>CLOSED</t>
        </is>
      </c>
    </row>
    <row r="37047">
      <c r="A37047" s="8" t="inlineStr">
        <is>
          <t>2026-08-08</t>
        </is>
      </c>
      <c r="B37047" s="8" t="n">
        <v>0</v>
      </c>
      <c r="C37047" s="8" t="n">
        <v>15</v>
      </c>
      <c r="D37047" s="8" t="inlineStr">
        <is>
          <t>Disneyland Park</t>
        </is>
      </c>
      <c r="E37047" s="8" t="inlineStr">
        <is>
          <t>Peter Pan's Flight</t>
        </is>
      </c>
      <c r="F37047" s="8" t="inlineStr">
        <is>
          <t>STANDBY</t>
        </is>
      </c>
      <c r="G37047" s="8" t="n">
        <v>0</v>
      </c>
      <c r="H37047" s="8" t="inlineStr">
        <is>
          <t>CLOSED</t>
        </is>
      </c>
    </row>
    <row r="37048">
      <c r="A37048" s="8" t="inlineStr">
        <is>
          <t>2026-08-08</t>
        </is>
      </c>
      <c r="B37048" s="8" t="n">
        <v>0</v>
      </c>
      <c r="C37048" s="8" t="n">
        <v>15</v>
      </c>
      <c r="D37048" s="8" t="inlineStr">
        <is>
          <t>Disneyland Park</t>
        </is>
      </c>
      <c r="E37048" s="8" t="inlineStr">
        <is>
          <t>Princess Pavilion</t>
        </is>
      </c>
      <c r="F37048" s="8" t="inlineStr">
        <is>
          <t>STANDBY</t>
        </is>
      </c>
      <c r="G37048" s="8" t="n">
        <v>0</v>
      </c>
      <c r="H37048" s="8" t="inlineStr">
        <is>
          <t>CLOSED</t>
        </is>
      </c>
    </row>
    <row r="37049">
      <c r="A37049" s="8" t="inlineStr">
        <is>
          <t>2026-08-08</t>
        </is>
      </c>
      <c r="B37049" s="8" t="n">
        <v>0</v>
      </c>
      <c r="C37049" s="8" t="n">
        <v>15</v>
      </c>
      <c r="D37049" s="8" t="inlineStr">
        <is>
          <t>Disneyland Park</t>
        </is>
      </c>
      <c r="E37049" s="8" t="inlineStr">
        <is>
          <t>Big Thunder Mountain</t>
        </is>
      </c>
      <c r="F37049" s="8" t="inlineStr">
        <is>
          <t>STANDBY</t>
        </is>
      </c>
      <c r="G37049" s="8" t="n">
        <v>0</v>
      </c>
      <c r="H37049" s="8" t="inlineStr">
        <is>
          <t>CLOSED</t>
        </is>
      </c>
    </row>
    <row r="37050">
      <c r="A37050" s="8" t="inlineStr">
        <is>
          <t>2026-08-08</t>
        </is>
      </c>
      <c r="B37050" s="8" t="n">
        <v>0</v>
      </c>
      <c r="C37050" s="8" t="n">
        <v>15</v>
      </c>
      <c r="D37050" s="8" t="inlineStr">
        <is>
          <t>Disneyland Park</t>
        </is>
      </c>
      <c r="E37050" s="8" t="inlineStr">
        <is>
          <t>Disneyland Railroad Frontierland Depot</t>
        </is>
      </c>
      <c r="F37050" s="8" t="inlineStr">
        <is>
          <t>STANDBY</t>
        </is>
      </c>
      <c r="G37050" s="8" t="n">
        <v>0</v>
      </c>
      <c r="H37050" s="8" t="inlineStr">
        <is>
          <t>CLOSED</t>
        </is>
      </c>
    </row>
    <row r="37051">
      <c r="A37051" s="8" t="inlineStr">
        <is>
          <t>2026-08-08</t>
        </is>
      </c>
      <c r="B37051" s="8" t="n">
        <v>0</v>
      </c>
      <c r="C37051" s="8" t="n">
        <v>15</v>
      </c>
      <c r="D37051" s="8" t="inlineStr">
        <is>
          <t>Disneyland Park</t>
        </is>
      </c>
      <c r="E37051" s="8" t="inlineStr">
        <is>
          <t>Frontierland Playground</t>
        </is>
      </c>
      <c r="F37051" s="8" t="inlineStr">
        <is>
          <t>STANDBY</t>
        </is>
      </c>
      <c r="G37051" s="8" t="n">
        <v>0</v>
      </c>
      <c r="H37051" s="8" t="inlineStr">
        <is>
          <t>CLOSED</t>
        </is>
      </c>
    </row>
    <row r="37052">
      <c r="A37052" s="8" t="inlineStr">
        <is>
          <t>2026-08-08</t>
        </is>
      </c>
      <c r="B37052" s="8" t="n">
        <v>0</v>
      </c>
      <c r="C37052" s="8" t="n">
        <v>15</v>
      </c>
      <c r="D37052" s="8" t="inlineStr">
        <is>
          <t>Disneyland Park</t>
        </is>
      </c>
      <c r="E37052" s="8" t="inlineStr">
        <is>
          <t>Phantom Manor</t>
        </is>
      </c>
      <c r="F37052" s="8" t="inlineStr">
        <is>
          <t>STANDBY</t>
        </is>
      </c>
      <c r="G37052" s="8" t="n">
        <v>0</v>
      </c>
      <c r="H37052" s="8" t="inlineStr">
        <is>
          <t>CLOSED</t>
        </is>
      </c>
    </row>
    <row r="37053">
      <c r="A37053" s="8" t="inlineStr">
        <is>
          <t>2026-08-08</t>
        </is>
      </c>
      <c r="B37053" s="8" t="n">
        <v>0</v>
      </c>
      <c r="C37053" s="8" t="n">
        <v>15</v>
      </c>
      <c r="D37053" s="8" t="inlineStr">
        <is>
          <t>Disneyland Park</t>
        </is>
      </c>
      <c r="E37053" s="8" t="inlineStr">
        <is>
          <t>River Rogue Keelboats</t>
        </is>
      </c>
      <c r="F37053" s="8" t="inlineStr">
        <is>
          <t>STANDBY</t>
        </is>
      </c>
      <c r="G37053" s="8" t="n">
        <v>0</v>
      </c>
      <c r="H37053" s="8" t="inlineStr">
        <is>
          <t>CLOSED</t>
        </is>
      </c>
    </row>
    <row r="37054">
      <c r="A37054" s="8" t="inlineStr">
        <is>
          <t>2026-08-08</t>
        </is>
      </c>
      <c r="B37054" s="8" t="n">
        <v>0</v>
      </c>
      <c r="C37054" s="8" t="n">
        <v>15</v>
      </c>
      <c r="D37054" s="8" t="inlineStr">
        <is>
          <t>Disneyland Park</t>
        </is>
      </c>
      <c r="E37054" s="8" t="inlineStr">
        <is>
          <t>Rustler Roundup Shootin' Gallery</t>
        </is>
      </c>
      <c r="F37054" s="8" t="inlineStr">
        <is>
          <t>STANDBY</t>
        </is>
      </c>
      <c r="G37054" s="8" t="n">
        <v>0</v>
      </c>
      <c r="H37054" s="8" t="inlineStr">
        <is>
          <t>CLOSED</t>
        </is>
      </c>
    </row>
    <row r="37055">
      <c r="A37055" s="8" t="inlineStr">
        <is>
          <t>2026-08-08</t>
        </is>
      </c>
      <c r="B37055" s="8" t="n">
        <v>0</v>
      </c>
      <c r="C37055" s="8" t="n">
        <v>15</v>
      </c>
      <c r="D37055" s="8" t="inlineStr">
        <is>
          <t>Disneyland Park</t>
        </is>
      </c>
      <c r="E37055" s="8" t="inlineStr">
        <is>
          <t>Thunder Mesa Riverboat Landing</t>
        </is>
      </c>
      <c r="F37055" s="8" t="inlineStr">
        <is>
          <t>STANDBY</t>
        </is>
      </c>
      <c r="G37055" s="8" t="n">
        <v>0</v>
      </c>
      <c r="H37055" s="8" t="inlineStr">
        <is>
          <t>CLOSED</t>
        </is>
      </c>
    </row>
    <row r="37056">
      <c r="A37056" s="8" t="inlineStr">
        <is>
          <t>2026-08-08</t>
        </is>
      </c>
      <c r="B37056" s="8" t="n">
        <v>0</v>
      </c>
      <c r="C37056" s="8" t="n">
        <v>15</v>
      </c>
      <c r="D37056" s="8" t="inlineStr">
        <is>
          <t>Disneyland Park</t>
        </is>
      </c>
      <c r="E37056" s="8" t="inlineStr">
        <is>
          <t>Disneyland Railroad Main Street Station</t>
        </is>
      </c>
      <c r="F37056" s="8" t="inlineStr">
        <is>
          <t>STANDBY</t>
        </is>
      </c>
      <c r="G37056" s="8" t="n">
        <v>0</v>
      </c>
      <c r="H37056" s="8" t="inlineStr">
        <is>
          <t>CLOSED</t>
        </is>
      </c>
    </row>
    <row r="37057">
      <c r="A37057" s="8" t="inlineStr">
        <is>
          <t>2026-08-08</t>
        </is>
      </c>
      <c r="B37057" s="8" t="n">
        <v>0</v>
      </c>
      <c r="C37057" s="8" t="n">
        <v>15</v>
      </c>
      <c r="D37057" s="8" t="inlineStr">
        <is>
          <t>Disneyland Park</t>
        </is>
      </c>
      <c r="E37057" s="8" t="inlineStr">
        <is>
          <t>Main Street Vehicles</t>
        </is>
      </c>
      <c r="F37057" s="8" t="inlineStr">
        <is>
          <t>STANDBY</t>
        </is>
      </c>
      <c r="G37057" s="8" t="n">
        <v>0</v>
      </c>
      <c r="H37057" s="8" t="inlineStr">
        <is>
          <t>CLOSED</t>
        </is>
      </c>
    </row>
    <row r="37058">
      <c r="A37058" s="8" t="inlineStr">
        <is>
          <t>2026-08-08</t>
        </is>
      </c>
      <c r="B37058" s="8" t="n">
        <v>0</v>
      </c>
      <c r="C37058" s="8" t="n">
        <v>15</v>
      </c>
      <c r="D37058" s="8" t="inlineStr">
        <is>
          <t>Disney Adventure World</t>
        </is>
      </c>
      <c r="E37058" s="8" t="inlineStr">
        <is>
          <t>Avengers Assemble: Flight Force</t>
        </is>
      </c>
      <c r="F37058" s="8" t="inlineStr">
        <is>
          <t>STANDBY</t>
        </is>
      </c>
      <c r="G37058" s="8" t="n">
        <v>0</v>
      </c>
      <c r="H37058" s="8" t="inlineStr">
        <is>
          <t>CLOSED</t>
        </is>
      </c>
    </row>
    <row r="37059">
      <c r="A37059" s="8" t="inlineStr">
        <is>
          <t>2026-08-08</t>
        </is>
      </c>
      <c r="B37059" s="8" t="n">
        <v>0</v>
      </c>
      <c r="C37059" s="8" t="n">
        <v>15</v>
      </c>
      <c r="D37059" s="8" t="inlineStr">
        <is>
          <t>Disney Adventure World</t>
        </is>
      </c>
      <c r="E37059" s="8" t="inlineStr">
        <is>
          <t>Avengers Assemble: Flight Force Single Rider</t>
        </is>
      </c>
      <c r="F37059" s="8" t="inlineStr">
        <is>
          <t>STANDBY</t>
        </is>
      </c>
      <c r="G37059" s="8" t="n">
        <v>0</v>
      </c>
      <c r="H37059" s="8" t="inlineStr">
        <is>
          <t>CLOSED</t>
        </is>
      </c>
    </row>
    <row r="37060">
      <c r="A37060" s="8" t="inlineStr">
        <is>
          <t>2026-08-08</t>
        </is>
      </c>
      <c r="B37060" s="8" t="n">
        <v>0</v>
      </c>
      <c r="C37060" s="8" t="n">
        <v>15</v>
      </c>
      <c r="D37060" s="8" t="inlineStr">
        <is>
          <t>Disney Adventure World</t>
        </is>
      </c>
      <c r="E37060" s="8" t="inlineStr">
        <is>
          <t>Spider-Man W.E.B. Adventure</t>
        </is>
      </c>
      <c r="F37060" s="8" t="inlineStr">
        <is>
          <t>STANDBY</t>
        </is>
      </c>
      <c r="G37060" s="8" t="n">
        <v>0</v>
      </c>
      <c r="H37060" s="8" t="inlineStr">
        <is>
          <t>CLOSED</t>
        </is>
      </c>
    </row>
    <row r="37061">
      <c r="A37061" s="8" t="inlineStr">
        <is>
          <t>2026-08-08</t>
        </is>
      </c>
      <c r="B37061" s="8" t="n">
        <v>0</v>
      </c>
      <c r="C37061" s="8" t="n">
        <v>15</v>
      </c>
      <c r="D37061" s="8" t="inlineStr">
        <is>
          <t>Disney Adventure World</t>
        </is>
      </c>
      <c r="E37061" s="8" t="inlineStr">
        <is>
          <t>Spider-Man W.E.B. Adventure Single Rider</t>
        </is>
      </c>
      <c r="F37061" s="8" t="inlineStr">
        <is>
          <t>STANDBY</t>
        </is>
      </c>
      <c r="G37061" s="8" t="n">
        <v>0</v>
      </c>
      <c r="H37061" s="8" t="inlineStr">
        <is>
          <t>CLOSED</t>
        </is>
      </c>
    </row>
    <row r="37062">
      <c r="A37062" s="8" t="inlineStr">
        <is>
          <t>2026-08-08</t>
        </is>
      </c>
      <c r="B37062" s="8" t="n">
        <v>0</v>
      </c>
      <c r="C37062" s="8" t="n">
        <v>15</v>
      </c>
      <c r="D37062" s="8" t="inlineStr">
        <is>
          <t>Disney Adventure World</t>
        </is>
      </c>
      <c r="E37062" s="8" t="inlineStr">
        <is>
          <t>The Twilight Zone Tower of Terror</t>
        </is>
      </c>
      <c r="F37062" s="8" t="inlineStr">
        <is>
          <t>STANDBY</t>
        </is>
      </c>
      <c r="G37062" s="8" t="n">
        <v>0</v>
      </c>
      <c r="H37062" s="8" t="inlineStr">
        <is>
          <t>CLOSED</t>
        </is>
      </c>
    </row>
    <row r="37063">
      <c r="A37063" s="8" t="inlineStr">
        <is>
          <t>2026-08-08</t>
        </is>
      </c>
      <c r="B37063" s="8" t="n">
        <v>0</v>
      </c>
      <c r="C37063" s="8" t="n">
        <v>15</v>
      </c>
      <c r="D37063" s="8" t="inlineStr">
        <is>
          <t>Disney Adventure World</t>
        </is>
      </c>
      <c r="E37063" s="8" t="inlineStr">
        <is>
          <t>Cars Quatre Roues Rallye</t>
        </is>
      </c>
      <c r="F37063" s="8" t="inlineStr">
        <is>
          <t>STANDBY</t>
        </is>
      </c>
      <c r="G37063" s="8" t="n">
        <v>0</v>
      </c>
      <c r="H37063" s="8" t="inlineStr">
        <is>
          <t>CLOSED</t>
        </is>
      </c>
    </row>
    <row r="37064">
      <c r="A37064" s="8" t="inlineStr">
        <is>
          <t>2026-08-08</t>
        </is>
      </c>
      <c r="B37064" s="8" t="n">
        <v>0</v>
      </c>
      <c r="C37064" s="8" t="n">
        <v>15</v>
      </c>
      <c r="D37064" s="8" t="inlineStr">
        <is>
          <t>Disney Adventure World</t>
        </is>
      </c>
      <c r="E37064" s="8" t="inlineStr">
        <is>
          <t>Cars ROAD TRIP</t>
        </is>
      </c>
      <c r="F37064" s="8" t="inlineStr">
        <is>
          <t>STANDBY</t>
        </is>
      </c>
      <c r="G37064" s="8" t="n">
        <v>0</v>
      </c>
      <c r="H37064" s="8" t="inlineStr">
        <is>
          <t>CLOSED</t>
        </is>
      </c>
    </row>
    <row r="37065">
      <c r="A37065" s="8" t="inlineStr">
        <is>
          <t>2026-08-08</t>
        </is>
      </c>
      <c r="B37065" s="8" t="n">
        <v>0</v>
      </c>
      <c r="C37065" s="8" t="n">
        <v>15</v>
      </c>
      <c r="D37065" s="8" t="inlineStr">
        <is>
          <t>Disney Adventure World</t>
        </is>
      </c>
      <c r="E37065" s="8" t="inlineStr">
        <is>
          <t>Crush's Coaster</t>
        </is>
      </c>
      <c r="F37065" s="8" t="inlineStr">
        <is>
          <t>STANDBY</t>
        </is>
      </c>
      <c r="G37065" s="8" t="n">
        <v>0</v>
      </c>
      <c r="H37065" s="8" t="inlineStr">
        <is>
          <t>CLOSED</t>
        </is>
      </c>
    </row>
    <row r="37066">
      <c r="A37066" s="8" t="inlineStr">
        <is>
          <t>2026-08-08</t>
        </is>
      </c>
      <c r="B37066" s="8" t="n">
        <v>0</v>
      </c>
      <c r="C37066" s="8" t="n">
        <v>15</v>
      </c>
      <c r="D37066" s="8" t="inlineStr">
        <is>
          <t>Disney Adventure World</t>
        </is>
      </c>
      <c r="E37066" s="8" t="inlineStr">
        <is>
          <t>Crush's Coaster Single Rider</t>
        </is>
      </c>
      <c r="F37066" s="8" t="inlineStr">
        <is>
          <t>STANDBY</t>
        </is>
      </c>
      <c r="G37066" s="8" t="n">
        <v>0</v>
      </c>
      <c r="H37066" s="8" t="inlineStr">
        <is>
          <t>CLOSED</t>
        </is>
      </c>
    </row>
    <row r="37067">
      <c r="A37067" s="8" t="inlineStr">
        <is>
          <t>2026-08-08</t>
        </is>
      </c>
      <c r="B37067" s="8" t="n">
        <v>0</v>
      </c>
      <c r="C37067" s="8" t="n">
        <v>15</v>
      </c>
      <c r="D37067" s="8" t="inlineStr">
        <is>
          <t>Disney Adventure World</t>
        </is>
      </c>
      <c r="E37067" s="8" t="inlineStr">
        <is>
          <t>Les Tapis Volants - Flying Carpets Over Agrabah®</t>
        </is>
      </c>
      <c r="F37067" s="8" t="inlineStr">
        <is>
          <t>STANDBY</t>
        </is>
      </c>
      <c r="G37067" s="8" t="n">
        <v>0</v>
      </c>
      <c r="H37067" s="8" t="inlineStr">
        <is>
          <t>CLOSED</t>
        </is>
      </c>
    </row>
    <row r="37068">
      <c r="A37068" s="8" t="inlineStr">
        <is>
          <t>2026-08-08</t>
        </is>
      </c>
      <c r="B37068" s="8" t="n">
        <v>0</v>
      </c>
      <c r="C37068" s="8" t="n">
        <v>15</v>
      </c>
      <c r="D37068" s="8" t="inlineStr">
        <is>
          <t>Disney Adventure World</t>
        </is>
      </c>
      <c r="E37068" s="8" t="inlineStr">
        <is>
          <t>Ratatouille : L’Aventure Totalement Toquée de Rémy​</t>
        </is>
      </c>
      <c r="F37068" s="8" t="inlineStr">
        <is>
          <t>STANDBY</t>
        </is>
      </c>
      <c r="G37068" s="8" t="n">
        <v>0</v>
      </c>
      <c r="H37068" s="8" t="inlineStr">
        <is>
          <t>CLOSED</t>
        </is>
      </c>
    </row>
    <row r="37069">
      <c r="A37069" s="8" t="inlineStr">
        <is>
          <t>2026-08-08</t>
        </is>
      </c>
      <c r="B37069" s="8" t="n">
        <v>0</v>
      </c>
      <c r="C37069" s="8" t="n">
        <v>15</v>
      </c>
      <c r="D37069" s="8" t="inlineStr">
        <is>
          <t>Disney Adventure World</t>
        </is>
      </c>
      <c r="E37069" s="8" t="inlineStr">
        <is>
          <t>Ratatouille: The Adventure Single Rider</t>
        </is>
      </c>
      <c r="F37069" s="8" t="inlineStr">
        <is>
          <t>STANDBY</t>
        </is>
      </c>
      <c r="G37069" s="8" t="n">
        <v>0</v>
      </c>
      <c r="H37069" s="8" t="inlineStr">
        <is>
          <t>CLOSED</t>
        </is>
      </c>
    </row>
    <row r="37070">
      <c r="A37070" s="8" t="inlineStr">
        <is>
          <t>2026-08-08</t>
        </is>
      </c>
      <c r="B37070" s="8" t="n">
        <v>0</v>
      </c>
      <c r="C37070" s="8" t="n">
        <v>15</v>
      </c>
      <c r="D37070" s="8" t="inlineStr">
        <is>
          <t>Disney Adventure World</t>
        </is>
      </c>
      <c r="E37070" s="8" t="inlineStr">
        <is>
          <t>RC Racer</t>
        </is>
      </c>
      <c r="F37070" s="8" t="inlineStr">
        <is>
          <t>STANDBY</t>
        </is>
      </c>
      <c r="G37070" s="8" t="n">
        <v>0</v>
      </c>
      <c r="H37070" s="8" t="inlineStr">
        <is>
          <t>CLOSED</t>
        </is>
      </c>
    </row>
    <row r="37071">
      <c r="A37071" s="8" t="inlineStr">
        <is>
          <t>2026-08-08</t>
        </is>
      </c>
      <c r="B37071" s="8" t="n">
        <v>0</v>
      </c>
      <c r="C37071" s="8" t="n">
        <v>15</v>
      </c>
      <c r="D37071" s="8" t="inlineStr">
        <is>
          <t>Disney Adventure World</t>
        </is>
      </c>
      <c r="E37071" s="8" t="inlineStr">
        <is>
          <t>RC Racer Single Rider</t>
        </is>
      </c>
      <c r="F37071" s="8" t="inlineStr">
        <is>
          <t>STANDBY</t>
        </is>
      </c>
      <c r="G37071" s="8" t="n">
        <v>0</v>
      </c>
      <c r="H37071" s="8" t="inlineStr">
        <is>
          <t>CLOSED</t>
        </is>
      </c>
    </row>
    <row r="37072">
      <c r="A37072" s="8" t="inlineStr">
        <is>
          <t>2026-08-08</t>
        </is>
      </c>
      <c r="B37072" s="8" t="n">
        <v>0</v>
      </c>
      <c r="C37072" s="8" t="n">
        <v>15</v>
      </c>
      <c r="D37072" s="8" t="inlineStr">
        <is>
          <t>Disney Adventure World</t>
        </is>
      </c>
      <c r="E37072" s="8" t="inlineStr">
        <is>
          <t>Slinky® Dog Zigzag Spin</t>
        </is>
      </c>
      <c r="F37072" s="8" t="inlineStr">
        <is>
          <t>STANDBY</t>
        </is>
      </c>
      <c r="G37072" s="8" t="n">
        <v>0</v>
      </c>
      <c r="H37072" s="8" t="inlineStr">
        <is>
          <t>CLOSED</t>
        </is>
      </c>
    </row>
    <row r="37073">
      <c r="A37073" s="8" t="inlineStr">
        <is>
          <t>2026-08-08</t>
        </is>
      </c>
      <c r="B37073" s="8" t="n">
        <v>0</v>
      </c>
      <c r="C37073" s="8" t="n">
        <v>15</v>
      </c>
      <c r="D37073" s="8" t="inlineStr">
        <is>
          <t>Disney Adventure World</t>
        </is>
      </c>
      <c r="E37073" s="8" t="inlineStr">
        <is>
          <t>Toy Soldiers Parachute Drop</t>
        </is>
      </c>
      <c r="F37073" s="8" t="inlineStr">
        <is>
          <t>STANDBY</t>
        </is>
      </c>
      <c r="G37073" s="8" t="n">
        <v>0</v>
      </c>
      <c r="H37073" s="8" t="inlineStr">
        <is>
          <t>CLOSED</t>
        </is>
      </c>
    </row>
    <row r="37074">
      <c r="A37074" s="8" t="inlineStr">
        <is>
          <t>2026-08-08</t>
        </is>
      </c>
      <c r="B37074" s="8" t="n">
        <v>0</v>
      </c>
      <c r="C37074" s="8" t="n">
        <v>15</v>
      </c>
      <c r="D37074" s="8" t="inlineStr">
        <is>
          <t>Disney Adventure World</t>
        </is>
      </c>
      <c r="E37074" s="8" t="inlineStr">
        <is>
          <t>Toy Soldiers Parachute Drop Single Rider</t>
        </is>
      </c>
      <c r="F37074" s="8" t="inlineStr">
        <is>
          <t>STANDBY</t>
        </is>
      </c>
      <c r="G37074" s="8" t="n">
        <v>0</v>
      </c>
      <c r="H37074" s="8" t="inlineStr">
        <is>
          <t>CLOSED</t>
        </is>
      </c>
    </row>
    <row r="37075">
      <c r="A37075" s="8" t="inlineStr">
        <is>
          <t>2026-08-08</t>
        </is>
      </c>
      <c r="B37075" s="8" t="n">
        <v>0</v>
      </c>
      <c r="C37075" s="8" t="n">
        <v>15</v>
      </c>
      <c r="D37075" s="8" t="inlineStr">
        <is>
          <t>Disney Adventure World</t>
        </is>
      </c>
      <c r="E37075" s="8" t="inlineStr">
        <is>
          <t>Entry to World of Frozen</t>
        </is>
      </c>
      <c r="F37075" s="8" t="inlineStr">
        <is>
          <t>STANDBY</t>
        </is>
      </c>
      <c r="G37075" s="8" t="n">
        <v>0</v>
      </c>
      <c r="H37075" s="8" t="inlineStr">
        <is>
          <t>CLOSED</t>
        </is>
      </c>
    </row>
    <row r="37076">
      <c r="A37076" s="8" t="inlineStr">
        <is>
          <t>2026-08-08</t>
        </is>
      </c>
      <c r="B37076" s="8" t="n">
        <v>0</v>
      </c>
      <c r="C37076" s="8" t="n">
        <v>15</v>
      </c>
      <c r="D37076" s="8" t="inlineStr">
        <is>
          <t>Disney Adventure World</t>
        </is>
      </c>
      <c r="E37076" s="8" t="inlineStr">
        <is>
          <t>Frozen Ever After</t>
        </is>
      </c>
      <c r="F37076" s="8" t="inlineStr">
        <is>
          <t>STANDBY</t>
        </is>
      </c>
      <c r="G37076" s="8" t="n">
        <v>0</v>
      </c>
      <c r="H37076" s="8" t="inlineStr">
        <is>
          <t>CLOSED</t>
        </is>
      </c>
    </row>
    <row r="37077">
      <c r="A37077" s="8" t="inlineStr">
        <is>
          <t>2026-08-08</t>
        </is>
      </c>
      <c r="B37077" s="8" t="n">
        <v>0</v>
      </c>
      <c r="C37077" s="8" t="n">
        <v>15</v>
      </c>
      <c r="D37077" s="8" t="inlineStr">
        <is>
          <t>Disney Adventure World</t>
        </is>
      </c>
      <c r="E37077" s="8" t="inlineStr">
        <is>
          <t>Raiponce Tangled Spin</t>
        </is>
      </c>
      <c r="F37077" s="8" t="inlineStr">
        <is>
          <t>STANDBY</t>
        </is>
      </c>
      <c r="G37077" s="8" t="n">
        <v>0</v>
      </c>
      <c r="H37077" s="8" t="inlineStr">
        <is>
          <t>CLOSED</t>
        </is>
      </c>
    </row>
    <row r="37078">
      <c r="A37078" s="8" t="inlineStr">
        <is>
          <t>2026-08-08</t>
        </is>
      </c>
      <c r="B37078" s="8" t="n">
        <v>0</v>
      </c>
      <c r="C37078" s="8" t="n">
        <v>23</v>
      </c>
      <c r="D37078" s="8" t="inlineStr">
        <is>
          <t>Disneyland Park</t>
        </is>
      </c>
      <c r="E37078" s="8" t="inlineStr">
        <is>
          <t>Adventure Isle</t>
        </is>
      </c>
      <c r="F37078" s="8" t="inlineStr">
        <is>
          <t>STANDBY</t>
        </is>
      </c>
      <c r="G37078" s="8" t="n">
        <v>0</v>
      </c>
      <c r="H37078" s="8" t="inlineStr">
        <is>
          <t>CLOSED</t>
        </is>
      </c>
    </row>
    <row r="37079">
      <c r="A37079" s="8" t="inlineStr">
        <is>
          <t>2026-08-08</t>
        </is>
      </c>
      <c r="B37079" s="8" t="n">
        <v>0</v>
      </c>
      <c r="C37079" s="8" t="n">
        <v>23</v>
      </c>
      <c r="D37079" s="8" t="inlineStr">
        <is>
          <t>Disneyland Park</t>
        </is>
      </c>
      <c r="E37079" s="8" t="inlineStr">
        <is>
          <t>Indiana Jones and the Temple of Peril Single Rider</t>
        </is>
      </c>
      <c r="F37079" s="8" t="inlineStr">
        <is>
          <t>STANDBY</t>
        </is>
      </c>
      <c r="G37079" s="8" t="n">
        <v>0</v>
      </c>
      <c r="H37079" s="8" t="inlineStr">
        <is>
          <t>CLOSED</t>
        </is>
      </c>
    </row>
    <row r="37080">
      <c r="A37080" s="8" t="inlineStr">
        <is>
          <t>2026-08-08</t>
        </is>
      </c>
      <c r="B37080" s="8" t="n">
        <v>0</v>
      </c>
      <c r="C37080" s="8" t="n">
        <v>23</v>
      </c>
      <c r="D37080" s="8" t="inlineStr">
        <is>
          <t>Disneyland Park</t>
        </is>
      </c>
      <c r="E37080" s="8" t="inlineStr">
        <is>
          <t>Indiana Jones™ and the Temple of Peril</t>
        </is>
      </c>
      <c r="F37080" s="8" t="inlineStr">
        <is>
          <t>STANDBY</t>
        </is>
      </c>
      <c r="G37080" s="8" t="n">
        <v>0</v>
      </c>
      <c r="H37080" s="8" t="inlineStr">
        <is>
          <t>CLOSED</t>
        </is>
      </c>
    </row>
    <row r="37081">
      <c r="A37081" s="8" t="inlineStr">
        <is>
          <t>2026-08-08</t>
        </is>
      </c>
      <c r="B37081" s="8" t="n">
        <v>0</v>
      </c>
      <c r="C37081" s="8" t="n">
        <v>23</v>
      </c>
      <c r="D37081" s="8" t="inlineStr">
        <is>
          <t>Disneyland Park</t>
        </is>
      </c>
      <c r="E37081" s="8" t="inlineStr">
        <is>
          <t>La Cabane des Robinson</t>
        </is>
      </c>
      <c r="F37081" s="8" t="inlineStr">
        <is>
          <t>STANDBY</t>
        </is>
      </c>
      <c r="G37081" s="8" t="n">
        <v>0</v>
      </c>
      <c r="H37081" s="8" t="inlineStr">
        <is>
          <t>CLOSED</t>
        </is>
      </c>
    </row>
    <row r="37082">
      <c r="A37082" s="8" t="inlineStr">
        <is>
          <t>2026-08-08</t>
        </is>
      </c>
      <c r="B37082" s="8" t="n">
        <v>0</v>
      </c>
      <c r="C37082" s="8" t="n">
        <v>23</v>
      </c>
      <c r="D37082" s="8" t="inlineStr">
        <is>
          <t>Disneyland Park</t>
        </is>
      </c>
      <c r="E37082" s="8" t="inlineStr">
        <is>
          <t>Le Passage Enchanté d'Aladdin</t>
        </is>
      </c>
      <c r="F37082" s="8" t="inlineStr">
        <is>
          <t>STANDBY</t>
        </is>
      </c>
      <c r="G37082" s="8" t="n">
        <v>0</v>
      </c>
      <c r="H37082" s="8" t="inlineStr">
        <is>
          <t>CLOSED</t>
        </is>
      </c>
    </row>
    <row r="37083">
      <c r="A37083" s="8" t="inlineStr">
        <is>
          <t>2026-08-08</t>
        </is>
      </c>
      <c r="B37083" s="8" t="n">
        <v>0</v>
      </c>
      <c r="C37083" s="8" t="n">
        <v>23</v>
      </c>
      <c r="D37083" s="8" t="inlineStr">
        <is>
          <t>Disneyland Park</t>
        </is>
      </c>
      <c r="E37083" s="8" t="inlineStr">
        <is>
          <t>Pirate Galleon</t>
        </is>
      </c>
      <c r="F37083" s="8" t="inlineStr">
        <is>
          <t>STANDBY</t>
        </is>
      </c>
      <c r="G37083" s="8" t="n">
        <v>0</v>
      </c>
      <c r="H37083" s="8" t="inlineStr">
        <is>
          <t>CLOSED</t>
        </is>
      </c>
    </row>
    <row r="37084">
      <c r="A37084" s="8" t="inlineStr">
        <is>
          <t>2026-08-08</t>
        </is>
      </c>
      <c r="B37084" s="8" t="n">
        <v>0</v>
      </c>
      <c r="C37084" s="8" t="n">
        <v>23</v>
      </c>
      <c r="D37084" s="8" t="inlineStr">
        <is>
          <t>Disneyland Park</t>
        </is>
      </c>
      <c r="E37084" s="8" t="inlineStr">
        <is>
          <t>Pirates of the Caribbean</t>
        </is>
      </c>
      <c r="F37084" s="8" t="inlineStr">
        <is>
          <t>STANDBY</t>
        </is>
      </c>
      <c r="G37084" s="8" t="n">
        <v>0</v>
      </c>
      <c r="H37084" s="8" t="inlineStr">
        <is>
          <t>CLOSED</t>
        </is>
      </c>
    </row>
    <row r="37085">
      <c r="A37085" s="8" t="inlineStr">
        <is>
          <t>2026-08-08</t>
        </is>
      </c>
      <c r="B37085" s="8" t="n">
        <v>0</v>
      </c>
      <c r="C37085" s="8" t="n">
        <v>23</v>
      </c>
      <c r="D37085" s="8" t="inlineStr">
        <is>
          <t>Disneyland Park</t>
        </is>
      </c>
      <c r="E37085" s="8" t="inlineStr">
        <is>
          <t>Pirates' Beach</t>
        </is>
      </c>
      <c r="F37085" s="8" t="inlineStr">
        <is>
          <t>STANDBY</t>
        </is>
      </c>
      <c r="G37085" s="8" t="n">
        <v>0</v>
      </c>
      <c r="H37085" s="8" t="inlineStr">
        <is>
          <t>CLOSED</t>
        </is>
      </c>
    </row>
    <row r="37086">
      <c r="A37086" s="8" t="inlineStr">
        <is>
          <t>2026-08-08</t>
        </is>
      </c>
      <c r="B37086" s="8" t="n">
        <v>0</v>
      </c>
      <c r="C37086" s="8" t="n">
        <v>23</v>
      </c>
      <c r="D37086" s="8" t="inlineStr">
        <is>
          <t>Disneyland Park</t>
        </is>
      </c>
      <c r="E37086" s="8" t="inlineStr">
        <is>
          <t>Autopia, presented by Avis</t>
        </is>
      </c>
      <c r="F37086" s="8" t="inlineStr">
        <is>
          <t>STANDBY</t>
        </is>
      </c>
      <c r="G37086" s="8" t="n">
        <v>0</v>
      </c>
      <c r="H37086" s="8" t="inlineStr">
        <is>
          <t>CLOSED</t>
        </is>
      </c>
    </row>
    <row r="37087">
      <c r="A37087" s="8" t="inlineStr">
        <is>
          <t>2026-08-08</t>
        </is>
      </c>
      <c r="B37087" s="8" t="n">
        <v>0</v>
      </c>
      <c r="C37087" s="8" t="n">
        <v>23</v>
      </c>
      <c r="D37087" s="8" t="inlineStr">
        <is>
          <t>Disneyland Park</t>
        </is>
      </c>
      <c r="E37087" s="8" t="inlineStr">
        <is>
          <t>Buzz Lightyear Laser Blast</t>
        </is>
      </c>
      <c r="F37087" s="8" t="inlineStr">
        <is>
          <t>STANDBY</t>
        </is>
      </c>
      <c r="G37087" s="8" t="n">
        <v>0</v>
      </c>
      <c r="H37087" s="8" t="inlineStr">
        <is>
          <t>CLOSED</t>
        </is>
      </c>
    </row>
    <row r="37088">
      <c r="A37088" s="8" t="inlineStr">
        <is>
          <t>2026-08-08</t>
        </is>
      </c>
      <c r="B37088" s="8" t="n">
        <v>0</v>
      </c>
      <c r="C37088" s="8" t="n">
        <v>23</v>
      </c>
      <c r="D37088" s="8" t="inlineStr">
        <is>
          <t>Disneyland Park</t>
        </is>
      </c>
      <c r="E37088" s="8" t="inlineStr">
        <is>
          <t>Disneyland Railroad Discoveryland Station</t>
        </is>
      </c>
      <c r="F37088" s="8" t="inlineStr">
        <is>
          <t>STANDBY</t>
        </is>
      </c>
      <c r="G37088" s="8" t="n">
        <v>0</v>
      </c>
      <c r="H37088" s="8" t="inlineStr">
        <is>
          <t>CLOSED</t>
        </is>
      </c>
    </row>
    <row r="37089">
      <c r="A37089" s="8" t="inlineStr">
        <is>
          <t>2026-08-08</t>
        </is>
      </c>
      <c r="B37089" s="8" t="n">
        <v>0</v>
      </c>
      <c r="C37089" s="8" t="n">
        <v>23</v>
      </c>
      <c r="D37089" s="8" t="inlineStr">
        <is>
          <t>Disneyland Park</t>
        </is>
      </c>
      <c r="E37089" s="8" t="inlineStr">
        <is>
          <t>Les Mystères du Nautilus</t>
        </is>
      </c>
      <c r="F37089" s="8" t="inlineStr">
        <is>
          <t>STANDBY</t>
        </is>
      </c>
      <c r="G37089" s="8" t="n">
        <v>0</v>
      </c>
      <c r="H37089" s="8" t="inlineStr">
        <is>
          <t>CLOSED</t>
        </is>
      </c>
    </row>
    <row r="37090">
      <c r="A37090" s="8" t="inlineStr">
        <is>
          <t>2026-08-08</t>
        </is>
      </c>
      <c r="B37090" s="8" t="n">
        <v>0</v>
      </c>
      <c r="C37090" s="8" t="n">
        <v>23</v>
      </c>
      <c r="D37090" s="8" t="inlineStr">
        <is>
          <t>Disneyland Park</t>
        </is>
      </c>
      <c r="E37090" s="8" t="inlineStr">
        <is>
          <t>Mickey’s PhilharMagic</t>
        </is>
      </c>
      <c r="F37090" s="8" t="inlineStr">
        <is>
          <t>STANDBY</t>
        </is>
      </c>
      <c r="G37090" s="8" t="n">
        <v>0</v>
      </c>
      <c r="H37090" s="8" t="inlineStr">
        <is>
          <t>CLOSED</t>
        </is>
      </c>
    </row>
    <row r="37091">
      <c r="A37091" s="8" t="inlineStr">
        <is>
          <t>2026-08-08</t>
        </is>
      </c>
      <c r="B37091" s="8" t="n">
        <v>0</v>
      </c>
      <c r="C37091" s="8" t="n">
        <v>23</v>
      </c>
      <c r="D37091" s="8" t="inlineStr">
        <is>
          <t>Disneyland Park</t>
        </is>
      </c>
      <c r="E37091" s="8" t="inlineStr">
        <is>
          <t>Orbitron®</t>
        </is>
      </c>
      <c r="F37091" s="8" t="inlineStr">
        <is>
          <t>STANDBY</t>
        </is>
      </c>
      <c r="G37091" s="8" t="n">
        <v>0</v>
      </c>
      <c r="H37091" s="8" t="inlineStr">
        <is>
          <t>CLOSED</t>
        </is>
      </c>
    </row>
    <row r="37092">
      <c r="A37092" s="8" t="inlineStr">
        <is>
          <t>2026-08-08</t>
        </is>
      </c>
      <c r="B37092" s="8" t="n">
        <v>0</v>
      </c>
      <c r="C37092" s="8" t="n">
        <v>23</v>
      </c>
      <c r="D37092" s="8" t="inlineStr">
        <is>
          <t>Disneyland Park</t>
        </is>
      </c>
      <c r="E37092" s="8" t="inlineStr">
        <is>
          <t>Star Tours: The Adventures Continue*</t>
        </is>
      </c>
      <c r="F37092" s="8" t="inlineStr">
        <is>
          <t>STANDBY</t>
        </is>
      </c>
      <c r="G37092" s="8" t="n">
        <v>0</v>
      </c>
      <c r="H37092" s="8" t="inlineStr">
        <is>
          <t>CLOSED</t>
        </is>
      </c>
    </row>
    <row r="37093">
      <c r="A37093" s="8" t="inlineStr">
        <is>
          <t>2026-08-08</t>
        </is>
      </c>
      <c r="B37093" s="8" t="n">
        <v>0</v>
      </c>
      <c r="C37093" s="8" t="n">
        <v>23</v>
      </c>
      <c r="D37093" s="8" t="inlineStr">
        <is>
          <t>Disneyland Park</t>
        </is>
      </c>
      <c r="E37093" s="8" t="inlineStr">
        <is>
          <t>Star Wars Hyperspace Mountain</t>
        </is>
      </c>
      <c r="F37093" s="8" t="inlineStr">
        <is>
          <t>STANDBY</t>
        </is>
      </c>
      <c r="G37093" s="8" t="n">
        <v>0</v>
      </c>
      <c r="H37093" s="8" t="inlineStr">
        <is>
          <t>CLOSED</t>
        </is>
      </c>
    </row>
    <row r="37094">
      <c r="A37094" s="8" t="inlineStr">
        <is>
          <t>2026-08-08</t>
        </is>
      </c>
      <c r="B37094" s="8" t="n">
        <v>0</v>
      </c>
      <c r="C37094" s="8" t="n">
        <v>23</v>
      </c>
      <c r="D37094" s="8" t="inlineStr">
        <is>
          <t>Disneyland Park</t>
        </is>
      </c>
      <c r="E37094" s="8" t="inlineStr">
        <is>
          <t>Star Wars Hyperspace Mountain Single Rider</t>
        </is>
      </c>
      <c r="F37094" s="8" t="inlineStr">
        <is>
          <t>STANDBY</t>
        </is>
      </c>
      <c r="G37094" s="8" t="n">
        <v>0</v>
      </c>
      <c r="H37094" s="8" t="inlineStr">
        <is>
          <t>CLOSED</t>
        </is>
      </c>
    </row>
    <row r="37095">
      <c r="A37095" s="8" t="inlineStr">
        <is>
          <t>2026-08-08</t>
        </is>
      </c>
      <c r="B37095" s="8" t="n">
        <v>0</v>
      </c>
      <c r="C37095" s="8" t="n">
        <v>23</v>
      </c>
      <c r="D37095" s="8" t="inlineStr">
        <is>
          <t>Disneyland Park</t>
        </is>
      </c>
      <c r="E37095" s="8" t="inlineStr">
        <is>
          <t>Welcome to Starport: A Star Wars Encounter</t>
        </is>
      </c>
      <c r="F37095" s="8" t="inlineStr">
        <is>
          <t>STANDBY</t>
        </is>
      </c>
      <c r="G37095" s="8" t="n">
        <v>0</v>
      </c>
      <c r="H37095" s="8" t="inlineStr">
        <is>
          <t>CLOSED</t>
        </is>
      </c>
    </row>
    <row r="37096">
      <c r="A37096" s="8" t="inlineStr">
        <is>
          <t>2026-08-08</t>
        </is>
      </c>
      <c r="B37096" s="8" t="n">
        <v>0</v>
      </c>
      <c r="C37096" s="8" t="n">
        <v>23</v>
      </c>
      <c r="D37096" s="8" t="inlineStr">
        <is>
          <t>Disneyland Park</t>
        </is>
      </c>
      <c r="E37096" s="8" t="inlineStr">
        <is>
          <t>"it's a small world"</t>
        </is>
      </c>
      <c r="F37096" s="8" t="inlineStr">
        <is>
          <t>STANDBY</t>
        </is>
      </c>
      <c r="G37096" s="8" t="n">
        <v>0</v>
      </c>
      <c r="H37096" s="8" t="inlineStr">
        <is>
          <t>CLOSED</t>
        </is>
      </c>
    </row>
    <row r="37097">
      <c r="A37097" s="8" t="inlineStr">
        <is>
          <t>2026-08-08</t>
        </is>
      </c>
      <c r="B37097" s="8" t="n">
        <v>0</v>
      </c>
      <c r="C37097" s="8" t="n">
        <v>23</v>
      </c>
      <c r="D37097" s="8" t="inlineStr">
        <is>
          <t>Disneyland Park</t>
        </is>
      </c>
      <c r="E37097" s="8" t="inlineStr">
        <is>
          <t>Alice's Curious Labyrinth</t>
        </is>
      </c>
      <c r="F37097" s="8" t="inlineStr">
        <is>
          <t>STANDBY</t>
        </is>
      </c>
      <c r="G37097" s="8" t="n">
        <v>0</v>
      </c>
      <c r="H37097" s="8" t="inlineStr">
        <is>
          <t>CLOSED</t>
        </is>
      </c>
    </row>
    <row r="37098">
      <c r="A37098" s="8" t="inlineStr">
        <is>
          <t>2026-08-08</t>
        </is>
      </c>
      <c r="B37098" s="8" t="n">
        <v>0</v>
      </c>
      <c r="C37098" s="8" t="n">
        <v>23</v>
      </c>
      <c r="D37098" s="8" t="inlineStr">
        <is>
          <t>Disneyland Park</t>
        </is>
      </c>
      <c r="E37098" s="8" t="inlineStr">
        <is>
          <t>Blanche-Neige et les Sept Nains®</t>
        </is>
      </c>
      <c r="F37098" s="8" t="inlineStr">
        <is>
          <t>STANDBY</t>
        </is>
      </c>
      <c r="G37098" s="8" t="n">
        <v>0</v>
      </c>
      <c r="H37098" s="8" t="inlineStr">
        <is>
          <t>CLOSED</t>
        </is>
      </c>
    </row>
    <row r="37099">
      <c r="A37099" s="8" t="inlineStr">
        <is>
          <t>2026-08-08</t>
        </is>
      </c>
      <c r="B37099" s="8" t="n">
        <v>0</v>
      </c>
      <c r="C37099" s="8" t="n">
        <v>23</v>
      </c>
      <c r="D37099" s="8" t="inlineStr">
        <is>
          <t>Disneyland Park</t>
        </is>
      </c>
      <c r="E37099" s="8" t="inlineStr">
        <is>
          <t>Casey Jr. – le Petit Train du Cirque</t>
        </is>
      </c>
      <c r="F37099" s="8" t="inlineStr">
        <is>
          <t>STANDBY</t>
        </is>
      </c>
      <c r="G37099" s="8" t="n">
        <v>0</v>
      </c>
      <c r="H37099" s="8" t="inlineStr">
        <is>
          <t>CLOSED</t>
        </is>
      </c>
    </row>
    <row r="37100">
      <c r="A37100" s="8" t="inlineStr">
        <is>
          <t>2026-08-08</t>
        </is>
      </c>
      <c r="B37100" s="8" t="n">
        <v>0</v>
      </c>
      <c r="C37100" s="8" t="n">
        <v>23</v>
      </c>
      <c r="D37100" s="8" t="inlineStr">
        <is>
          <t>Disneyland Park</t>
        </is>
      </c>
      <c r="E37100" s="8" t="inlineStr">
        <is>
          <t>Disneyland Railroad Fantasyland Station</t>
        </is>
      </c>
      <c r="F37100" s="8" t="inlineStr">
        <is>
          <t>STANDBY</t>
        </is>
      </c>
      <c r="G37100" s="8" t="n">
        <v>0</v>
      </c>
      <c r="H37100" s="8" t="inlineStr">
        <is>
          <t>CLOSED</t>
        </is>
      </c>
    </row>
    <row r="37101">
      <c r="A37101" s="8" t="inlineStr">
        <is>
          <t>2026-08-08</t>
        </is>
      </c>
      <c r="B37101" s="8" t="n">
        <v>0</v>
      </c>
      <c r="C37101" s="8" t="n">
        <v>23</v>
      </c>
      <c r="D37101" s="8" t="inlineStr">
        <is>
          <t>Disneyland Park</t>
        </is>
      </c>
      <c r="E37101" s="8" t="inlineStr">
        <is>
          <t>Disneyland Railroad Main Street Station</t>
        </is>
      </c>
      <c r="F37101" s="8" t="inlineStr">
        <is>
          <t>STANDBY</t>
        </is>
      </c>
      <c r="G37101" s="8" t="n">
        <v>0</v>
      </c>
      <c r="H37101" s="8" t="inlineStr">
        <is>
          <t>CLOSED</t>
        </is>
      </c>
    </row>
    <row r="37102">
      <c r="A37102" s="8" t="inlineStr">
        <is>
          <t>2026-08-08</t>
        </is>
      </c>
      <c r="B37102" s="8" t="n">
        <v>0</v>
      </c>
      <c r="C37102" s="8" t="n">
        <v>23</v>
      </c>
      <c r="D37102" s="8" t="inlineStr">
        <is>
          <t>Disneyland Park</t>
        </is>
      </c>
      <c r="E37102" s="8" t="inlineStr">
        <is>
          <t>Dumbo the Flying Elephant</t>
        </is>
      </c>
      <c r="F37102" s="8" t="inlineStr">
        <is>
          <t>STANDBY</t>
        </is>
      </c>
      <c r="G37102" s="8" t="n">
        <v>0</v>
      </c>
      <c r="H37102" s="8" t="inlineStr">
        <is>
          <t>CLOSED</t>
        </is>
      </c>
    </row>
    <row r="37103">
      <c r="A37103" s="8" t="inlineStr">
        <is>
          <t>2026-08-08</t>
        </is>
      </c>
      <c r="B37103" s="8" t="n">
        <v>0</v>
      </c>
      <c r="C37103" s="8" t="n">
        <v>23</v>
      </c>
      <c r="D37103" s="8" t="inlineStr">
        <is>
          <t>Disneyland Park</t>
        </is>
      </c>
      <c r="E37103" s="8" t="inlineStr">
        <is>
          <t>La Tanière du Dragon</t>
        </is>
      </c>
      <c r="F37103" s="8" t="inlineStr">
        <is>
          <t>STANDBY</t>
        </is>
      </c>
      <c r="G37103" s="8" t="n">
        <v>0</v>
      </c>
      <c r="H37103" s="8" t="inlineStr">
        <is>
          <t>CLOSED</t>
        </is>
      </c>
    </row>
    <row r="37104">
      <c r="A37104" s="8" t="inlineStr">
        <is>
          <t>2026-08-08</t>
        </is>
      </c>
      <c r="B37104" s="8" t="n">
        <v>0</v>
      </c>
      <c r="C37104" s="8" t="n">
        <v>23</v>
      </c>
      <c r="D37104" s="8" t="inlineStr">
        <is>
          <t>Disneyland Park</t>
        </is>
      </c>
      <c r="E37104" s="8" t="inlineStr">
        <is>
          <t>Le Carrousel de Lancelot</t>
        </is>
      </c>
      <c r="F37104" s="8" t="inlineStr">
        <is>
          <t>STANDBY</t>
        </is>
      </c>
      <c r="G37104" s="8" t="n">
        <v>0</v>
      </c>
      <c r="H37104" s="8" t="inlineStr">
        <is>
          <t>CLOSED</t>
        </is>
      </c>
    </row>
    <row r="37105">
      <c r="A37105" s="8" t="inlineStr">
        <is>
          <t>2026-08-08</t>
        </is>
      </c>
      <c r="B37105" s="8" t="n">
        <v>0</v>
      </c>
      <c r="C37105" s="8" t="n">
        <v>23</v>
      </c>
      <c r="D37105" s="8" t="inlineStr">
        <is>
          <t>Disneyland Park</t>
        </is>
      </c>
      <c r="E37105" s="8" t="inlineStr">
        <is>
          <t>Le Pays des Contes de Fées, presented by Vittel</t>
        </is>
      </c>
      <c r="F37105" s="8" t="inlineStr">
        <is>
          <t>STANDBY</t>
        </is>
      </c>
      <c r="G37105" s="8" t="n">
        <v>0</v>
      </c>
      <c r="H37105" s="8" t="inlineStr">
        <is>
          <t>CLOSED</t>
        </is>
      </c>
    </row>
    <row r="37106">
      <c r="A37106" s="8" t="inlineStr">
        <is>
          <t>2026-08-08</t>
        </is>
      </c>
      <c r="B37106" s="8" t="n">
        <v>0</v>
      </c>
      <c r="C37106" s="8" t="n">
        <v>23</v>
      </c>
      <c r="D37106" s="8" t="inlineStr">
        <is>
          <t>Disneyland Park</t>
        </is>
      </c>
      <c r="E37106" s="8" t="inlineStr">
        <is>
          <t>Les Voyages de Pinocchio</t>
        </is>
      </c>
      <c r="F37106" s="8" t="inlineStr">
        <is>
          <t>STANDBY</t>
        </is>
      </c>
      <c r="G37106" s="8" t="n">
        <v>0</v>
      </c>
      <c r="H37106" s="8" t="inlineStr">
        <is>
          <t>CLOSED</t>
        </is>
      </c>
    </row>
    <row r="37107">
      <c r="A37107" s="8" t="inlineStr">
        <is>
          <t>2026-08-08</t>
        </is>
      </c>
      <c r="B37107" s="8" t="n">
        <v>0</v>
      </c>
      <c r="C37107" s="8" t="n">
        <v>23</v>
      </c>
      <c r="D37107" s="8" t="inlineStr">
        <is>
          <t>Disneyland Park</t>
        </is>
      </c>
      <c r="E37107" s="8" t="inlineStr">
        <is>
          <t>Mad Hatter's Tea Cups</t>
        </is>
      </c>
      <c r="F37107" s="8" t="inlineStr">
        <is>
          <t>STANDBY</t>
        </is>
      </c>
      <c r="G37107" s="8" t="n">
        <v>0</v>
      </c>
      <c r="H37107" s="8" t="inlineStr">
        <is>
          <t>CLOSED</t>
        </is>
      </c>
    </row>
    <row r="37108">
      <c r="A37108" s="8" t="inlineStr">
        <is>
          <t>2026-08-08</t>
        </is>
      </c>
      <c r="B37108" s="8" t="n">
        <v>0</v>
      </c>
      <c r="C37108" s="8" t="n">
        <v>23</v>
      </c>
      <c r="D37108" s="8" t="inlineStr">
        <is>
          <t>Disneyland Park</t>
        </is>
      </c>
      <c r="E37108" s="8" t="inlineStr">
        <is>
          <t>Meet Mickey Mouse</t>
        </is>
      </c>
      <c r="F37108" s="8" t="inlineStr">
        <is>
          <t>STANDBY</t>
        </is>
      </c>
      <c r="G37108" s="8" t="n">
        <v>0</v>
      </c>
      <c r="H37108" s="8" t="inlineStr">
        <is>
          <t>CLOSED</t>
        </is>
      </c>
    </row>
    <row r="37109">
      <c r="A37109" s="8" t="inlineStr">
        <is>
          <t>2026-08-08</t>
        </is>
      </c>
      <c r="B37109" s="8" t="n">
        <v>0</v>
      </c>
      <c r="C37109" s="8" t="n">
        <v>23</v>
      </c>
      <c r="D37109" s="8" t="inlineStr">
        <is>
          <t>Disneyland Park</t>
        </is>
      </c>
      <c r="E37109" s="8" t="inlineStr">
        <is>
          <t>Peter Pan's Flight</t>
        </is>
      </c>
      <c r="F37109" s="8" t="inlineStr">
        <is>
          <t>STANDBY</t>
        </is>
      </c>
      <c r="G37109" s="8" t="n">
        <v>0</v>
      </c>
      <c r="H37109" s="8" t="inlineStr">
        <is>
          <t>CLOSED</t>
        </is>
      </c>
    </row>
    <row r="37110">
      <c r="A37110" s="8" t="inlineStr">
        <is>
          <t>2026-08-08</t>
        </is>
      </c>
      <c r="B37110" s="8" t="n">
        <v>0</v>
      </c>
      <c r="C37110" s="8" t="n">
        <v>23</v>
      </c>
      <c r="D37110" s="8" t="inlineStr">
        <is>
          <t>Disneyland Park</t>
        </is>
      </c>
      <c r="E37110" s="8" t="inlineStr">
        <is>
          <t>Princess Pavilion</t>
        </is>
      </c>
      <c r="F37110" s="8" t="inlineStr">
        <is>
          <t>STANDBY</t>
        </is>
      </c>
      <c r="G37110" s="8" t="n">
        <v>0</v>
      </c>
      <c r="H37110" s="8" t="inlineStr">
        <is>
          <t>CLOSED</t>
        </is>
      </c>
    </row>
    <row r="37111">
      <c r="A37111" s="8" t="inlineStr">
        <is>
          <t>2026-08-08</t>
        </is>
      </c>
      <c r="B37111" s="8" t="n">
        <v>0</v>
      </c>
      <c r="C37111" s="8" t="n">
        <v>23</v>
      </c>
      <c r="D37111" s="8" t="inlineStr">
        <is>
          <t>Disneyland Park</t>
        </is>
      </c>
      <c r="E37111" s="8" t="inlineStr">
        <is>
          <t>Big Thunder Mountain</t>
        </is>
      </c>
      <c r="F37111" s="8" t="inlineStr">
        <is>
          <t>STANDBY</t>
        </is>
      </c>
      <c r="G37111" s="8" t="n">
        <v>0</v>
      </c>
      <c r="H37111" s="8" t="inlineStr">
        <is>
          <t>CLOSED</t>
        </is>
      </c>
    </row>
    <row r="37112">
      <c r="A37112" s="8" t="inlineStr">
        <is>
          <t>2026-08-08</t>
        </is>
      </c>
      <c r="B37112" s="8" t="n">
        <v>0</v>
      </c>
      <c r="C37112" s="8" t="n">
        <v>23</v>
      </c>
      <c r="D37112" s="8" t="inlineStr">
        <is>
          <t>Disneyland Park</t>
        </is>
      </c>
      <c r="E37112" s="8" t="inlineStr">
        <is>
          <t>Disneyland Railroad Frontierland Depot</t>
        </is>
      </c>
      <c r="F37112" s="8" t="inlineStr">
        <is>
          <t>STANDBY</t>
        </is>
      </c>
      <c r="G37112" s="8" t="n">
        <v>0</v>
      </c>
      <c r="H37112" s="8" t="inlineStr">
        <is>
          <t>CLOSED</t>
        </is>
      </c>
    </row>
    <row r="37113">
      <c r="A37113" s="8" t="inlineStr">
        <is>
          <t>2026-08-08</t>
        </is>
      </c>
      <c r="B37113" s="8" t="n">
        <v>0</v>
      </c>
      <c r="C37113" s="8" t="n">
        <v>23</v>
      </c>
      <c r="D37113" s="8" t="inlineStr">
        <is>
          <t>Disneyland Park</t>
        </is>
      </c>
      <c r="E37113" s="8" t="inlineStr">
        <is>
          <t>Frontierland Playground</t>
        </is>
      </c>
      <c r="F37113" s="8" t="inlineStr">
        <is>
          <t>STANDBY</t>
        </is>
      </c>
      <c r="G37113" s="8" t="n">
        <v>0</v>
      </c>
      <c r="H37113" s="8" t="inlineStr">
        <is>
          <t>CLOSED</t>
        </is>
      </c>
    </row>
    <row r="37114">
      <c r="A37114" s="8" t="inlineStr">
        <is>
          <t>2026-08-08</t>
        </is>
      </c>
      <c r="B37114" s="8" t="n">
        <v>0</v>
      </c>
      <c r="C37114" s="8" t="n">
        <v>23</v>
      </c>
      <c r="D37114" s="8" t="inlineStr">
        <is>
          <t>Disneyland Park</t>
        </is>
      </c>
      <c r="E37114" s="8" t="inlineStr">
        <is>
          <t>Phantom Manor</t>
        </is>
      </c>
      <c r="F37114" s="8" t="inlineStr">
        <is>
          <t>STANDBY</t>
        </is>
      </c>
      <c r="G37114" s="8" t="n">
        <v>0</v>
      </c>
      <c r="H37114" s="8" t="inlineStr">
        <is>
          <t>CLOSED</t>
        </is>
      </c>
    </row>
    <row r="37115">
      <c r="A37115" s="8" t="inlineStr">
        <is>
          <t>2026-08-08</t>
        </is>
      </c>
      <c r="B37115" s="8" t="n">
        <v>0</v>
      </c>
      <c r="C37115" s="8" t="n">
        <v>23</v>
      </c>
      <c r="D37115" s="8" t="inlineStr">
        <is>
          <t>Disneyland Park</t>
        </is>
      </c>
      <c r="E37115" s="8" t="inlineStr">
        <is>
          <t>River Rogue Keelboats</t>
        </is>
      </c>
      <c r="F37115" s="8" t="inlineStr">
        <is>
          <t>STANDBY</t>
        </is>
      </c>
      <c r="G37115" s="8" t="n">
        <v>0</v>
      </c>
      <c r="H37115" s="8" t="inlineStr">
        <is>
          <t>CLOSED</t>
        </is>
      </c>
    </row>
    <row r="37116">
      <c r="A37116" s="8" t="inlineStr">
        <is>
          <t>2026-08-08</t>
        </is>
      </c>
      <c r="B37116" s="8" t="n">
        <v>0</v>
      </c>
      <c r="C37116" s="8" t="n">
        <v>23</v>
      </c>
      <c r="D37116" s="8" t="inlineStr">
        <is>
          <t>Disneyland Park</t>
        </is>
      </c>
      <c r="E37116" s="8" t="inlineStr">
        <is>
          <t>Rustler Roundup Shootin' Gallery</t>
        </is>
      </c>
      <c r="F37116" s="8" t="inlineStr">
        <is>
          <t>STANDBY</t>
        </is>
      </c>
      <c r="G37116" s="8" t="n">
        <v>0</v>
      </c>
      <c r="H37116" s="8" t="inlineStr">
        <is>
          <t>CLOSED</t>
        </is>
      </c>
    </row>
    <row r="37117">
      <c r="A37117" s="8" t="inlineStr">
        <is>
          <t>2026-08-08</t>
        </is>
      </c>
      <c r="B37117" s="8" t="n">
        <v>0</v>
      </c>
      <c r="C37117" s="8" t="n">
        <v>23</v>
      </c>
      <c r="D37117" s="8" t="inlineStr">
        <is>
          <t>Disneyland Park</t>
        </is>
      </c>
      <c r="E37117" s="8" t="inlineStr">
        <is>
          <t>Thunder Mesa Riverboat Landing</t>
        </is>
      </c>
      <c r="F37117" s="8" t="inlineStr">
        <is>
          <t>STANDBY</t>
        </is>
      </c>
      <c r="G37117" s="8" t="n">
        <v>0</v>
      </c>
      <c r="H37117" s="8" t="inlineStr">
        <is>
          <t>CLOSED</t>
        </is>
      </c>
    </row>
    <row r="37118">
      <c r="A37118" s="8" t="inlineStr">
        <is>
          <t>2026-08-08</t>
        </is>
      </c>
      <c r="B37118" s="8" t="n">
        <v>0</v>
      </c>
      <c r="C37118" s="8" t="n">
        <v>23</v>
      </c>
      <c r="D37118" s="8" t="inlineStr">
        <is>
          <t>Disneyland Park</t>
        </is>
      </c>
      <c r="E37118" s="8" t="inlineStr">
        <is>
          <t>Disneyland Railroad Main Street Station</t>
        </is>
      </c>
      <c r="F37118" s="8" t="inlineStr">
        <is>
          <t>STANDBY</t>
        </is>
      </c>
      <c r="G37118" s="8" t="n">
        <v>0</v>
      </c>
      <c r="H37118" s="8" t="inlineStr">
        <is>
          <t>CLOSED</t>
        </is>
      </c>
    </row>
    <row r="37119">
      <c r="A37119" s="8" t="inlineStr">
        <is>
          <t>2026-08-08</t>
        </is>
      </c>
      <c r="B37119" s="8" t="n">
        <v>0</v>
      </c>
      <c r="C37119" s="8" t="n">
        <v>23</v>
      </c>
      <c r="D37119" s="8" t="inlineStr">
        <is>
          <t>Disneyland Park</t>
        </is>
      </c>
      <c r="E37119" s="8" t="inlineStr">
        <is>
          <t>Main Street Vehicles</t>
        </is>
      </c>
      <c r="F37119" s="8" t="inlineStr">
        <is>
          <t>STANDBY</t>
        </is>
      </c>
      <c r="G37119" s="8" t="n">
        <v>0</v>
      </c>
      <c r="H37119" s="8" t="inlineStr">
        <is>
          <t>CLOSED</t>
        </is>
      </c>
    </row>
    <row r="37120">
      <c r="A37120" s="8" t="inlineStr">
        <is>
          <t>2026-08-08</t>
        </is>
      </c>
      <c r="B37120" s="8" t="n">
        <v>0</v>
      </c>
      <c r="C37120" s="8" t="n">
        <v>23</v>
      </c>
      <c r="D37120" s="8" t="inlineStr">
        <is>
          <t>Disney Adventure World</t>
        </is>
      </c>
      <c r="E37120" s="8" t="inlineStr">
        <is>
          <t>Avengers Assemble: Flight Force</t>
        </is>
      </c>
      <c r="F37120" s="8" t="inlineStr">
        <is>
          <t>STANDBY</t>
        </is>
      </c>
      <c r="G37120" s="8" t="n">
        <v>0</v>
      </c>
      <c r="H37120" s="8" t="inlineStr">
        <is>
          <t>CLOSED</t>
        </is>
      </c>
    </row>
    <row r="37121">
      <c r="A37121" s="8" t="inlineStr">
        <is>
          <t>2026-08-08</t>
        </is>
      </c>
      <c r="B37121" s="8" t="n">
        <v>0</v>
      </c>
      <c r="C37121" s="8" t="n">
        <v>23</v>
      </c>
      <c r="D37121" s="8" t="inlineStr">
        <is>
          <t>Disney Adventure World</t>
        </is>
      </c>
      <c r="E37121" s="8" t="inlineStr">
        <is>
          <t>Avengers Assemble: Flight Force Single Rider</t>
        </is>
      </c>
      <c r="F37121" s="8" t="inlineStr">
        <is>
          <t>STANDBY</t>
        </is>
      </c>
      <c r="G37121" s="8" t="n">
        <v>0</v>
      </c>
      <c r="H37121" s="8" t="inlineStr">
        <is>
          <t>CLOSED</t>
        </is>
      </c>
    </row>
    <row r="37122">
      <c r="A37122" s="8" t="inlineStr">
        <is>
          <t>2026-08-08</t>
        </is>
      </c>
      <c r="B37122" s="8" t="n">
        <v>0</v>
      </c>
      <c r="C37122" s="8" t="n">
        <v>23</v>
      </c>
      <c r="D37122" s="8" t="inlineStr">
        <is>
          <t>Disney Adventure World</t>
        </is>
      </c>
      <c r="E37122" s="8" t="inlineStr">
        <is>
          <t>Spider-Man W.E.B. Adventure</t>
        </is>
      </c>
      <c r="F37122" s="8" t="inlineStr">
        <is>
          <t>STANDBY</t>
        </is>
      </c>
      <c r="G37122" s="8" t="n">
        <v>0</v>
      </c>
      <c r="H37122" s="8" t="inlineStr">
        <is>
          <t>CLOSED</t>
        </is>
      </c>
    </row>
    <row r="37123">
      <c r="A37123" s="8" t="inlineStr">
        <is>
          <t>2026-08-08</t>
        </is>
      </c>
      <c r="B37123" s="8" t="n">
        <v>0</v>
      </c>
      <c r="C37123" s="8" t="n">
        <v>23</v>
      </c>
      <c r="D37123" s="8" t="inlineStr">
        <is>
          <t>Disney Adventure World</t>
        </is>
      </c>
      <c r="E37123" s="8" t="inlineStr">
        <is>
          <t>Spider-Man W.E.B. Adventure Single Rider</t>
        </is>
      </c>
      <c r="F37123" s="8" t="inlineStr">
        <is>
          <t>STANDBY</t>
        </is>
      </c>
      <c r="G37123" s="8" t="n">
        <v>0</v>
      </c>
      <c r="H37123" s="8" t="inlineStr">
        <is>
          <t>CLOSED</t>
        </is>
      </c>
    </row>
    <row r="37124">
      <c r="A37124" s="8" t="inlineStr">
        <is>
          <t>2026-08-08</t>
        </is>
      </c>
      <c r="B37124" s="8" t="n">
        <v>0</v>
      </c>
      <c r="C37124" s="8" t="n">
        <v>23</v>
      </c>
      <c r="D37124" s="8" t="inlineStr">
        <is>
          <t>Disney Adventure World</t>
        </is>
      </c>
      <c r="E37124" s="8" t="inlineStr">
        <is>
          <t>The Twilight Zone Tower of Terror</t>
        </is>
      </c>
      <c r="F37124" s="8" t="inlineStr">
        <is>
          <t>STANDBY</t>
        </is>
      </c>
      <c r="G37124" s="8" t="n">
        <v>0</v>
      </c>
      <c r="H37124" s="8" t="inlineStr">
        <is>
          <t>CLOSED</t>
        </is>
      </c>
    </row>
    <row r="37125">
      <c r="A37125" s="8" t="inlineStr">
        <is>
          <t>2026-08-08</t>
        </is>
      </c>
      <c r="B37125" s="8" t="n">
        <v>0</v>
      </c>
      <c r="C37125" s="8" t="n">
        <v>23</v>
      </c>
      <c r="D37125" s="8" t="inlineStr">
        <is>
          <t>Disney Adventure World</t>
        </is>
      </c>
      <c r="E37125" s="8" t="inlineStr">
        <is>
          <t>Cars Quatre Roues Rallye</t>
        </is>
      </c>
      <c r="F37125" s="8" t="inlineStr">
        <is>
          <t>STANDBY</t>
        </is>
      </c>
      <c r="G37125" s="8" t="n">
        <v>0</v>
      </c>
      <c r="H37125" s="8" t="inlineStr">
        <is>
          <t>CLOSED</t>
        </is>
      </c>
    </row>
    <row r="37126">
      <c r="A37126" s="8" t="inlineStr">
        <is>
          <t>2026-08-08</t>
        </is>
      </c>
      <c r="B37126" s="8" t="n">
        <v>0</v>
      </c>
      <c r="C37126" s="8" t="n">
        <v>23</v>
      </c>
      <c r="D37126" s="8" t="inlineStr">
        <is>
          <t>Disney Adventure World</t>
        </is>
      </c>
      <c r="E37126" s="8" t="inlineStr">
        <is>
          <t>Cars ROAD TRIP</t>
        </is>
      </c>
      <c r="F37126" s="8" t="inlineStr">
        <is>
          <t>STANDBY</t>
        </is>
      </c>
      <c r="G37126" s="8" t="n">
        <v>0</v>
      </c>
      <c r="H37126" s="8" t="inlineStr">
        <is>
          <t>CLOSED</t>
        </is>
      </c>
    </row>
    <row r="37127">
      <c r="A37127" s="8" t="inlineStr">
        <is>
          <t>2026-08-08</t>
        </is>
      </c>
      <c r="B37127" s="8" t="n">
        <v>0</v>
      </c>
      <c r="C37127" s="8" t="n">
        <v>23</v>
      </c>
      <c r="D37127" s="8" t="inlineStr">
        <is>
          <t>Disney Adventure World</t>
        </is>
      </c>
      <c r="E37127" s="8" t="inlineStr">
        <is>
          <t>Crush's Coaster</t>
        </is>
      </c>
      <c r="F37127" s="8" t="inlineStr">
        <is>
          <t>STANDBY</t>
        </is>
      </c>
      <c r="G37127" s="8" t="n">
        <v>0</v>
      </c>
      <c r="H37127" s="8" t="inlineStr">
        <is>
          <t>CLOSED</t>
        </is>
      </c>
    </row>
    <row r="37128">
      <c r="A37128" s="8" t="inlineStr">
        <is>
          <t>2026-08-08</t>
        </is>
      </c>
      <c r="B37128" s="8" t="n">
        <v>0</v>
      </c>
      <c r="C37128" s="8" t="n">
        <v>23</v>
      </c>
      <c r="D37128" s="8" t="inlineStr">
        <is>
          <t>Disney Adventure World</t>
        </is>
      </c>
      <c r="E37128" s="8" t="inlineStr">
        <is>
          <t>Crush's Coaster Single Rider</t>
        </is>
      </c>
      <c r="F37128" s="8" t="inlineStr">
        <is>
          <t>STANDBY</t>
        </is>
      </c>
      <c r="G37128" s="8" t="n">
        <v>0</v>
      </c>
      <c r="H37128" s="8" t="inlineStr">
        <is>
          <t>CLOSED</t>
        </is>
      </c>
    </row>
    <row r="37129">
      <c r="A37129" s="8" t="inlineStr">
        <is>
          <t>2026-08-08</t>
        </is>
      </c>
      <c r="B37129" s="8" t="n">
        <v>0</v>
      </c>
      <c r="C37129" s="8" t="n">
        <v>23</v>
      </c>
      <c r="D37129" s="8" t="inlineStr">
        <is>
          <t>Disney Adventure World</t>
        </is>
      </c>
      <c r="E37129" s="8" t="inlineStr">
        <is>
          <t>Les Tapis Volants - Flying Carpets Over Agrabah®</t>
        </is>
      </c>
      <c r="F37129" s="8" t="inlineStr">
        <is>
          <t>STANDBY</t>
        </is>
      </c>
      <c r="G37129" s="8" t="n">
        <v>0</v>
      </c>
      <c r="H37129" s="8" t="inlineStr">
        <is>
          <t>CLOSED</t>
        </is>
      </c>
    </row>
    <row r="37130">
      <c r="A37130" s="8" t="inlineStr">
        <is>
          <t>2026-08-08</t>
        </is>
      </c>
      <c r="B37130" s="8" t="n">
        <v>0</v>
      </c>
      <c r="C37130" s="8" t="n">
        <v>23</v>
      </c>
      <c r="D37130" s="8" t="inlineStr">
        <is>
          <t>Disney Adventure World</t>
        </is>
      </c>
      <c r="E37130" s="8" t="inlineStr">
        <is>
          <t>Ratatouille : L’Aventure Totalement Toquée de Rémy​</t>
        </is>
      </c>
      <c r="F37130" s="8" t="inlineStr">
        <is>
          <t>STANDBY</t>
        </is>
      </c>
      <c r="G37130" s="8" t="n">
        <v>0</v>
      </c>
      <c r="H37130" s="8" t="inlineStr">
        <is>
          <t>CLOSED</t>
        </is>
      </c>
    </row>
    <row r="37131">
      <c r="A37131" s="8" t="inlineStr">
        <is>
          <t>2026-08-08</t>
        </is>
      </c>
      <c r="B37131" s="8" t="n">
        <v>0</v>
      </c>
      <c r="C37131" s="8" t="n">
        <v>23</v>
      </c>
      <c r="D37131" s="8" t="inlineStr">
        <is>
          <t>Disney Adventure World</t>
        </is>
      </c>
      <c r="E37131" s="8" t="inlineStr">
        <is>
          <t>Ratatouille: The Adventure Single Rider</t>
        </is>
      </c>
      <c r="F37131" s="8" t="inlineStr">
        <is>
          <t>STANDBY</t>
        </is>
      </c>
      <c r="G37131" s="8" t="n">
        <v>0</v>
      </c>
      <c r="H37131" s="8" t="inlineStr">
        <is>
          <t>CLOSED</t>
        </is>
      </c>
    </row>
    <row r="37132">
      <c r="A37132" s="8" t="inlineStr">
        <is>
          <t>2026-08-08</t>
        </is>
      </c>
      <c r="B37132" s="8" t="n">
        <v>0</v>
      </c>
      <c r="C37132" s="8" t="n">
        <v>23</v>
      </c>
      <c r="D37132" s="8" t="inlineStr">
        <is>
          <t>Disney Adventure World</t>
        </is>
      </c>
      <c r="E37132" s="8" t="inlineStr">
        <is>
          <t>RC Racer</t>
        </is>
      </c>
      <c r="F37132" s="8" t="inlineStr">
        <is>
          <t>STANDBY</t>
        </is>
      </c>
      <c r="G37132" s="8" t="n">
        <v>0</v>
      </c>
      <c r="H37132" s="8" t="inlineStr">
        <is>
          <t>CLOSED</t>
        </is>
      </c>
    </row>
    <row r="37133">
      <c r="A37133" s="8" t="inlineStr">
        <is>
          <t>2026-08-08</t>
        </is>
      </c>
      <c r="B37133" s="8" t="n">
        <v>0</v>
      </c>
      <c r="C37133" s="8" t="n">
        <v>23</v>
      </c>
      <c r="D37133" s="8" t="inlineStr">
        <is>
          <t>Disney Adventure World</t>
        </is>
      </c>
      <c r="E37133" s="8" t="inlineStr">
        <is>
          <t>RC Racer Single Rider</t>
        </is>
      </c>
      <c r="F37133" s="8" t="inlineStr">
        <is>
          <t>STANDBY</t>
        </is>
      </c>
      <c r="G37133" s="8" t="n">
        <v>0</v>
      </c>
      <c r="H37133" s="8" t="inlineStr">
        <is>
          <t>CLOSED</t>
        </is>
      </c>
    </row>
    <row r="37134">
      <c r="A37134" s="8" t="inlineStr">
        <is>
          <t>2026-08-08</t>
        </is>
      </c>
      <c r="B37134" s="8" t="n">
        <v>0</v>
      </c>
      <c r="C37134" s="8" t="n">
        <v>23</v>
      </c>
      <c r="D37134" s="8" t="inlineStr">
        <is>
          <t>Disney Adventure World</t>
        </is>
      </c>
      <c r="E37134" s="8" t="inlineStr">
        <is>
          <t>Slinky® Dog Zigzag Spin</t>
        </is>
      </c>
      <c r="F37134" s="8" t="inlineStr">
        <is>
          <t>STANDBY</t>
        </is>
      </c>
      <c r="G37134" s="8" t="n">
        <v>0</v>
      </c>
      <c r="H37134" s="8" t="inlineStr">
        <is>
          <t>CLOSED</t>
        </is>
      </c>
    </row>
    <row r="37135">
      <c r="A37135" s="8" t="inlineStr">
        <is>
          <t>2026-08-08</t>
        </is>
      </c>
      <c r="B37135" s="8" t="n">
        <v>0</v>
      </c>
      <c r="C37135" s="8" t="n">
        <v>23</v>
      </c>
      <c r="D37135" s="8" t="inlineStr">
        <is>
          <t>Disney Adventure World</t>
        </is>
      </c>
      <c r="E37135" s="8" t="inlineStr">
        <is>
          <t>Toy Soldiers Parachute Drop</t>
        </is>
      </c>
      <c r="F37135" s="8" t="inlineStr">
        <is>
          <t>STANDBY</t>
        </is>
      </c>
      <c r="G37135" s="8" t="n">
        <v>0</v>
      </c>
      <c r="H37135" s="8" t="inlineStr">
        <is>
          <t>CLOSED</t>
        </is>
      </c>
    </row>
    <row r="37136">
      <c r="A37136" s="8" t="inlineStr">
        <is>
          <t>2026-08-08</t>
        </is>
      </c>
      <c r="B37136" s="8" t="n">
        <v>0</v>
      </c>
      <c r="C37136" s="8" t="n">
        <v>23</v>
      </c>
      <c r="D37136" s="8" t="inlineStr">
        <is>
          <t>Disney Adventure World</t>
        </is>
      </c>
      <c r="E37136" s="8" t="inlineStr">
        <is>
          <t>Toy Soldiers Parachute Drop Single Rider</t>
        </is>
      </c>
      <c r="F37136" s="8" t="inlineStr">
        <is>
          <t>STANDBY</t>
        </is>
      </c>
      <c r="G37136" s="8" t="n">
        <v>0</v>
      </c>
      <c r="H37136" s="8" t="inlineStr">
        <is>
          <t>CLOSED</t>
        </is>
      </c>
    </row>
    <row r="37137">
      <c r="A37137" s="8" t="inlineStr">
        <is>
          <t>2026-08-08</t>
        </is>
      </c>
      <c r="B37137" s="8" t="n">
        <v>0</v>
      </c>
      <c r="C37137" s="8" t="n">
        <v>23</v>
      </c>
      <c r="D37137" s="8" t="inlineStr">
        <is>
          <t>Disney Adventure World</t>
        </is>
      </c>
      <c r="E37137" s="8" t="inlineStr">
        <is>
          <t>Entry to World of Frozen</t>
        </is>
      </c>
      <c r="F37137" s="8" t="inlineStr">
        <is>
          <t>STANDBY</t>
        </is>
      </c>
      <c r="G37137" s="8" t="n">
        <v>0</v>
      </c>
      <c r="H37137" s="8" t="inlineStr">
        <is>
          <t>CLOSED</t>
        </is>
      </c>
    </row>
    <row r="37138">
      <c r="A37138" s="8" t="inlineStr">
        <is>
          <t>2026-08-08</t>
        </is>
      </c>
      <c r="B37138" s="8" t="n">
        <v>0</v>
      </c>
      <c r="C37138" s="8" t="n">
        <v>23</v>
      </c>
      <c r="D37138" s="8" t="inlineStr">
        <is>
          <t>Disney Adventure World</t>
        </is>
      </c>
      <c r="E37138" s="8" t="inlineStr">
        <is>
          <t>Frozen Ever After</t>
        </is>
      </c>
      <c r="F37138" s="8" t="inlineStr">
        <is>
          <t>STANDBY</t>
        </is>
      </c>
      <c r="G37138" s="8" t="n">
        <v>0</v>
      </c>
      <c r="H37138" s="8" t="inlineStr">
        <is>
          <t>CLOSED</t>
        </is>
      </c>
    </row>
    <row r="37139">
      <c r="A37139" s="8" t="inlineStr">
        <is>
          <t>2026-08-08</t>
        </is>
      </c>
      <c r="B37139" s="8" t="n">
        <v>0</v>
      </c>
      <c r="C37139" s="8" t="n">
        <v>23</v>
      </c>
      <c r="D37139" s="8" t="inlineStr">
        <is>
          <t>Disney Adventure World</t>
        </is>
      </c>
      <c r="E37139" s="8" t="inlineStr">
        <is>
          <t>Raiponce Tangled Spin</t>
        </is>
      </c>
      <c r="F37139" s="8" t="inlineStr">
        <is>
          <t>STANDBY</t>
        </is>
      </c>
      <c r="G37139" s="8" t="n">
        <v>0</v>
      </c>
      <c r="H37139" s="8" t="inlineStr">
        <is>
          <t>CLOSED</t>
        </is>
      </c>
    </row>
    <row r="37140">
      <c r="A37140" s="8" t="inlineStr">
        <is>
          <t>2026-08-08</t>
        </is>
      </c>
      <c r="B37140" s="8" t="n">
        <v>0</v>
      </c>
      <c r="C37140" s="8" t="n">
        <v>31</v>
      </c>
      <c r="D37140" s="8" t="inlineStr">
        <is>
          <t>Disneyland Park</t>
        </is>
      </c>
      <c r="E37140" s="8" t="inlineStr">
        <is>
          <t>Adventure Isle</t>
        </is>
      </c>
      <c r="F37140" s="8" t="inlineStr">
        <is>
          <t>STANDBY</t>
        </is>
      </c>
      <c r="G37140" s="8" t="n">
        <v>0</v>
      </c>
      <c r="H37140" s="8" t="inlineStr">
        <is>
          <t>CLOSED</t>
        </is>
      </c>
    </row>
    <row r="37141">
      <c r="A37141" s="8" t="inlineStr">
        <is>
          <t>2026-08-08</t>
        </is>
      </c>
      <c r="B37141" s="8" t="n">
        <v>0</v>
      </c>
      <c r="C37141" s="8" t="n">
        <v>31</v>
      </c>
      <c r="D37141" s="8" t="inlineStr">
        <is>
          <t>Disneyland Park</t>
        </is>
      </c>
      <c r="E37141" s="8" t="inlineStr">
        <is>
          <t>Indiana Jones and the Temple of Peril Single Rider</t>
        </is>
      </c>
      <c r="F37141" s="8" t="inlineStr">
        <is>
          <t>STANDBY</t>
        </is>
      </c>
      <c r="G37141" s="8" t="n">
        <v>0</v>
      </c>
      <c r="H37141" s="8" t="inlineStr">
        <is>
          <t>CLOSED</t>
        </is>
      </c>
    </row>
    <row r="37142">
      <c r="A37142" s="8" t="inlineStr">
        <is>
          <t>2026-08-08</t>
        </is>
      </c>
      <c r="B37142" s="8" t="n">
        <v>0</v>
      </c>
      <c r="C37142" s="8" t="n">
        <v>31</v>
      </c>
      <c r="D37142" s="8" t="inlineStr">
        <is>
          <t>Disneyland Park</t>
        </is>
      </c>
      <c r="E37142" s="8" t="inlineStr">
        <is>
          <t>Indiana Jones™ and the Temple of Peril</t>
        </is>
      </c>
      <c r="F37142" s="8" t="inlineStr">
        <is>
          <t>STANDBY</t>
        </is>
      </c>
      <c r="G37142" s="8" t="n">
        <v>0</v>
      </c>
      <c r="H37142" s="8" t="inlineStr">
        <is>
          <t>CLOSED</t>
        </is>
      </c>
    </row>
    <row r="37143">
      <c r="A37143" s="8" t="inlineStr">
        <is>
          <t>2026-08-08</t>
        </is>
      </c>
      <c r="B37143" s="8" t="n">
        <v>0</v>
      </c>
      <c r="C37143" s="8" t="n">
        <v>31</v>
      </c>
      <c r="D37143" s="8" t="inlineStr">
        <is>
          <t>Disneyland Park</t>
        </is>
      </c>
      <c r="E37143" s="8" t="inlineStr">
        <is>
          <t>La Cabane des Robinson</t>
        </is>
      </c>
      <c r="F37143" s="8" t="inlineStr">
        <is>
          <t>STANDBY</t>
        </is>
      </c>
      <c r="G37143" s="8" t="n">
        <v>0</v>
      </c>
      <c r="H37143" s="8" t="inlineStr">
        <is>
          <t>CLOSED</t>
        </is>
      </c>
    </row>
    <row r="37144">
      <c r="A37144" s="8" t="inlineStr">
        <is>
          <t>2026-08-08</t>
        </is>
      </c>
      <c r="B37144" s="8" t="n">
        <v>0</v>
      </c>
      <c r="C37144" s="8" t="n">
        <v>31</v>
      </c>
      <c r="D37144" s="8" t="inlineStr">
        <is>
          <t>Disneyland Park</t>
        </is>
      </c>
      <c r="E37144" s="8" t="inlineStr">
        <is>
          <t>Le Passage Enchanté d'Aladdin</t>
        </is>
      </c>
      <c r="F37144" s="8" t="inlineStr">
        <is>
          <t>STANDBY</t>
        </is>
      </c>
      <c r="G37144" s="8" t="n">
        <v>0</v>
      </c>
      <c r="H37144" s="8" t="inlineStr">
        <is>
          <t>CLOSED</t>
        </is>
      </c>
    </row>
    <row r="37145">
      <c r="A37145" s="8" t="inlineStr">
        <is>
          <t>2026-08-08</t>
        </is>
      </c>
      <c r="B37145" s="8" t="n">
        <v>0</v>
      </c>
      <c r="C37145" s="8" t="n">
        <v>31</v>
      </c>
      <c r="D37145" s="8" t="inlineStr">
        <is>
          <t>Disneyland Park</t>
        </is>
      </c>
      <c r="E37145" s="8" t="inlineStr">
        <is>
          <t>Pirate Galleon</t>
        </is>
      </c>
      <c r="F37145" s="8" t="inlineStr">
        <is>
          <t>STANDBY</t>
        </is>
      </c>
      <c r="G37145" s="8" t="n">
        <v>0</v>
      </c>
      <c r="H37145" s="8" t="inlineStr">
        <is>
          <t>CLOSED</t>
        </is>
      </c>
    </row>
    <row r="37146">
      <c r="A37146" s="8" t="inlineStr">
        <is>
          <t>2026-08-08</t>
        </is>
      </c>
      <c r="B37146" s="8" t="n">
        <v>0</v>
      </c>
      <c r="C37146" s="8" t="n">
        <v>31</v>
      </c>
      <c r="D37146" s="8" t="inlineStr">
        <is>
          <t>Disneyland Park</t>
        </is>
      </c>
      <c r="E37146" s="8" t="inlineStr">
        <is>
          <t>Pirates of the Caribbean</t>
        </is>
      </c>
      <c r="F37146" s="8" t="inlineStr">
        <is>
          <t>STANDBY</t>
        </is>
      </c>
      <c r="G37146" s="8" t="n">
        <v>0</v>
      </c>
      <c r="H37146" s="8" t="inlineStr">
        <is>
          <t>CLOSED</t>
        </is>
      </c>
    </row>
    <row r="37147">
      <c r="A37147" s="8" t="inlineStr">
        <is>
          <t>2026-08-08</t>
        </is>
      </c>
      <c r="B37147" s="8" t="n">
        <v>0</v>
      </c>
      <c r="C37147" s="8" t="n">
        <v>31</v>
      </c>
      <c r="D37147" s="8" t="inlineStr">
        <is>
          <t>Disneyland Park</t>
        </is>
      </c>
      <c r="E37147" s="8" t="inlineStr">
        <is>
          <t>Pirates' Beach</t>
        </is>
      </c>
      <c r="F37147" s="8" t="inlineStr">
        <is>
          <t>STANDBY</t>
        </is>
      </c>
      <c r="G37147" s="8" t="n">
        <v>0</v>
      </c>
      <c r="H37147" s="8" t="inlineStr">
        <is>
          <t>CLOSED</t>
        </is>
      </c>
    </row>
    <row r="37148">
      <c r="A37148" s="8" t="inlineStr">
        <is>
          <t>2026-08-08</t>
        </is>
      </c>
      <c r="B37148" s="8" t="n">
        <v>0</v>
      </c>
      <c r="C37148" s="8" t="n">
        <v>31</v>
      </c>
      <c r="D37148" s="8" t="inlineStr">
        <is>
          <t>Disneyland Park</t>
        </is>
      </c>
      <c r="E37148" s="8" t="inlineStr">
        <is>
          <t>Autopia, presented by Avis</t>
        </is>
      </c>
      <c r="F37148" s="8" t="inlineStr">
        <is>
          <t>STANDBY</t>
        </is>
      </c>
      <c r="G37148" s="8" t="n">
        <v>0</v>
      </c>
      <c r="H37148" s="8" t="inlineStr">
        <is>
          <t>CLOSED</t>
        </is>
      </c>
    </row>
    <row r="37149">
      <c r="A37149" s="8" t="inlineStr">
        <is>
          <t>2026-08-08</t>
        </is>
      </c>
      <c r="B37149" s="8" t="n">
        <v>0</v>
      </c>
      <c r="C37149" s="8" t="n">
        <v>31</v>
      </c>
      <c r="D37149" s="8" t="inlineStr">
        <is>
          <t>Disneyland Park</t>
        </is>
      </c>
      <c r="E37149" s="8" t="inlineStr">
        <is>
          <t>Buzz Lightyear Laser Blast</t>
        </is>
      </c>
      <c r="F37149" s="8" t="inlineStr">
        <is>
          <t>STANDBY</t>
        </is>
      </c>
      <c r="G37149" s="8" t="n">
        <v>0</v>
      </c>
      <c r="H37149" s="8" t="inlineStr">
        <is>
          <t>CLOSED</t>
        </is>
      </c>
    </row>
    <row r="37150">
      <c r="A37150" s="8" t="inlineStr">
        <is>
          <t>2026-08-08</t>
        </is>
      </c>
      <c r="B37150" s="8" t="n">
        <v>0</v>
      </c>
      <c r="C37150" s="8" t="n">
        <v>31</v>
      </c>
      <c r="D37150" s="8" t="inlineStr">
        <is>
          <t>Disneyland Park</t>
        </is>
      </c>
      <c r="E37150" s="8" t="inlineStr">
        <is>
          <t>Disneyland Railroad Discoveryland Station</t>
        </is>
      </c>
      <c r="F37150" s="8" t="inlineStr">
        <is>
          <t>STANDBY</t>
        </is>
      </c>
      <c r="G37150" s="8" t="n">
        <v>0</v>
      </c>
      <c r="H37150" s="8" t="inlineStr">
        <is>
          <t>CLOSED</t>
        </is>
      </c>
    </row>
    <row r="37151">
      <c r="A37151" s="8" t="inlineStr">
        <is>
          <t>2026-08-08</t>
        </is>
      </c>
      <c r="B37151" s="8" t="n">
        <v>0</v>
      </c>
      <c r="C37151" s="8" t="n">
        <v>31</v>
      </c>
      <c r="D37151" s="8" t="inlineStr">
        <is>
          <t>Disneyland Park</t>
        </is>
      </c>
      <c r="E37151" s="8" t="inlineStr">
        <is>
          <t>Les Mystères du Nautilus</t>
        </is>
      </c>
      <c r="F37151" s="8" t="inlineStr">
        <is>
          <t>STANDBY</t>
        </is>
      </c>
      <c r="G37151" s="8" t="n">
        <v>0</v>
      </c>
      <c r="H37151" s="8" t="inlineStr">
        <is>
          <t>CLOSED</t>
        </is>
      </c>
    </row>
    <row r="37152">
      <c r="A37152" s="8" t="inlineStr">
        <is>
          <t>2026-08-08</t>
        </is>
      </c>
      <c r="B37152" s="8" t="n">
        <v>0</v>
      </c>
      <c r="C37152" s="8" t="n">
        <v>31</v>
      </c>
      <c r="D37152" s="8" t="inlineStr">
        <is>
          <t>Disneyland Park</t>
        </is>
      </c>
      <c r="E37152" s="8" t="inlineStr">
        <is>
          <t>Mickey’s PhilharMagic</t>
        </is>
      </c>
      <c r="F37152" s="8" t="inlineStr">
        <is>
          <t>STANDBY</t>
        </is>
      </c>
      <c r="G37152" s="8" t="n">
        <v>0</v>
      </c>
      <c r="H37152" s="8" t="inlineStr">
        <is>
          <t>CLOSED</t>
        </is>
      </c>
    </row>
    <row r="37153">
      <c r="A37153" s="8" t="inlineStr">
        <is>
          <t>2026-08-08</t>
        </is>
      </c>
      <c r="B37153" s="8" t="n">
        <v>0</v>
      </c>
      <c r="C37153" s="8" t="n">
        <v>31</v>
      </c>
      <c r="D37153" s="8" t="inlineStr">
        <is>
          <t>Disneyland Park</t>
        </is>
      </c>
      <c r="E37153" s="8" t="inlineStr">
        <is>
          <t>Orbitron®</t>
        </is>
      </c>
      <c r="F37153" s="8" t="inlineStr">
        <is>
          <t>STANDBY</t>
        </is>
      </c>
      <c r="G37153" s="8" t="n">
        <v>0</v>
      </c>
      <c r="H37153" s="8" t="inlineStr">
        <is>
          <t>CLOSED</t>
        </is>
      </c>
    </row>
    <row r="37154">
      <c r="A37154" s="8" t="inlineStr">
        <is>
          <t>2026-08-08</t>
        </is>
      </c>
      <c r="B37154" s="8" t="n">
        <v>0</v>
      </c>
      <c r="C37154" s="8" t="n">
        <v>31</v>
      </c>
      <c r="D37154" s="8" t="inlineStr">
        <is>
          <t>Disneyland Park</t>
        </is>
      </c>
      <c r="E37154" s="8" t="inlineStr">
        <is>
          <t>Star Tours: The Adventures Continue*</t>
        </is>
      </c>
      <c r="F37154" s="8" t="inlineStr">
        <is>
          <t>STANDBY</t>
        </is>
      </c>
      <c r="G37154" s="8" t="n">
        <v>0</v>
      </c>
      <c r="H37154" s="8" t="inlineStr">
        <is>
          <t>CLOSED</t>
        </is>
      </c>
    </row>
    <row r="37155">
      <c r="A37155" s="8" t="inlineStr">
        <is>
          <t>2026-08-08</t>
        </is>
      </c>
      <c r="B37155" s="8" t="n">
        <v>0</v>
      </c>
      <c r="C37155" s="8" t="n">
        <v>31</v>
      </c>
      <c r="D37155" s="8" t="inlineStr">
        <is>
          <t>Disneyland Park</t>
        </is>
      </c>
      <c r="E37155" s="8" t="inlineStr">
        <is>
          <t>Star Wars Hyperspace Mountain</t>
        </is>
      </c>
      <c r="F37155" s="8" t="inlineStr">
        <is>
          <t>STANDBY</t>
        </is>
      </c>
      <c r="G37155" s="8" t="n">
        <v>0</v>
      </c>
      <c r="H37155" s="8" t="inlineStr">
        <is>
          <t>CLOSED</t>
        </is>
      </c>
    </row>
    <row r="37156">
      <c r="A37156" s="8" t="inlineStr">
        <is>
          <t>2026-08-08</t>
        </is>
      </c>
      <c r="B37156" s="8" t="n">
        <v>0</v>
      </c>
      <c r="C37156" s="8" t="n">
        <v>31</v>
      </c>
      <c r="D37156" s="8" t="inlineStr">
        <is>
          <t>Disneyland Park</t>
        </is>
      </c>
      <c r="E37156" s="8" t="inlineStr">
        <is>
          <t>Star Wars Hyperspace Mountain Single Rider</t>
        </is>
      </c>
      <c r="F37156" s="8" t="inlineStr">
        <is>
          <t>STANDBY</t>
        </is>
      </c>
      <c r="G37156" s="8" t="n">
        <v>0</v>
      </c>
      <c r="H37156" s="8" t="inlineStr">
        <is>
          <t>CLOSED</t>
        </is>
      </c>
    </row>
    <row r="37157">
      <c r="A37157" s="8" t="inlineStr">
        <is>
          <t>2026-08-08</t>
        </is>
      </c>
      <c r="B37157" s="8" t="n">
        <v>0</v>
      </c>
      <c r="C37157" s="8" t="n">
        <v>31</v>
      </c>
      <c r="D37157" s="8" t="inlineStr">
        <is>
          <t>Disneyland Park</t>
        </is>
      </c>
      <c r="E37157" s="8" t="inlineStr">
        <is>
          <t>Welcome to Starport: A Star Wars Encounter</t>
        </is>
      </c>
      <c r="F37157" s="8" t="inlineStr">
        <is>
          <t>STANDBY</t>
        </is>
      </c>
      <c r="G37157" s="8" t="n">
        <v>0</v>
      </c>
      <c r="H37157" s="8" t="inlineStr">
        <is>
          <t>CLOSED</t>
        </is>
      </c>
    </row>
    <row r="37158">
      <c r="A37158" s="8" t="inlineStr">
        <is>
          <t>2026-08-08</t>
        </is>
      </c>
      <c r="B37158" s="8" t="n">
        <v>0</v>
      </c>
      <c r="C37158" s="8" t="n">
        <v>31</v>
      </c>
      <c r="D37158" s="8" t="inlineStr">
        <is>
          <t>Disneyland Park</t>
        </is>
      </c>
      <c r="E37158" s="8" t="inlineStr">
        <is>
          <t>"it's a small world"</t>
        </is>
      </c>
      <c r="F37158" s="8" t="inlineStr">
        <is>
          <t>STANDBY</t>
        </is>
      </c>
      <c r="G37158" s="8" t="n">
        <v>0</v>
      </c>
      <c r="H37158" s="8" t="inlineStr">
        <is>
          <t>CLOSED</t>
        </is>
      </c>
    </row>
    <row r="37159">
      <c r="A37159" s="8" t="inlineStr">
        <is>
          <t>2026-08-08</t>
        </is>
      </c>
      <c r="B37159" s="8" t="n">
        <v>0</v>
      </c>
      <c r="C37159" s="8" t="n">
        <v>31</v>
      </c>
      <c r="D37159" s="8" t="inlineStr">
        <is>
          <t>Disneyland Park</t>
        </is>
      </c>
      <c r="E37159" s="8" t="inlineStr">
        <is>
          <t>Alice's Curious Labyrinth</t>
        </is>
      </c>
      <c r="F37159" s="8" t="inlineStr">
        <is>
          <t>STANDBY</t>
        </is>
      </c>
      <c r="G37159" s="8" t="n">
        <v>0</v>
      </c>
      <c r="H37159" s="8" t="inlineStr">
        <is>
          <t>CLOSED</t>
        </is>
      </c>
    </row>
    <row r="37160">
      <c r="A37160" s="8" t="inlineStr">
        <is>
          <t>2026-08-08</t>
        </is>
      </c>
      <c r="B37160" s="8" t="n">
        <v>0</v>
      </c>
      <c r="C37160" s="8" t="n">
        <v>31</v>
      </c>
      <c r="D37160" s="8" t="inlineStr">
        <is>
          <t>Disneyland Park</t>
        </is>
      </c>
      <c r="E37160" s="8" t="inlineStr">
        <is>
          <t>Blanche-Neige et les Sept Nains®</t>
        </is>
      </c>
      <c r="F37160" s="8" t="inlineStr">
        <is>
          <t>STANDBY</t>
        </is>
      </c>
      <c r="G37160" s="8" t="n">
        <v>0</v>
      </c>
      <c r="H37160" s="8" t="inlineStr">
        <is>
          <t>CLOSED</t>
        </is>
      </c>
    </row>
    <row r="37161">
      <c r="A37161" s="8" t="inlineStr">
        <is>
          <t>2026-08-08</t>
        </is>
      </c>
      <c r="B37161" s="8" t="n">
        <v>0</v>
      </c>
      <c r="C37161" s="8" t="n">
        <v>31</v>
      </c>
      <c r="D37161" s="8" t="inlineStr">
        <is>
          <t>Disneyland Park</t>
        </is>
      </c>
      <c r="E37161" s="8" t="inlineStr">
        <is>
          <t>Casey Jr. – le Petit Train du Cirque</t>
        </is>
      </c>
      <c r="F37161" s="8" t="inlineStr">
        <is>
          <t>STANDBY</t>
        </is>
      </c>
      <c r="G37161" s="8" t="n">
        <v>0</v>
      </c>
      <c r="H37161" s="8" t="inlineStr">
        <is>
          <t>CLOSED</t>
        </is>
      </c>
    </row>
    <row r="37162">
      <c r="A37162" s="8" t="inlineStr">
        <is>
          <t>2026-08-08</t>
        </is>
      </c>
      <c r="B37162" s="8" t="n">
        <v>0</v>
      </c>
      <c r="C37162" s="8" t="n">
        <v>31</v>
      </c>
      <c r="D37162" s="8" t="inlineStr">
        <is>
          <t>Disneyland Park</t>
        </is>
      </c>
      <c r="E37162" s="8" t="inlineStr">
        <is>
          <t>Disneyland Railroad Fantasyland Station</t>
        </is>
      </c>
      <c r="F37162" s="8" t="inlineStr">
        <is>
          <t>STANDBY</t>
        </is>
      </c>
      <c r="G37162" s="8" t="n">
        <v>0</v>
      </c>
      <c r="H37162" s="8" t="inlineStr">
        <is>
          <t>CLOSED</t>
        </is>
      </c>
    </row>
    <row r="37163">
      <c r="A37163" s="8" t="inlineStr">
        <is>
          <t>2026-08-08</t>
        </is>
      </c>
      <c r="B37163" s="8" t="n">
        <v>0</v>
      </c>
      <c r="C37163" s="8" t="n">
        <v>31</v>
      </c>
      <c r="D37163" s="8" t="inlineStr">
        <is>
          <t>Disneyland Park</t>
        </is>
      </c>
      <c r="E37163" s="8" t="inlineStr">
        <is>
          <t>Disneyland Railroad Main Street Station</t>
        </is>
      </c>
      <c r="F37163" s="8" t="inlineStr">
        <is>
          <t>STANDBY</t>
        </is>
      </c>
      <c r="G37163" s="8" t="n">
        <v>0</v>
      </c>
      <c r="H37163" s="8" t="inlineStr">
        <is>
          <t>CLOSED</t>
        </is>
      </c>
    </row>
    <row r="37164">
      <c r="A37164" s="8" t="inlineStr">
        <is>
          <t>2026-08-08</t>
        </is>
      </c>
      <c r="B37164" s="8" t="n">
        <v>0</v>
      </c>
      <c r="C37164" s="8" t="n">
        <v>31</v>
      </c>
      <c r="D37164" s="8" t="inlineStr">
        <is>
          <t>Disneyland Park</t>
        </is>
      </c>
      <c r="E37164" s="8" t="inlineStr">
        <is>
          <t>Dumbo the Flying Elephant</t>
        </is>
      </c>
      <c r="F37164" s="8" t="inlineStr">
        <is>
          <t>STANDBY</t>
        </is>
      </c>
      <c r="G37164" s="8" t="n">
        <v>0</v>
      </c>
      <c r="H37164" s="8" t="inlineStr">
        <is>
          <t>CLOSED</t>
        </is>
      </c>
    </row>
    <row r="37165">
      <c r="A37165" s="8" t="inlineStr">
        <is>
          <t>2026-08-08</t>
        </is>
      </c>
      <c r="B37165" s="8" t="n">
        <v>0</v>
      </c>
      <c r="C37165" s="8" t="n">
        <v>31</v>
      </c>
      <c r="D37165" s="8" t="inlineStr">
        <is>
          <t>Disneyland Park</t>
        </is>
      </c>
      <c r="E37165" s="8" t="inlineStr">
        <is>
          <t>La Tanière du Dragon</t>
        </is>
      </c>
      <c r="F37165" s="8" t="inlineStr">
        <is>
          <t>STANDBY</t>
        </is>
      </c>
      <c r="G37165" s="8" t="n">
        <v>0</v>
      </c>
      <c r="H37165" s="8" t="inlineStr">
        <is>
          <t>CLOSED</t>
        </is>
      </c>
    </row>
    <row r="37166">
      <c r="A37166" s="8" t="inlineStr">
        <is>
          <t>2026-08-08</t>
        </is>
      </c>
      <c r="B37166" s="8" t="n">
        <v>0</v>
      </c>
      <c r="C37166" s="8" t="n">
        <v>31</v>
      </c>
      <c r="D37166" s="8" t="inlineStr">
        <is>
          <t>Disneyland Park</t>
        </is>
      </c>
      <c r="E37166" s="8" t="inlineStr">
        <is>
          <t>Le Carrousel de Lancelot</t>
        </is>
      </c>
      <c r="F37166" s="8" t="inlineStr">
        <is>
          <t>STANDBY</t>
        </is>
      </c>
      <c r="G37166" s="8" t="n">
        <v>0</v>
      </c>
      <c r="H37166" s="8" t="inlineStr">
        <is>
          <t>CLOSED</t>
        </is>
      </c>
    </row>
    <row r="37167">
      <c r="A37167" s="8" t="inlineStr">
        <is>
          <t>2026-08-08</t>
        </is>
      </c>
      <c r="B37167" s="8" t="n">
        <v>0</v>
      </c>
      <c r="C37167" s="8" t="n">
        <v>31</v>
      </c>
      <c r="D37167" s="8" t="inlineStr">
        <is>
          <t>Disneyland Park</t>
        </is>
      </c>
      <c r="E37167" s="8" t="inlineStr">
        <is>
          <t>Le Pays des Contes de Fées, presented by Vittel</t>
        </is>
      </c>
      <c r="F37167" s="8" t="inlineStr">
        <is>
          <t>STANDBY</t>
        </is>
      </c>
      <c r="G37167" s="8" t="n">
        <v>0</v>
      </c>
      <c r="H37167" s="8" t="inlineStr">
        <is>
          <t>CLOSED</t>
        </is>
      </c>
    </row>
    <row r="37168">
      <c r="A37168" s="8" t="inlineStr">
        <is>
          <t>2026-08-08</t>
        </is>
      </c>
      <c r="B37168" s="8" t="n">
        <v>0</v>
      </c>
      <c r="C37168" s="8" t="n">
        <v>31</v>
      </c>
      <c r="D37168" s="8" t="inlineStr">
        <is>
          <t>Disneyland Park</t>
        </is>
      </c>
      <c r="E37168" s="8" t="inlineStr">
        <is>
          <t>Les Voyages de Pinocchio</t>
        </is>
      </c>
      <c r="F37168" s="8" t="inlineStr">
        <is>
          <t>STANDBY</t>
        </is>
      </c>
      <c r="G37168" s="8" t="n">
        <v>0</v>
      </c>
      <c r="H37168" s="8" t="inlineStr">
        <is>
          <t>CLOSED</t>
        </is>
      </c>
    </row>
    <row r="37169">
      <c r="A37169" s="8" t="inlineStr">
        <is>
          <t>2026-08-08</t>
        </is>
      </c>
      <c r="B37169" s="8" t="n">
        <v>0</v>
      </c>
      <c r="C37169" s="8" t="n">
        <v>31</v>
      </c>
      <c r="D37169" s="8" t="inlineStr">
        <is>
          <t>Disneyland Park</t>
        </is>
      </c>
      <c r="E37169" s="8" t="inlineStr">
        <is>
          <t>Mad Hatter's Tea Cups</t>
        </is>
      </c>
      <c r="F37169" s="8" t="inlineStr">
        <is>
          <t>STANDBY</t>
        </is>
      </c>
      <c r="G37169" s="8" t="n">
        <v>0</v>
      </c>
      <c r="H37169" s="8" t="inlineStr">
        <is>
          <t>CLOSED</t>
        </is>
      </c>
    </row>
    <row r="37170">
      <c r="A37170" s="8" t="inlineStr">
        <is>
          <t>2026-08-08</t>
        </is>
      </c>
      <c r="B37170" s="8" t="n">
        <v>0</v>
      </c>
      <c r="C37170" s="8" t="n">
        <v>31</v>
      </c>
      <c r="D37170" s="8" t="inlineStr">
        <is>
          <t>Disneyland Park</t>
        </is>
      </c>
      <c r="E37170" s="8" t="inlineStr">
        <is>
          <t>Meet Mickey Mouse</t>
        </is>
      </c>
      <c r="F37170" s="8" t="inlineStr">
        <is>
          <t>STANDBY</t>
        </is>
      </c>
      <c r="G37170" s="8" t="n">
        <v>0</v>
      </c>
      <c r="H37170" s="8" t="inlineStr">
        <is>
          <t>CLOSED</t>
        </is>
      </c>
    </row>
    <row r="37171">
      <c r="A37171" s="8" t="inlineStr">
        <is>
          <t>2026-08-08</t>
        </is>
      </c>
      <c r="B37171" s="8" t="n">
        <v>0</v>
      </c>
      <c r="C37171" s="8" t="n">
        <v>31</v>
      </c>
      <c r="D37171" s="8" t="inlineStr">
        <is>
          <t>Disneyland Park</t>
        </is>
      </c>
      <c r="E37171" s="8" t="inlineStr">
        <is>
          <t>Peter Pan's Flight</t>
        </is>
      </c>
      <c r="F37171" s="8" t="inlineStr">
        <is>
          <t>STANDBY</t>
        </is>
      </c>
      <c r="G37171" s="8" t="n">
        <v>0</v>
      </c>
      <c r="H37171" s="8" t="inlineStr">
        <is>
          <t>CLOSED</t>
        </is>
      </c>
    </row>
    <row r="37172">
      <c r="A37172" s="8" t="inlineStr">
        <is>
          <t>2026-08-08</t>
        </is>
      </c>
      <c r="B37172" s="8" t="n">
        <v>0</v>
      </c>
      <c r="C37172" s="8" t="n">
        <v>31</v>
      </c>
      <c r="D37172" s="8" t="inlineStr">
        <is>
          <t>Disneyland Park</t>
        </is>
      </c>
      <c r="E37172" s="8" t="inlineStr">
        <is>
          <t>Princess Pavilion</t>
        </is>
      </c>
      <c r="F37172" s="8" t="inlineStr">
        <is>
          <t>STANDBY</t>
        </is>
      </c>
      <c r="G37172" s="8" t="n">
        <v>0</v>
      </c>
      <c r="H37172" s="8" t="inlineStr">
        <is>
          <t>CLOSED</t>
        </is>
      </c>
    </row>
    <row r="37173">
      <c r="A37173" s="8" t="inlineStr">
        <is>
          <t>2026-08-08</t>
        </is>
      </c>
      <c r="B37173" s="8" t="n">
        <v>0</v>
      </c>
      <c r="C37173" s="8" t="n">
        <v>31</v>
      </c>
      <c r="D37173" s="8" t="inlineStr">
        <is>
          <t>Disneyland Park</t>
        </is>
      </c>
      <c r="E37173" s="8" t="inlineStr">
        <is>
          <t>Big Thunder Mountain</t>
        </is>
      </c>
      <c r="F37173" s="8" t="inlineStr">
        <is>
          <t>STANDBY</t>
        </is>
      </c>
      <c r="G37173" s="8" t="n">
        <v>0</v>
      </c>
      <c r="H37173" s="8" t="inlineStr">
        <is>
          <t>CLOSED</t>
        </is>
      </c>
    </row>
    <row r="37174">
      <c r="A37174" s="8" t="inlineStr">
        <is>
          <t>2026-08-08</t>
        </is>
      </c>
      <c r="B37174" s="8" t="n">
        <v>0</v>
      </c>
      <c r="C37174" s="8" t="n">
        <v>31</v>
      </c>
      <c r="D37174" s="8" t="inlineStr">
        <is>
          <t>Disneyland Park</t>
        </is>
      </c>
      <c r="E37174" s="8" t="inlineStr">
        <is>
          <t>Disneyland Railroad Frontierland Depot</t>
        </is>
      </c>
      <c r="F37174" s="8" t="inlineStr">
        <is>
          <t>STANDBY</t>
        </is>
      </c>
      <c r="G37174" s="8" t="n">
        <v>0</v>
      </c>
      <c r="H37174" s="8" t="inlineStr">
        <is>
          <t>CLOSED</t>
        </is>
      </c>
    </row>
    <row r="37175">
      <c r="A37175" s="8" t="inlineStr">
        <is>
          <t>2026-08-08</t>
        </is>
      </c>
      <c r="B37175" s="8" t="n">
        <v>0</v>
      </c>
      <c r="C37175" s="8" t="n">
        <v>31</v>
      </c>
      <c r="D37175" s="8" t="inlineStr">
        <is>
          <t>Disneyland Park</t>
        </is>
      </c>
      <c r="E37175" s="8" t="inlineStr">
        <is>
          <t>Frontierland Playground</t>
        </is>
      </c>
      <c r="F37175" s="8" t="inlineStr">
        <is>
          <t>STANDBY</t>
        </is>
      </c>
      <c r="G37175" s="8" t="n">
        <v>0</v>
      </c>
      <c r="H37175" s="8" t="inlineStr">
        <is>
          <t>CLOSED</t>
        </is>
      </c>
    </row>
    <row r="37176">
      <c r="A37176" s="8" t="inlineStr">
        <is>
          <t>2026-08-08</t>
        </is>
      </c>
      <c r="B37176" s="8" t="n">
        <v>0</v>
      </c>
      <c r="C37176" s="8" t="n">
        <v>31</v>
      </c>
      <c r="D37176" s="8" t="inlineStr">
        <is>
          <t>Disneyland Park</t>
        </is>
      </c>
      <c r="E37176" s="8" t="inlineStr">
        <is>
          <t>Phantom Manor</t>
        </is>
      </c>
      <c r="F37176" s="8" t="inlineStr">
        <is>
          <t>STANDBY</t>
        </is>
      </c>
      <c r="G37176" s="8" t="n">
        <v>0</v>
      </c>
      <c r="H37176" s="8" t="inlineStr">
        <is>
          <t>CLOSED</t>
        </is>
      </c>
    </row>
    <row r="37177">
      <c r="A37177" s="8" t="inlineStr">
        <is>
          <t>2026-08-08</t>
        </is>
      </c>
      <c r="B37177" s="8" t="n">
        <v>0</v>
      </c>
      <c r="C37177" s="8" t="n">
        <v>31</v>
      </c>
      <c r="D37177" s="8" t="inlineStr">
        <is>
          <t>Disneyland Park</t>
        </is>
      </c>
      <c r="E37177" s="8" t="inlineStr">
        <is>
          <t>River Rogue Keelboats</t>
        </is>
      </c>
      <c r="F37177" s="8" t="inlineStr">
        <is>
          <t>STANDBY</t>
        </is>
      </c>
      <c r="G37177" s="8" t="n">
        <v>0</v>
      </c>
      <c r="H37177" s="8" t="inlineStr">
        <is>
          <t>CLOSED</t>
        </is>
      </c>
    </row>
    <row r="37178">
      <c r="A37178" s="8" t="inlineStr">
        <is>
          <t>2026-08-08</t>
        </is>
      </c>
      <c r="B37178" s="8" t="n">
        <v>0</v>
      </c>
      <c r="C37178" s="8" t="n">
        <v>31</v>
      </c>
      <c r="D37178" s="8" t="inlineStr">
        <is>
          <t>Disneyland Park</t>
        </is>
      </c>
      <c r="E37178" s="8" t="inlineStr">
        <is>
          <t>Rustler Roundup Shootin' Gallery</t>
        </is>
      </c>
      <c r="F37178" s="8" t="inlineStr">
        <is>
          <t>STANDBY</t>
        </is>
      </c>
      <c r="G37178" s="8" t="n">
        <v>0</v>
      </c>
      <c r="H37178" s="8" t="inlineStr">
        <is>
          <t>CLOSED</t>
        </is>
      </c>
    </row>
    <row r="37179">
      <c r="A37179" s="8" t="inlineStr">
        <is>
          <t>2026-08-08</t>
        </is>
      </c>
      <c r="B37179" s="8" t="n">
        <v>0</v>
      </c>
      <c r="C37179" s="8" t="n">
        <v>31</v>
      </c>
      <c r="D37179" s="8" t="inlineStr">
        <is>
          <t>Disneyland Park</t>
        </is>
      </c>
      <c r="E37179" s="8" t="inlineStr">
        <is>
          <t>Thunder Mesa Riverboat Landing</t>
        </is>
      </c>
      <c r="F37179" s="8" t="inlineStr">
        <is>
          <t>STANDBY</t>
        </is>
      </c>
      <c r="G37179" s="8" t="n">
        <v>0</v>
      </c>
      <c r="H37179" s="8" t="inlineStr">
        <is>
          <t>CLOSED</t>
        </is>
      </c>
    </row>
    <row r="37180">
      <c r="A37180" s="8" t="inlineStr">
        <is>
          <t>2026-08-08</t>
        </is>
      </c>
      <c r="B37180" s="8" t="n">
        <v>0</v>
      </c>
      <c r="C37180" s="8" t="n">
        <v>31</v>
      </c>
      <c r="D37180" s="8" t="inlineStr">
        <is>
          <t>Disneyland Park</t>
        </is>
      </c>
      <c r="E37180" s="8" t="inlineStr">
        <is>
          <t>Disneyland Railroad Main Street Station</t>
        </is>
      </c>
      <c r="F37180" s="8" t="inlineStr">
        <is>
          <t>STANDBY</t>
        </is>
      </c>
      <c r="G37180" s="8" t="n">
        <v>0</v>
      </c>
      <c r="H37180" s="8" t="inlineStr">
        <is>
          <t>CLOSED</t>
        </is>
      </c>
    </row>
    <row r="37181">
      <c r="A37181" s="8" t="inlineStr">
        <is>
          <t>2026-08-08</t>
        </is>
      </c>
      <c r="B37181" s="8" t="n">
        <v>0</v>
      </c>
      <c r="C37181" s="8" t="n">
        <v>31</v>
      </c>
      <c r="D37181" s="8" t="inlineStr">
        <is>
          <t>Disneyland Park</t>
        </is>
      </c>
      <c r="E37181" s="8" t="inlineStr">
        <is>
          <t>Main Street Vehicles</t>
        </is>
      </c>
      <c r="F37181" s="8" t="inlineStr">
        <is>
          <t>STANDBY</t>
        </is>
      </c>
      <c r="G37181" s="8" t="n">
        <v>0</v>
      </c>
      <c r="H37181" s="8" t="inlineStr">
        <is>
          <t>CLOSED</t>
        </is>
      </c>
    </row>
    <row r="37182">
      <c r="A37182" s="8" t="inlineStr">
        <is>
          <t>2026-08-08</t>
        </is>
      </c>
      <c r="B37182" s="8" t="n">
        <v>0</v>
      </c>
      <c r="C37182" s="8" t="n">
        <v>31</v>
      </c>
      <c r="D37182" s="8" t="inlineStr">
        <is>
          <t>Disney Adventure World</t>
        </is>
      </c>
      <c r="E37182" s="8" t="inlineStr">
        <is>
          <t>Avengers Assemble: Flight Force</t>
        </is>
      </c>
      <c r="F37182" s="8" t="inlineStr">
        <is>
          <t>STANDBY</t>
        </is>
      </c>
      <c r="G37182" s="8" t="n">
        <v>0</v>
      </c>
      <c r="H37182" s="8" t="inlineStr">
        <is>
          <t>CLOSED</t>
        </is>
      </c>
    </row>
    <row r="37183">
      <c r="A37183" s="8" t="inlineStr">
        <is>
          <t>2026-08-08</t>
        </is>
      </c>
      <c r="B37183" s="8" t="n">
        <v>0</v>
      </c>
      <c r="C37183" s="8" t="n">
        <v>31</v>
      </c>
      <c r="D37183" s="8" t="inlineStr">
        <is>
          <t>Disney Adventure World</t>
        </is>
      </c>
      <c r="E37183" s="8" t="inlineStr">
        <is>
          <t>Avengers Assemble: Flight Force Single Rider</t>
        </is>
      </c>
      <c r="F37183" s="8" t="inlineStr">
        <is>
          <t>STANDBY</t>
        </is>
      </c>
      <c r="G37183" s="8" t="n">
        <v>0</v>
      </c>
      <c r="H37183" s="8" t="inlineStr">
        <is>
          <t>CLOSED</t>
        </is>
      </c>
    </row>
    <row r="37184">
      <c r="A37184" s="8" t="inlineStr">
        <is>
          <t>2026-08-08</t>
        </is>
      </c>
      <c r="B37184" s="8" t="n">
        <v>0</v>
      </c>
      <c r="C37184" s="8" t="n">
        <v>31</v>
      </c>
      <c r="D37184" s="8" t="inlineStr">
        <is>
          <t>Disney Adventure World</t>
        </is>
      </c>
      <c r="E37184" s="8" t="inlineStr">
        <is>
          <t>Spider-Man W.E.B. Adventure</t>
        </is>
      </c>
      <c r="F37184" s="8" t="inlineStr">
        <is>
          <t>STANDBY</t>
        </is>
      </c>
      <c r="G37184" s="8" t="n">
        <v>0</v>
      </c>
      <c r="H37184" s="8" t="inlineStr">
        <is>
          <t>CLOSED</t>
        </is>
      </c>
    </row>
    <row r="37185">
      <c r="A37185" s="8" t="inlineStr">
        <is>
          <t>2026-08-08</t>
        </is>
      </c>
      <c r="B37185" s="8" t="n">
        <v>0</v>
      </c>
      <c r="C37185" s="8" t="n">
        <v>31</v>
      </c>
      <c r="D37185" s="8" t="inlineStr">
        <is>
          <t>Disney Adventure World</t>
        </is>
      </c>
      <c r="E37185" s="8" t="inlineStr">
        <is>
          <t>Spider-Man W.E.B. Adventure Single Rider</t>
        </is>
      </c>
      <c r="F37185" s="8" t="inlineStr">
        <is>
          <t>STANDBY</t>
        </is>
      </c>
      <c r="G37185" s="8" t="n">
        <v>0</v>
      </c>
      <c r="H37185" s="8" t="inlineStr">
        <is>
          <t>CLOSED</t>
        </is>
      </c>
    </row>
    <row r="37186">
      <c r="A37186" s="8" t="inlineStr">
        <is>
          <t>2026-08-08</t>
        </is>
      </c>
      <c r="B37186" s="8" t="n">
        <v>0</v>
      </c>
      <c r="C37186" s="8" t="n">
        <v>31</v>
      </c>
      <c r="D37186" s="8" t="inlineStr">
        <is>
          <t>Disney Adventure World</t>
        </is>
      </c>
      <c r="E37186" s="8" t="inlineStr">
        <is>
          <t>The Twilight Zone Tower of Terror</t>
        </is>
      </c>
      <c r="F37186" s="8" t="inlineStr">
        <is>
          <t>STANDBY</t>
        </is>
      </c>
      <c r="G37186" s="8" t="n">
        <v>0</v>
      </c>
      <c r="H37186" s="8" t="inlineStr">
        <is>
          <t>CLOSED</t>
        </is>
      </c>
    </row>
    <row r="37187">
      <c r="A37187" s="8" t="inlineStr">
        <is>
          <t>2026-08-08</t>
        </is>
      </c>
      <c r="B37187" s="8" t="n">
        <v>0</v>
      </c>
      <c r="C37187" s="8" t="n">
        <v>31</v>
      </c>
      <c r="D37187" s="8" t="inlineStr">
        <is>
          <t>Disney Adventure World</t>
        </is>
      </c>
      <c r="E37187" s="8" t="inlineStr">
        <is>
          <t>Cars Quatre Roues Rallye</t>
        </is>
      </c>
      <c r="F37187" s="8" t="inlineStr">
        <is>
          <t>STANDBY</t>
        </is>
      </c>
      <c r="G37187" s="8" t="n">
        <v>0</v>
      </c>
      <c r="H37187" s="8" t="inlineStr">
        <is>
          <t>CLOSED</t>
        </is>
      </c>
    </row>
    <row r="37188">
      <c r="A37188" s="8" t="inlineStr">
        <is>
          <t>2026-08-08</t>
        </is>
      </c>
      <c r="B37188" s="8" t="n">
        <v>0</v>
      </c>
      <c r="C37188" s="8" t="n">
        <v>31</v>
      </c>
      <c r="D37188" s="8" t="inlineStr">
        <is>
          <t>Disney Adventure World</t>
        </is>
      </c>
      <c r="E37188" s="8" t="inlineStr">
        <is>
          <t>Cars ROAD TRIP</t>
        </is>
      </c>
      <c r="F37188" s="8" t="inlineStr">
        <is>
          <t>STANDBY</t>
        </is>
      </c>
      <c r="G37188" s="8" t="n">
        <v>0</v>
      </c>
      <c r="H37188" s="8" t="inlineStr">
        <is>
          <t>CLOSED</t>
        </is>
      </c>
    </row>
    <row r="37189">
      <c r="A37189" s="8" t="inlineStr">
        <is>
          <t>2026-08-08</t>
        </is>
      </c>
      <c r="B37189" s="8" t="n">
        <v>0</v>
      </c>
      <c r="C37189" s="8" t="n">
        <v>31</v>
      </c>
      <c r="D37189" s="8" t="inlineStr">
        <is>
          <t>Disney Adventure World</t>
        </is>
      </c>
      <c r="E37189" s="8" t="inlineStr">
        <is>
          <t>Crush's Coaster</t>
        </is>
      </c>
      <c r="F37189" s="8" t="inlineStr">
        <is>
          <t>STANDBY</t>
        </is>
      </c>
      <c r="G37189" s="8" t="n">
        <v>0</v>
      </c>
      <c r="H37189" s="8" t="inlineStr">
        <is>
          <t>CLOSED</t>
        </is>
      </c>
    </row>
    <row r="37190">
      <c r="A37190" s="8" t="inlineStr">
        <is>
          <t>2026-08-08</t>
        </is>
      </c>
      <c r="B37190" s="8" t="n">
        <v>0</v>
      </c>
      <c r="C37190" s="8" t="n">
        <v>31</v>
      </c>
      <c r="D37190" s="8" t="inlineStr">
        <is>
          <t>Disney Adventure World</t>
        </is>
      </c>
      <c r="E37190" s="8" t="inlineStr">
        <is>
          <t>Crush's Coaster Single Rider</t>
        </is>
      </c>
      <c r="F37190" s="8" t="inlineStr">
        <is>
          <t>STANDBY</t>
        </is>
      </c>
      <c r="G37190" s="8" t="n">
        <v>0</v>
      </c>
      <c r="H37190" s="8" t="inlineStr">
        <is>
          <t>CLOSED</t>
        </is>
      </c>
    </row>
    <row r="37191">
      <c r="A37191" s="8" t="inlineStr">
        <is>
          <t>2026-08-08</t>
        </is>
      </c>
      <c r="B37191" s="8" t="n">
        <v>0</v>
      </c>
      <c r="C37191" s="8" t="n">
        <v>31</v>
      </c>
      <c r="D37191" s="8" t="inlineStr">
        <is>
          <t>Disney Adventure World</t>
        </is>
      </c>
      <c r="E37191" s="8" t="inlineStr">
        <is>
          <t>Les Tapis Volants - Flying Carpets Over Agrabah®</t>
        </is>
      </c>
      <c r="F37191" s="8" t="inlineStr">
        <is>
          <t>STANDBY</t>
        </is>
      </c>
      <c r="G37191" s="8" t="n">
        <v>0</v>
      </c>
      <c r="H37191" s="8" t="inlineStr">
        <is>
          <t>CLOSED</t>
        </is>
      </c>
    </row>
    <row r="37192">
      <c r="A37192" s="8" t="inlineStr">
        <is>
          <t>2026-08-08</t>
        </is>
      </c>
      <c r="B37192" s="8" t="n">
        <v>0</v>
      </c>
      <c r="C37192" s="8" t="n">
        <v>31</v>
      </c>
      <c r="D37192" s="8" t="inlineStr">
        <is>
          <t>Disney Adventure World</t>
        </is>
      </c>
      <c r="E37192" s="8" t="inlineStr">
        <is>
          <t>Ratatouille : L’Aventure Totalement Toquée de Rémy​</t>
        </is>
      </c>
      <c r="F37192" s="8" t="inlineStr">
        <is>
          <t>STANDBY</t>
        </is>
      </c>
      <c r="G37192" s="8" t="n">
        <v>0</v>
      </c>
      <c r="H37192" s="8" t="inlineStr">
        <is>
          <t>CLOSED</t>
        </is>
      </c>
    </row>
    <row r="37193">
      <c r="A37193" s="8" t="inlineStr">
        <is>
          <t>2026-08-08</t>
        </is>
      </c>
      <c r="B37193" s="8" t="n">
        <v>0</v>
      </c>
      <c r="C37193" s="8" t="n">
        <v>31</v>
      </c>
      <c r="D37193" s="8" t="inlineStr">
        <is>
          <t>Disney Adventure World</t>
        </is>
      </c>
      <c r="E37193" s="8" t="inlineStr">
        <is>
          <t>Ratatouille: The Adventure Single Rider</t>
        </is>
      </c>
      <c r="F37193" s="8" t="inlineStr">
        <is>
          <t>STANDBY</t>
        </is>
      </c>
      <c r="G37193" s="8" t="n">
        <v>0</v>
      </c>
      <c r="H37193" s="8" t="inlineStr">
        <is>
          <t>CLOSED</t>
        </is>
      </c>
    </row>
    <row r="37194">
      <c r="A37194" s="8" t="inlineStr">
        <is>
          <t>2026-08-08</t>
        </is>
      </c>
      <c r="B37194" s="8" t="n">
        <v>0</v>
      </c>
      <c r="C37194" s="8" t="n">
        <v>31</v>
      </c>
      <c r="D37194" s="8" t="inlineStr">
        <is>
          <t>Disney Adventure World</t>
        </is>
      </c>
      <c r="E37194" s="8" t="inlineStr">
        <is>
          <t>RC Racer</t>
        </is>
      </c>
      <c r="F37194" s="8" t="inlineStr">
        <is>
          <t>STANDBY</t>
        </is>
      </c>
      <c r="G37194" s="8" t="n">
        <v>0</v>
      </c>
      <c r="H37194" s="8" t="inlineStr">
        <is>
          <t>CLOSED</t>
        </is>
      </c>
    </row>
    <row r="37195">
      <c r="A37195" s="8" t="inlineStr">
        <is>
          <t>2026-08-08</t>
        </is>
      </c>
      <c r="B37195" s="8" t="n">
        <v>0</v>
      </c>
      <c r="C37195" s="8" t="n">
        <v>31</v>
      </c>
      <c r="D37195" s="8" t="inlineStr">
        <is>
          <t>Disney Adventure World</t>
        </is>
      </c>
      <c r="E37195" s="8" t="inlineStr">
        <is>
          <t>RC Racer Single Rider</t>
        </is>
      </c>
      <c r="F37195" s="8" t="inlineStr">
        <is>
          <t>STANDBY</t>
        </is>
      </c>
      <c r="G37195" s="8" t="n">
        <v>0</v>
      </c>
      <c r="H37195" s="8" t="inlineStr">
        <is>
          <t>CLOSED</t>
        </is>
      </c>
    </row>
    <row r="37196">
      <c r="A37196" s="8" t="inlineStr">
        <is>
          <t>2026-08-08</t>
        </is>
      </c>
      <c r="B37196" s="8" t="n">
        <v>0</v>
      </c>
      <c r="C37196" s="8" t="n">
        <v>31</v>
      </c>
      <c r="D37196" s="8" t="inlineStr">
        <is>
          <t>Disney Adventure World</t>
        </is>
      </c>
      <c r="E37196" s="8" t="inlineStr">
        <is>
          <t>Slinky® Dog Zigzag Spin</t>
        </is>
      </c>
      <c r="F37196" s="8" t="inlineStr">
        <is>
          <t>STANDBY</t>
        </is>
      </c>
      <c r="G37196" s="8" t="n">
        <v>0</v>
      </c>
      <c r="H37196" s="8" t="inlineStr">
        <is>
          <t>CLOSED</t>
        </is>
      </c>
    </row>
    <row r="37197">
      <c r="A37197" s="8" t="inlineStr">
        <is>
          <t>2026-08-08</t>
        </is>
      </c>
      <c r="B37197" s="8" t="n">
        <v>0</v>
      </c>
      <c r="C37197" s="8" t="n">
        <v>31</v>
      </c>
      <c r="D37197" s="8" t="inlineStr">
        <is>
          <t>Disney Adventure World</t>
        </is>
      </c>
      <c r="E37197" s="8" t="inlineStr">
        <is>
          <t>Toy Soldiers Parachute Drop</t>
        </is>
      </c>
      <c r="F37197" s="8" t="inlineStr">
        <is>
          <t>STANDBY</t>
        </is>
      </c>
      <c r="G37197" s="8" t="n">
        <v>0</v>
      </c>
      <c r="H37197" s="8" t="inlineStr">
        <is>
          <t>CLOSED</t>
        </is>
      </c>
    </row>
    <row r="37198">
      <c r="A37198" s="8" t="inlineStr">
        <is>
          <t>2026-08-08</t>
        </is>
      </c>
      <c r="B37198" s="8" t="n">
        <v>0</v>
      </c>
      <c r="C37198" s="8" t="n">
        <v>31</v>
      </c>
      <c r="D37198" s="8" t="inlineStr">
        <is>
          <t>Disney Adventure World</t>
        </is>
      </c>
      <c r="E37198" s="8" t="inlineStr">
        <is>
          <t>Toy Soldiers Parachute Drop Single Rider</t>
        </is>
      </c>
      <c r="F37198" s="8" t="inlineStr">
        <is>
          <t>STANDBY</t>
        </is>
      </c>
      <c r="G37198" s="8" t="n">
        <v>0</v>
      </c>
      <c r="H37198" s="8" t="inlineStr">
        <is>
          <t>CLOSED</t>
        </is>
      </c>
    </row>
    <row r="37199">
      <c r="A37199" s="8" t="inlineStr">
        <is>
          <t>2026-08-08</t>
        </is>
      </c>
      <c r="B37199" s="8" t="n">
        <v>0</v>
      </c>
      <c r="C37199" s="8" t="n">
        <v>31</v>
      </c>
      <c r="D37199" s="8" t="inlineStr">
        <is>
          <t>Disney Adventure World</t>
        </is>
      </c>
      <c r="E37199" s="8" t="inlineStr">
        <is>
          <t>Entry to World of Frozen</t>
        </is>
      </c>
      <c r="F37199" s="8" t="inlineStr">
        <is>
          <t>STANDBY</t>
        </is>
      </c>
      <c r="G37199" s="8" t="n">
        <v>0</v>
      </c>
      <c r="H37199" s="8" t="inlineStr">
        <is>
          <t>CLOSED</t>
        </is>
      </c>
    </row>
    <row r="37200">
      <c r="A37200" s="8" t="inlineStr">
        <is>
          <t>2026-08-08</t>
        </is>
      </c>
      <c r="B37200" s="8" t="n">
        <v>0</v>
      </c>
      <c r="C37200" s="8" t="n">
        <v>31</v>
      </c>
      <c r="D37200" s="8" t="inlineStr">
        <is>
          <t>Disney Adventure World</t>
        </is>
      </c>
      <c r="E37200" s="8" t="inlineStr">
        <is>
          <t>Frozen Ever After</t>
        </is>
      </c>
      <c r="F37200" s="8" t="inlineStr">
        <is>
          <t>STANDBY</t>
        </is>
      </c>
      <c r="G37200" s="8" t="n">
        <v>0</v>
      </c>
      <c r="H37200" s="8" t="inlineStr">
        <is>
          <t>CLOSED</t>
        </is>
      </c>
    </row>
    <row r="37201">
      <c r="A37201" s="8" t="inlineStr">
        <is>
          <t>2026-08-08</t>
        </is>
      </c>
      <c r="B37201" s="8" t="n">
        <v>0</v>
      </c>
      <c r="C37201" s="8" t="n">
        <v>31</v>
      </c>
      <c r="D37201" s="8" t="inlineStr">
        <is>
          <t>Disney Adventure World</t>
        </is>
      </c>
      <c r="E37201" s="8" t="inlineStr">
        <is>
          <t>Raiponce Tangled Spin</t>
        </is>
      </c>
      <c r="F37201" s="8" t="inlineStr">
        <is>
          <t>STANDBY</t>
        </is>
      </c>
      <c r="G37201" s="8" t="n">
        <v>0</v>
      </c>
      <c r="H37201" s="8" t="inlineStr">
        <is>
          <t>CLOSED</t>
        </is>
      </c>
    </row>
    <row r="37202">
      <c r="A37202" s="8" t="inlineStr">
        <is>
          <t>2026-08-08</t>
        </is>
      </c>
      <c r="B37202" s="8" t="n">
        <v>0</v>
      </c>
      <c r="C37202" s="8" t="n">
        <v>45</v>
      </c>
      <c r="D37202" s="8" t="inlineStr">
        <is>
          <t>Disneyland Park</t>
        </is>
      </c>
      <c r="E37202" s="8" t="inlineStr">
        <is>
          <t>Adventure Isle</t>
        </is>
      </c>
      <c r="F37202" s="8" t="inlineStr">
        <is>
          <t>STANDBY</t>
        </is>
      </c>
      <c r="G37202" s="8" t="n">
        <v>0</v>
      </c>
      <c r="H37202" s="8" t="inlineStr">
        <is>
          <t>CLOSED</t>
        </is>
      </c>
    </row>
    <row r="37203">
      <c r="A37203" s="8" t="inlineStr">
        <is>
          <t>2026-08-08</t>
        </is>
      </c>
      <c r="B37203" s="8" t="n">
        <v>0</v>
      </c>
      <c r="C37203" s="8" t="n">
        <v>45</v>
      </c>
      <c r="D37203" s="8" t="inlineStr">
        <is>
          <t>Disneyland Park</t>
        </is>
      </c>
      <c r="E37203" s="8" t="inlineStr">
        <is>
          <t>Indiana Jones and the Temple of Peril Single Rider</t>
        </is>
      </c>
      <c r="F37203" s="8" t="inlineStr">
        <is>
          <t>STANDBY</t>
        </is>
      </c>
      <c r="G37203" s="8" t="n">
        <v>0</v>
      </c>
      <c r="H37203" s="8" t="inlineStr">
        <is>
          <t>CLOSED</t>
        </is>
      </c>
    </row>
    <row r="37204">
      <c r="A37204" s="8" t="inlineStr">
        <is>
          <t>2026-08-08</t>
        </is>
      </c>
      <c r="B37204" s="8" t="n">
        <v>0</v>
      </c>
      <c r="C37204" s="8" t="n">
        <v>45</v>
      </c>
      <c r="D37204" s="8" t="inlineStr">
        <is>
          <t>Disneyland Park</t>
        </is>
      </c>
      <c r="E37204" s="8" t="inlineStr">
        <is>
          <t>Indiana Jones™ and the Temple of Peril</t>
        </is>
      </c>
      <c r="F37204" s="8" t="inlineStr">
        <is>
          <t>STANDBY</t>
        </is>
      </c>
      <c r="G37204" s="8" t="n">
        <v>0</v>
      </c>
      <c r="H37204" s="8" t="inlineStr">
        <is>
          <t>CLOSED</t>
        </is>
      </c>
    </row>
    <row r="37205">
      <c r="A37205" s="8" t="inlineStr">
        <is>
          <t>2026-08-08</t>
        </is>
      </c>
      <c r="B37205" s="8" t="n">
        <v>0</v>
      </c>
      <c r="C37205" s="8" t="n">
        <v>45</v>
      </c>
      <c r="D37205" s="8" t="inlineStr">
        <is>
          <t>Disneyland Park</t>
        </is>
      </c>
      <c r="E37205" s="8" t="inlineStr">
        <is>
          <t>La Cabane des Robinson</t>
        </is>
      </c>
      <c r="F37205" s="8" t="inlineStr">
        <is>
          <t>STANDBY</t>
        </is>
      </c>
      <c r="G37205" s="8" t="n">
        <v>0</v>
      </c>
      <c r="H37205" s="8" t="inlineStr">
        <is>
          <t>CLOSED</t>
        </is>
      </c>
    </row>
    <row r="37206">
      <c r="A37206" s="8" t="inlineStr">
        <is>
          <t>2026-08-08</t>
        </is>
      </c>
      <c r="B37206" s="8" t="n">
        <v>0</v>
      </c>
      <c r="C37206" s="8" t="n">
        <v>45</v>
      </c>
      <c r="D37206" s="8" t="inlineStr">
        <is>
          <t>Disneyland Park</t>
        </is>
      </c>
      <c r="E37206" s="8" t="inlineStr">
        <is>
          <t>Le Passage Enchanté d'Aladdin</t>
        </is>
      </c>
      <c r="F37206" s="8" t="inlineStr">
        <is>
          <t>STANDBY</t>
        </is>
      </c>
      <c r="G37206" s="8" t="n">
        <v>0</v>
      </c>
      <c r="H37206" s="8" t="inlineStr">
        <is>
          <t>CLOSED</t>
        </is>
      </c>
    </row>
    <row r="37207">
      <c r="A37207" s="8" t="inlineStr">
        <is>
          <t>2026-08-08</t>
        </is>
      </c>
      <c r="B37207" s="8" t="n">
        <v>0</v>
      </c>
      <c r="C37207" s="8" t="n">
        <v>45</v>
      </c>
      <c r="D37207" s="8" t="inlineStr">
        <is>
          <t>Disneyland Park</t>
        </is>
      </c>
      <c r="E37207" s="8" t="inlineStr">
        <is>
          <t>Pirate Galleon</t>
        </is>
      </c>
      <c r="F37207" s="8" t="inlineStr">
        <is>
          <t>STANDBY</t>
        </is>
      </c>
      <c r="G37207" s="8" t="n">
        <v>0</v>
      </c>
      <c r="H37207" s="8" t="inlineStr">
        <is>
          <t>CLOSED</t>
        </is>
      </c>
    </row>
    <row r="37208">
      <c r="A37208" s="8" t="inlineStr">
        <is>
          <t>2026-08-08</t>
        </is>
      </c>
      <c r="B37208" s="8" t="n">
        <v>0</v>
      </c>
      <c r="C37208" s="8" t="n">
        <v>45</v>
      </c>
      <c r="D37208" s="8" t="inlineStr">
        <is>
          <t>Disneyland Park</t>
        </is>
      </c>
      <c r="E37208" s="8" t="inlineStr">
        <is>
          <t>Pirates of the Caribbean</t>
        </is>
      </c>
      <c r="F37208" s="8" t="inlineStr">
        <is>
          <t>STANDBY</t>
        </is>
      </c>
      <c r="G37208" s="8" t="n">
        <v>0</v>
      </c>
      <c r="H37208" s="8" t="inlineStr">
        <is>
          <t>CLOSED</t>
        </is>
      </c>
    </row>
    <row r="37209">
      <c r="A37209" s="8" t="inlineStr">
        <is>
          <t>2026-08-08</t>
        </is>
      </c>
      <c r="B37209" s="8" t="n">
        <v>0</v>
      </c>
      <c r="C37209" s="8" t="n">
        <v>45</v>
      </c>
      <c r="D37209" s="8" t="inlineStr">
        <is>
          <t>Disneyland Park</t>
        </is>
      </c>
      <c r="E37209" s="8" t="inlineStr">
        <is>
          <t>Pirates' Beach</t>
        </is>
      </c>
      <c r="F37209" s="8" t="inlineStr">
        <is>
          <t>STANDBY</t>
        </is>
      </c>
      <c r="G37209" s="8" t="n">
        <v>0</v>
      </c>
      <c r="H37209" s="8" t="inlineStr">
        <is>
          <t>CLOSED</t>
        </is>
      </c>
    </row>
    <row r="37210">
      <c r="A37210" s="8" t="inlineStr">
        <is>
          <t>2026-08-08</t>
        </is>
      </c>
      <c r="B37210" s="8" t="n">
        <v>0</v>
      </c>
      <c r="C37210" s="8" t="n">
        <v>45</v>
      </c>
      <c r="D37210" s="8" t="inlineStr">
        <is>
          <t>Disneyland Park</t>
        </is>
      </c>
      <c r="E37210" s="8" t="inlineStr">
        <is>
          <t>Autopia, presented by Avis</t>
        </is>
      </c>
      <c r="F37210" s="8" t="inlineStr">
        <is>
          <t>STANDBY</t>
        </is>
      </c>
      <c r="G37210" s="8" t="n">
        <v>0</v>
      </c>
      <c r="H37210" s="8" t="inlineStr">
        <is>
          <t>CLOSED</t>
        </is>
      </c>
    </row>
    <row r="37211">
      <c r="A37211" s="8" t="inlineStr">
        <is>
          <t>2026-08-08</t>
        </is>
      </c>
      <c r="B37211" s="8" t="n">
        <v>0</v>
      </c>
      <c r="C37211" s="8" t="n">
        <v>45</v>
      </c>
      <c r="D37211" s="8" t="inlineStr">
        <is>
          <t>Disneyland Park</t>
        </is>
      </c>
      <c r="E37211" s="8" t="inlineStr">
        <is>
          <t>Buzz Lightyear Laser Blast</t>
        </is>
      </c>
      <c r="F37211" s="8" t="inlineStr">
        <is>
          <t>STANDBY</t>
        </is>
      </c>
      <c r="G37211" s="8" t="n">
        <v>0</v>
      </c>
      <c r="H37211" s="8" t="inlineStr">
        <is>
          <t>CLOSED</t>
        </is>
      </c>
    </row>
    <row r="37212">
      <c r="A37212" s="8" t="inlineStr">
        <is>
          <t>2026-08-08</t>
        </is>
      </c>
      <c r="B37212" s="8" t="n">
        <v>0</v>
      </c>
      <c r="C37212" s="8" t="n">
        <v>45</v>
      </c>
      <c r="D37212" s="8" t="inlineStr">
        <is>
          <t>Disneyland Park</t>
        </is>
      </c>
      <c r="E37212" s="8" t="inlineStr">
        <is>
          <t>Disneyland Railroad Discoveryland Station</t>
        </is>
      </c>
      <c r="F37212" s="8" t="inlineStr">
        <is>
          <t>STANDBY</t>
        </is>
      </c>
      <c r="G37212" s="8" t="n">
        <v>0</v>
      </c>
      <c r="H37212" s="8" t="inlineStr">
        <is>
          <t>CLOSED</t>
        </is>
      </c>
    </row>
    <row r="37213">
      <c r="A37213" s="8" t="inlineStr">
        <is>
          <t>2026-08-08</t>
        </is>
      </c>
      <c r="B37213" s="8" t="n">
        <v>0</v>
      </c>
      <c r="C37213" s="8" t="n">
        <v>45</v>
      </c>
      <c r="D37213" s="8" t="inlineStr">
        <is>
          <t>Disneyland Park</t>
        </is>
      </c>
      <c r="E37213" s="8" t="inlineStr">
        <is>
          <t>Les Mystères du Nautilus</t>
        </is>
      </c>
      <c r="F37213" s="8" t="inlineStr">
        <is>
          <t>STANDBY</t>
        </is>
      </c>
      <c r="G37213" s="8" t="n">
        <v>0</v>
      </c>
      <c r="H37213" s="8" t="inlineStr">
        <is>
          <t>CLOSED</t>
        </is>
      </c>
    </row>
    <row r="37214">
      <c r="A37214" s="8" t="inlineStr">
        <is>
          <t>2026-08-08</t>
        </is>
      </c>
      <c r="B37214" s="8" t="n">
        <v>0</v>
      </c>
      <c r="C37214" s="8" t="n">
        <v>45</v>
      </c>
      <c r="D37214" s="8" t="inlineStr">
        <is>
          <t>Disneyland Park</t>
        </is>
      </c>
      <c r="E37214" s="8" t="inlineStr">
        <is>
          <t>Mickey’s PhilharMagic</t>
        </is>
      </c>
      <c r="F37214" s="8" t="inlineStr">
        <is>
          <t>STANDBY</t>
        </is>
      </c>
      <c r="G37214" s="8" t="n">
        <v>0</v>
      </c>
      <c r="H37214" s="8" t="inlineStr">
        <is>
          <t>CLOSED</t>
        </is>
      </c>
    </row>
    <row r="37215">
      <c r="A37215" s="8" t="inlineStr">
        <is>
          <t>2026-08-08</t>
        </is>
      </c>
      <c r="B37215" s="8" t="n">
        <v>0</v>
      </c>
      <c r="C37215" s="8" t="n">
        <v>45</v>
      </c>
      <c r="D37215" s="8" t="inlineStr">
        <is>
          <t>Disneyland Park</t>
        </is>
      </c>
      <c r="E37215" s="8" t="inlineStr">
        <is>
          <t>Orbitron®</t>
        </is>
      </c>
      <c r="F37215" s="8" t="inlineStr">
        <is>
          <t>STANDBY</t>
        </is>
      </c>
      <c r="G37215" s="8" t="n">
        <v>0</v>
      </c>
      <c r="H37215" s="8" t="inlineStr">
        <is>
          <t>CLOSED</t>
        </is>
      </c>
    </row>
    <row r="37216">
      <c r="A37216" s="8" t="inlineStr">
        <is>
          <t>2026-08-08</t>
        </is>
      </c>
      <c r="B37216" s="8" t="n">
        <v>0</v>
      </c>
      <c r="C37216" s="8" t="n">
        <v>45</v>
      </c>
      <c r="D37216" s="8" t="inlineStr">
        <is>
          <t>Disneyland Park</t>
        </is>
      </c>
      <c r="E37216" s="8" t="inlineStr">
        <is>
          <t>Star Tours: The Adventures Continue*</t>
        </is>
      </c>
      <c r="F37216" s="8" t="inlineStr">
        <is>
          <t>STANDBY</t>
        </is>
      </c>
      <c r="G37216" s="8" t="n">
        <v>0</v>
      </c>
      <c r="H37216" s="8" t="inlineStr">
        <is>
          <t>CLOSED</t>
        </is>
      </c>
    </row>
    <row r="37217">
      <c r="A37217" s="8" t="inlineStr">
        <is>
          <t>2026-08-08</t>
        </is>
      </c>
      <c r="B37217" s="8" t="n">
        <v>0</v>
      </c>
      <c r="C37217" s="8" t="n">
        <v>45</v>
      </c>
      <c r="D37217" s="8" t="inlineStr">
        <is>
          <t>Disneyland Park</t>
        </is>
      </c>
      <c r="E37217" s="8" t="inlineStr">
        <is>
          <t>Star Wars Hyperspace Mountain</t>
        </is>
      </c>
      <c r="F37217" s="8" t="inlineStr">
        <is>
          <t>STANDBY</t>
        </is>
      </c>
      <c r="G37217" s="8" t="n">
        <v>0</v>
      </c>
      <c r="H37217" s="8" t="inlineStr">
        <is>
          <t>CLOSED</t>
        </is>
      </c>
    </row>
    <row r="37218">
      <c r="A37218" s="8" t="inlineStr">
        <is>
          <t>2026-08-08</t>
        </is>
      </c>
      <c r="B37218" s="8" t="n">
        <v>0</v>
      </c>
      <c r="C37218" s="8" t="n">
        <v>45</v>
      </c>
      <c r="D37218" s="8" t="inlineStr">
        <is>
          <t>Disneyland Park</t>
        </is>
      </c>
      <c r="E37218" s="8" t="inlineStr">
        <is>
          <t>Star Wars Hyperspace Mountain Single Rider</t>
        </is>
      </c>
      <c r="F37218" s="8" t="inlineStr">
        <is>
          <t>STANDBY</t>
        </is>
      </c>
      <c r="G37218" s="8" t="n">
        <v>0</v>
      </c>
      <c r="H37218" s="8" t="inlineStr">
        <is>
          <t>CLOSED</t>
        </is>
      </c>
    </row>
    <row r="37219">
      <c r="A37219" s="8" t="inlineStr">
        <is>
          <t>2026-08-08</t>
        </is>
      </c>
      <c r="B37219" s="8" t="n">
        <v>0</v>
      </c>
      <c r="C37219" s="8" t="n">
        <v>45</v>
      </c>
      <c r="D37219" s="8" t="inlineStr">
        <is>
          <t>Disneyland Park</t>
        </is>
      </c>
      <c r="E37219" s="8" t="inlineStr">
        <is>
          <t>Welcome to Starport: A Star Wars Encounter</t>
        </is>
      </c>
      <c r="F37219" s="8" t="inlineStr">
        <is>
          <t>STANDBY</t>
        </is>
      </c>
      <c r="G37219" s="8" t="n">
        <v>0</v>
      </c>
      <c r="H37219" s="8" t="inlineStr">
        <is>
          <t>CLOSED</t>
        </is>
      </c>
    </row>
    <row r="37220">
      <c r="A37220" s="8" t="inlineStr">
        <is>
          <t>2026-08-08</t>
        </is>
      </c>
      <c r="B37220" s="8" t="n">
        <v>0</v>
      </c>
      <c r="C37220" s="8" t="n">
        <v>45</v>
      </c>
      <c r="D37220" s="8" t="inlineStr">
        <is>
          <t>Disneyland Park</t>
        </is>
      </c>
      <c r="E37220" s="8" t="inlineStr">
        <is>
          <t>"it's a small world"</t>
        </is>
      </c>
      <c r="F37220" s="8" t="inlineStr">
        <is>
          <t>STANDBY</t>
        </is>
      </c>
      <c r="G37220" s="8" t="n">
        <v>0</v>
      </c>
      <c r="H37220" s="8" t="inlineStr">
        <is>
          <t>CLOSED</t>
        </is>
      </c>
    </row>
    <row r="37221">
      <c r="A37221" s="8" t="inlineStr">
        <is>
          <t>2026-08-08</t>
        </is>
      </c>
      <c r="B37221" s="8" t="n">
        <v>0</v>
      </c>
      <c r="C37221" s="8" t="n">
        <v>45</v>
      </c>
      <c r="D37221" s="8" t="inlineStr">
        <is>
          <t>Disneyland Park</t>
        </is>
      </c>
      <c r="E37221" s="8" t="inlineStr">
        <is>
          <t>Alice's Curious Labyrinth</t>
        </is>
      </c>
      <c r="F37221" s="8" t="inlineStr">
        <is>
          <t>STANDBY</t>
        </is>
      </c>
      <c r="G37221" s="8" t="n">
        <v>0</v>
      </c>
      <c r="H37221" s="8" t="inlineStr">
        <is>
          <t>CLOSED</t>
        </is>
      </c>
    </row>
    <row r="37222">
      <c r="A37222" s="8" t="inlineStr">
        <is>
          <t>2026-08-08</t>
        </is>
      </c>
      <c r="B37222" s="8" t="n">
        <v>0</v>
      </c>
      <c r="C37222" s="8" t="n">
        <v>45</v>
      </c>
      <c r="D37222" s="8" t="inlineStr">
        <is>
          <t>Disneyland Park</t>
        </is>
      </c>
      <c r="E37222" s="8" t="inlineStr">
        <is>
          <t>Blanche-Neige et les Sept Nains®</t>
        </is>
      </c>
      <c r="F37222" s="8" t="inlineStr">
        <is>
          <t>STANDBY</t>
        </is>
      </c>
      <c r="G37222" s="8" t="n">
        <v>0</v>
      </c>
      <c r="H37222" s="8" t="inlineStr">
        <is>
          <t>CLOSED</t>
        </is>
      </c>
    </row>
    <row r="37223">
      <c r="A37223" s="8" t="inlineStr">
        <is>
          <t>2026-08-08</t>
        </is>
      </c>
      <c r="B37223" s="8" t="n">
        <v>0</v>
      </c>
      <c r="C37223" s="8" t="n">
        <v>45</v>
      </c>
      <c r="D37223" s="8" t="inlineStr">
        <is>
          <t>Disneyland Park</t>
        </is>
      </c>
      <c r="E37223" s="8" t="inlineStr">
        <is>
          <t>Casey Jr. – le Petit Train du Cirque</t>
        </is>
      </c>
      <c r="F37223" s="8" t="inlineStr">
        <is>
          <t>STANDBY</t>
        </is>
      </c>
      <c r="G37223" s="8" t="n">
        <v>0</v>
      </c>
      <c r="H37223" s="8" t="inlineStr">
        <is>
          <t>CLOSED</t>
        </is>
      </c>
    </row>
    <row r="37224">
      <c r="A37224" s="8" t="inlineStr">
        <is>
          <t>2026-08-08</t>
        </is>
      </c>
      <c r="B37224" s="8" t="n">
        <v>0</v>
      </c>
      <c r="C37224" s="8" t="n">
        <v>45</v>
      </c>
      <c r="D37224" s="8" t="inlineStr">
        <is>
          <t>Disneyland Park</t>
        </is>
      </c>
      <c r="E37224" s="8" t="inlineStr">
        <is>
          <t>Disneyland Railroad Fantasyland Station</t>
        </is>
      </c>
      <c r="F37224" s="8" t="inlineStr">
        <is>
          <t>STANDBY</t>
        </is>
      </c>
      <c r="G37224" s="8" t="n">
        <v>0</v>
      </c>
      <c r="H37224" s="8" t="inlineStr">
        <is>
          <t>CLOSED</t>
        </is>
      </c>
    </row>
    <row r="37225">
      <c r="A37225" s="8" t="inlineStr">
        <is>
          <t>2026-08-08</t>
        </is>
      </c>
      <c r="B37225" s="8" t="n">
        <v>0</v>
      </c>
      <c r="C37225" s="8" t="n">
        <v>45</v>
      </c>
      <c r="D37225" s="8" t="inlineStr">
        <is>
          <t>Disneyland Park</t>
        </is>
      </c>
      <c r="E37225" s="8" t="inlineStr">
        <is>
          <t>Disneyland Railroad Main Street Station</t>
        </is>
      </c>
      <c r="F37225" s="8" t="inlineStr">
        <is>
          <t>STANDBY</t>
        </is>
      </c>
      <c r="G37225" s="8" t="n">
        <v>0</v>
      </c>
      <c r="H37225" s="8" t="inlineStr">
        <is>
          <t>CLOSED</t>
        </is>
      </c>
    </row>
    <row r="37226">
      <c r="A37226" s="8" t="inlineStr">
        <is>
          <t>2026-08-08</t>
        </is>
      </c>
      <c r="B37226" s="8" t="n">
        <v>0</v>
      </c>
      <c r="C37226" s="8" t="n">
        <v>45</v>
      </c>
      <c r="D37226" s="8" t="inlineStr">
        <is>
          <t>Disneyland Park</t>
        </is>
      </c>
      <c r="E37226" s="8" t="inlineStr">
        <is>
          <t>Dumbo the Flying Elephant</t>
        </is>
      </c>
      <c r="F37226" s="8" t="inlineStr">
        <is>
          <t>STANDBY</t>
        </is>
      </c>
      <c r="G37226" s="8" t="n">
        <v>0</v>
      </c>
      <c r="H37226" s="8" t="inlineStr">
        <is>
          <t>CLOSED</t>
        </is>
      </c>
    </row>
    <row r="37227">
      <c r="A37227" s="8" t="inlineStr">
        <is>
          <t>2026-08-08</t>
        </is>
      </c>
      <c r="B37227" s="8" t="n">
        <v>0</v>
      </c>
      <c r="C37227" s="8" t="n">
        <v>45</v>
      </c>
      <c r="D37227" s="8" t="inlineStr">
        <is>
          <t>Disneyland Park</t>
        </is>
      </c>
      <c r="E37227" s="8" t="inlineStr">
        <is>
          <t>La Tanière du Dragon</t>
        </is>
      </c>
      <c r="F37227" s="8" t="inlineStr">
        <is>
          <t>STANDBY</t>
        </is>
      </c>
      <c r="G37227" s="8" t="n">
        <v>0</v>
      </c>
      <c r="H37227" s="8" t="inlineStr">
        <is>
          <t>CLOSED</t>
        </is>
      </c>
    </row>
    <row r="37228">
      <c r="A37228" s="8" t="inlineStr">
        <is>
          <t>2026-08-08</t>
        </is>
      </c>
      <c r="B37228" s="8" t="n">
        <v>0</v>
      </c>
      <c r="C37228" s="8" t="n">
        <v>45</v>
      </c>
      <c r="D37228" s="8" t="inlineStr">
        <is>
          <t>Disneyland Park</t>
        </is>
      </c>
      <c r="E37228" s="8" t="inlineStr">
        <is>
          <t>Le Carrousel de Lancelot</t>
        </is>
      </c>
      <c r="F37228" s="8" t="inlineStr">
        <is>
          <t>STANDBY</t>
        </is>
      </c>
      <c r="G37228" s="8" t="n">
        <v>0</v>
      </c>
      <c r="H37228" s="8" t="inlineStr">
        <is>
          <t>CLOSED</t>
        </is>
      </c>
    </row>
    <row r="37229">
      <c r="A37229" s="8" t="inlineStr">
        <is>
          <t>2026-08-08</t>
        </is>
      </c>
      <c r="B37229" s="8" t="n">
        <v>0</v>
      </c>
      <c r="C37229" s="8" t="n">
        <v>45</v>
      </c>
      <c r="D37229" s="8" t="inlineStr">
        <is>
          <t>Disneyland Park</t>
        </is>
      </c>
      <c r="E37229" s="8" t="inlineStr">
        <is>
          <t>Le Pays des Contes de Fées, presented by Vittel</t>
        </is>
      </c>
      <c r="F37229" s="8" t="inlineStr">
        <is>
          <t>STANDBY</t>
        </is>
      </c>
      <c r="G37229" s="8" t="n">
        <v>0</v>
      </c>
      <c r="H37229" s="8" t="inlineStr">
        <is>
          <t>CLOSED</t>
        </is>
      </c>
    </row>
    <row r="37230">
      <c r="A37230" s="8" t="inlineStr">
        <is>
          <t>2026-08-08</t>
        </is>
      </c>
      <c r="B37230" s="8" t="n">
        <v>0</v>
      </c>
      <c r="C37230" s="8" t="n">
        <v>45</v>
      </c>
      <c r="D37230" s="8" t="inlineStr">
        <is>
          <t>Disneyland Park</t>
        </is>
      </c>
      <c r="E37230" s="8" t="inlineStr">
        <is>
          <t>Les Voyages de Pinocchio</t>
        </is>
      </c>
      <c r="F37230" s="8" t="inlineStr">
        <is>
          <t>STANDBY</t>
        </is>
      </c>
      <c r="G37230" s="8" t="n">
        <v>0</v>
      </c>
      <c r="H37230" s="8" t="inlineStr">
        <is>
          <t>CLOSED</t>
        </is>
      </c>
    </row>
    <row r="37231">
      <c r="A37231" s="8" t="inlineStr">
        <is>
          <t>2026-08-08</t>
        </is>
      </c>
      <c r="B37231" s="8" t="n">
        <v>0</v>
      </c>
      <c r="C37231" s="8" t="n">
        <v>45</v>
      </c>
      <c r="D37231" s="8" t="inlineStr">
        <is>
          <t>Disneyland Park</t>
        </is>
      </c>
      <c r="E37231" s="8" t="inlineStr">
        <is>
          <t>Mad Hatter's Tea Cups</t>
        </is>
      </c>
      <c r="F37231" s="8" t="inlineStr">
        <is>
          <t>STANDBY</t>
        </is>
      </c>
      <c r="G37231" s="8" t="n">
        <v>0</v>
      </c>
      <c r="H37231" s="8" t="inlineStr">
        <is>
          <t>CLOSED</t>
        </is>
      </c>
    </row>
    <row r="37232">
      <c r="A37232" s="8" t="inlineStr">
        <is>
          <t>2026-08-08</t>
        </is>
      </c>
      <c r="B37232" s="8" t="n">
        <v>0</v>
      </c>
      <c r="C37232" s="8" t="n">
        <v>45</v>
      </c>
      <c r="D37232" s="8" t="inlineStr">
        <is>
          <t>Disneyland Park</t>
        </is>
      </c>
      <c r="E37232" s="8" t="inlineStr">
        <is>
          <t>Meet Mickey Mouse</t>
        </is>
      </c>
      <c r="F37232" s="8" t="inlineStr">
        <is>
          <t>STANDBY</t>
        </is>
      </c>
      <c r="G37232" s="8" t="n">
        <v>0</v>
      </c>
      <c r="H37232" s="8" t="inlineStr">
        <is>
          <t>CLOSED</t>
        </is>
      </c>
    </row>
    <row r="37233">
      <c r="A37233" s="8" t="inlineStr">
        <is>
          <t>2026-08-08</t>
        </is>
      </c>
      <c r="B37233" s="8" t="n">
        <v>0</v>
      </c>
      <c r="C37233" s="8" t="n">
        <v>45</v>
      </c>
      <c r="D37233" s="8" t="inlineStr">
        <is>
          <t>Disneyland Park</t>
        </is>
      </c>
      <c r="E37233" s="8" t="inlineStr">
        <is>
          <t>Peter Pan's Flight</t>
        </is>
      </c>
      <c r="F37233" s="8" t="inlineStr">
        <is>
          <t>STANDBY</t>
        </is>
      </c>
      <c r="G37233" s="8" t="n">
        <v>0</v>
      </c>
      <c r="H37233" s="8" t="inlineStr">
        <is>
          <t>CLOSED</t>
        </is>
      </c>
    </row>
    <row r="37234">
      <c r="A37234" s="8" t="inlineStr">
        <is>
          <t>2026-08-08</t>
        </is>
      </c>
      <c r="B37234" s="8" t="n">
        <v>0</v>
      </c>
      <c r="C37234" s="8" t="n">
        <v>45</v>
      </c>
      <c r="D37234" s="8" t="inlineStr">
        <is>
          <t>Disneyland Park</t>
        </is>
      </c>
      <c r="E37234" s="8" t="inlineStr">
        <is>
          <t>Princess Pavilion</t>
        </is>
      </c>
      <c r="F37234" s="8" t="inlineStr">
        <is>
          <t>STANDBY</t>
        </is>
      </c>
      <c r="G37234" s="8" t="n">
        <v>0</v>
      </c>
      <c r="H37234" s="8" t="inlineStr">
        <is>
          <t>CLOSED</t>
        </is>
      </c>
    </row>
    <row r="37235">
      <c r="A37235" s="8" t="inlineStr">
        <is>
          <t>2026-08-08</t>
        </is>
      </c>
      <c r="B37235" s="8" t="n">
        <v>0</v>
      </c>
      <c r="C37235" s="8" t="n">
        <v>45</v>
      </c>
      <c r="D37235" s="8" t="inlineStr">
        <is>
          <t>Disneyland Park</t>
        </is>
      </c>
      <c r="E37235" s="8" t="inlineStr">
        <is>
          <t>Big Thunder Mountain</t>
        </is>
      </c>
      <c r="F37235" s="8" t="inlineStr">
        <is>
          <t>STANDBY</t>
        </is>
      </c>
      <c r="G37235" s="8" t="n">
        <v>0</v>
      </c>
      <c r="H37235" s="8" t="inlineStr">
        <is>
          <t>CLOSED</t>
        </is>
      </c>
    </row>
    <row r="37236">
      <c r="A37236" s="8" t="inlineStr">
        <is>
          <t>2026-08-08</t>
        </is>
      </c>
      <c r="B37236" s="8" t="n">
        <v>0</v>
      </c>
      <c r="C37236" s="8" t="n">
        <v>45</v>
      </c>
      <c r="D37236" s="8" t="inlineStr">
        <is>
          <t>Disneyland Park</t>
        </is>
      </c>
      <c r="E37236" s="8" t="inlineStr">
        <is>
          <t>Disneyland Railroad Frontierland Depot</t>
        </is>
      </c>
      <c r="F37236" s="8" t="inlineStr">
        <is>
          <t>STANDBY</t>
        </is>
      </c>
      <c r="G37236" s="8" t="n">
        <v>0</v>
      </c>
      <c r="H37236" s="8" t="inlineStr">
        <is>
          <t>CLOSED</t>
        </is>
      </c>
    </row>
    <row r="37237">
      <c r="A37237" s="8" t="inlineStr">
        <is>
          <t>2026-08-08</t>
        </is>
      </c>
      <c r="B37237" s="8" t="n">
        <v>0</v>
      </c>
      <c r="C37237" s="8" t="n">
        <v>45</v>
      </c>
      <c r="D37237" s="8" t="inlineStr">
        <is>
          <t>Disneyland Park</t>
        </is>
      </c>
      <c r="E37237" s="8" t="inlineStr">
        <is>
          <t>Frontierland Playground</t>
        </is>
      </c>
      <c r="F37237" s="8" t="inlineStr">
        <is>
          <t>STANDBY</t>
        </is>
      </c>
      <c r="G37237" s="8" t="n">
        <v>0</v>
      </c>
      <c r="H37237" s="8" t="inlineStr">
        <is>
          <t>CLOSED</t>
        </is>
      </c>
    </row>
    <row r="37238">
      <c r="A37238" s="8" t="inlineStr">
        <is>
          <t>2026-08-08</t>
        </is>
      </c>
      <c r="B37238" s="8" t="n">
        <v>0</v>
      </c>
      <c r="C37238" s="8" t="n">
        <v>45</v>
      </c>
      <c r="D37238" s="8" t="inlineStr">
        <is>
          <t>Disneyland Park</t>
        </is>
      </c>
      <c r="E37238" s="8" t="inlineStr">
        <is>
          <t>Phantom Manor</t>
        </is>
      </c>
      <c r="F37238" s="8" t="inlineStr">
        <is>
          <t>STANDBY</t>
        </is>
      </c>
      <c r="G37238" s="8" t="n">
        <v>0</v>
      </c>
      <c r="H37238" s="8" t="inlineStr">
        <is>
          <t>CLOSED</t>
        </is>
      </c>
    </row>
    <row r="37239">
      <c r="A37239" s="8" t="inlineStr">
        <is>
          <t>2026-08-08</t>
        </is>
      </c>
      <c r="B37239" s="8" t="n">
        <v>0</v>
      </c>
      <c r="C37239" s="8" t="n">
        <v>45</v>
      </c>
      <c r="D37239" s="8" t="inlineStr">
        <is>
          <t>Disneyland Park</t>
        </is>
      </c>
      <c r="E37239" s="8" t="inlineStr">
        <is>
          <t>River Rogue Keelboats</t>
        </is>
      </c>
      <c r="F37239" s="8" t="inlineStr">
        <is>
          <t>STANDBY</t>
        </is>
      </c>
      <c r="G37239" s="8" t="n">
        <v>0</v>
      </c>
      <c r="H37239" s="8" t="inlineStr">
        <is>
          <t>CLOSED</t>
        </is>
      </c>
    </row>
    <row r="37240">
      <c r="A37240" s="8" t="inlineStr">
        <is>
          <t>2026-08-08</t>
        </is>
      </c>
      <c r="B37240" s="8" t="n">
        <v>0</v>
      </c>
      <c r="C37240" s="8" t="n">
        <v>45</v>
      </c>
      <c r="D37240" s="8" t="inlineStr">
        <is>
          <t>Disneyland Park</t>
        </is>
      </c>
      <c r="E37240" s="8" t="inlineStr">
        <is>
          <t>Rustler Roundup Shootin' Gallery</t>
        </is>
      </c>
      <c r="F37240" s="8" t="inlineStr">
        <is>
          <t>STANDBY</t>
        </is>
      </c>
      <c r="G37240" s="8" t="n">
        <v>0</v>
      </c>
      <c r="H37240" s="8" t="inlineStr">
        <is>
          <t>CLOSED</t>
        </is>
      </c>
    </row>
    <row r="37241">
      <c r="A37241" s="8" t="inlineStr">
        <is>
          <t>2026-08-08</t>
        </is>
      </c>
      <c r="B37241" s="8" t="n">
        <v>0</v>
      </c>
      <c r="C37241" s="8" t="n">
        <v>45</v>
      </c>
      <c r="D37241" s="8" t="inlineStr">
        <is>
          <t>Disneyland Park</t>
        </is>
      </c>
      <c r="E37241" s="8" t="inlineStr">
        <is>
          <t>Thunder Mesa Riverboat Landing</t>
        </is>
      </c>
      <c r="F37241" s="8" t="inlineStr">
        <is>
          <t>STANDBY</t>
        </is>
      </c>
      <c r="G37241" s="8" t="n">
        <v>0</v>
      </c>
      <c r="H37241" s="8" t="inlineStr">
        <is>
          <t>CLOSED</t>
        </is>
      </c>
    </row>
    <row r="37242">
      <c r="A37242" s="8" t="inlineStr">
        <is>
          <t>2026-08-08</t>
        </is>
      </c>
      <c r="B37242" s="8" t="n">
        <v>0</v>
      </c>
      <c r="C37242" s="8" t="n">
        <v>45</v>
      </c>
      <c r="D37242" s="8" t="inlineStr">
        <is>
          <t>Disneyland Park</t>
        </is>
      </c>
      <c r="E37242" s="8" t="inlineStr">
        <is>
          <t>Disneyland Railroad Main Street Station</t>
        </is>
      </c>
      <c r="F37242" s="8" t="inlineStr">
        <is>
          <t>STANDBY</t>
        </is>
      </c>
      <c r="G37242" s="8" t="n">
        <v>0</v>
      </c>
      <c r="H37242" s="8" t="inlineStr">
        <is>
          <t>CLOSED</t>
        </is>
      </c>
    </row>
    <row r="37243">
      <c r="A37243" s="8" t="inlineStr">
        <is>
          <t>2026-08-08</t>
        </is>
      </c>
      <c r="B37243" s="8" t="n">
        <v>0</v>
      </c>
      <c r="C37243" s="8" t="n">
        <v>45</v>
      </c>
      <c r="D37243" s="8" t="inlineStr">
        <is>
          <t>Disneyland Park</t>
        </is>
      </c>
      <c r="E37243" s="8" t="inlineStr">
        <is>
          <t>Main Street Vehicles</t>
        </is>
      </c>
      <c r="F37243" s="8" t="inlineStr">
        <is>
          <t>STANDBY</t>
        </is>
      </c>
      <c r="G37243" s="8" t="n">
        <v>0</v>
      </c>
      <c r="H37243" s="8" t="inlineStr">
        <is>
          <t>CLOSED</t>
        </is>
      </c>
    </row>
    <row r="37244">
      <c r="A37244" s="8" t="inlineStr">
        <is>
          <t>2026-08-08</t>
        </is>
      </c>
      <c r="B37244" s="8" t="n">
        <v>0</v>
      </c>
      <c r="C37244" s="8" t="n">
        <v>45</v>
      </c>
      <c r="D37244" s="8" t="inlineStr">
        <is>
          <t>Disney Adventure World</t>
        </is>
      </c>
      <c r="E37244" s="8" t="inlineStr">
        <is>
          <t>Avengers Assemble: Flight Force</t>
        </is>
      </c>
      <c r="F37244" s="8" t="inlineStr">
        <is>
          <t>STANDBY</t>
        </is>
      </c>
      <c r="G37244" s="8" t="n">
        <v>0</v>
      </c>
      <c r="H37244" s="8" t="inlineStr">
        <is>
          <t>CLOSED</t>
        </is>
      </c>
    </row>
    <row r="37245">
      <c r="A37245" s="8" t="inlineStr">
        <is>
          <t>2026-08-08</t>
        </is>
      </c>
      <c r="B37245" s="8" t="n">
        <v>0</v>
      </c>
      <c r="C37245" s="8" t="n">
        <v>45</v>
      </c>
      <c r="D37245" s="8" t="inlineStr">
        <is>
          <t>Disney Adventure World</t>
        </is>
      </c>
      <c r="E37245" s="8" t="inlineStr">
        <is>
          <t>Avengers Assemble: Flight Force Single Rider</t>
        </is>
      </c>
      <c r="F37245" s="8" t="inlineStr">
        <is>
          <t>STANDBY</t>
        </is>
      </c>
      <c r="G37245" s="8" t="n">
        <v>0</v>
      </c>
      <c r="H37245" s="8" t="inlineStr">
        <is>
          <t>CLOSED</t>
        </is>
      </c>
    </row>
    <row r="37246">
      <c r="A37246" s="8" t="inlineStr">
        <is>
          <t>2026-08-08</t>
        </is>
      </c>
      <c r="B37246" s="8" t="n">
        <v>0</v>
      </c>
      <c r="C37246" s="8" t="n">
        <v>45</v>
      </c>
      <c r="D37246" s="8" t="inlineStr">
        <is>
          <t>Disney Adventure World</t>
        </is>
      </c>
      <c r="E37246" s="8" t="inlineStr">
        <is>
          <t>Spider-Man W.E.B. Adventure</t>
        </is>
      </c>
      <c r="F37246" s="8" t="inlineStr">
        <is>
          <t>STANDBY</t>
        </is>
      </c>
      <c r="G37246" s="8" t="n">
        <v>0</v>
      </c>
      <c r="H37246" s="8" t="inlineStr">
        <is>
          <t>CLOSED</t>
        </is>
      </c>
    </row>
    <row r="37247">
      <c r="A37247" s="8" t="inlineStr">
        <is>
          <t>2026-08-08</t>
        </is>
      </c>
      <c r="B37247" s="8" t="n">
        <v>0</v>
      </c>
      <c r="C37247" s="8" t="n">
        <v>45</v>
      </c>
      <c r="D37247" s="8" t="inlineStr">
        <is>
          <t>Disney Adventure World</t>
        </is>
      </c>
      <c r="E37247" s="8" t="inlineStr">
        <is>
          <t>Spider-Man W.E.B. Adventure Single Rider</t>
        </is>
      </c>
      <c r="F37247" s="8" t="inlineStr">
        <is>
          <t>STANDBY</t>
        </is>
      </c>
      <c r="G37247" s="8" t="n">
        <v>0</v>
      </c>
      <c r="H37247" s="8" t="inlineStr">
        <is>
          <t>CLOSED</t>
        </is>
      </c>
    </row>
    <row r="37248">
      <c r="A37248" s="8" t="inlineStr">
        <is>
          <t>2026-08-08</t>
        </is>
      </c>
      <c r="B37248" s="8" t="n">
        <v>0</v>
      </c>
      <c r="C37248" s="8" t="n">
        <v>45</v>
      </c>
      <c r="D37248" s="8" t="inlineStr">
        <is>
          <t>Disney Adventure World</t>
        </is>
      </c>
      <c r="E37248" s="8" t="inlineStr">
        <is>
          <t>The Twilight Zone Tower of Terror</t>
        </is>
      </c>
      <c r="F37248" s="8" t="inlineStr">
        <is>
          <t>STANDBY</t>
        </is>
      </c>
      <c r="G37248" s="8" t="n">
        <v>0</v>
      </c>
      <c r="H37248" s="8" t="inlineStr">
        <is>
          <t>CLOSED</t>
        </is>
      </c>
    </row>
    <row r="37249">
      <c r="A37249" s="8" t="inlineStr">
        <is>
          <t>2026-08-08</t>
        </is>
      </c>
      <c r="B37249" s="8" t="n">
        <v>0</v>
      </c>
      <c r="C37249" s="8" t="n">
        <v>45</v>
      </c>
      <c r="D37249" s="8" t="inlineStr">
        <is>
          <t>Disney Adventure World</t>
        </is>
      </c>
      <c r="E37249" s="8" t="inlineStr">
        <is>
          <t>Cars Quatre Roues Rallye</t>
        </is>
      </c>
      <c r="F37249" s="8" t="inlineStr">
        <is>
          <t>STANDBY</t>
        </is>
      </c>
      <c r="G37249" s="8" t="n">
        <v>0</v>
      </c>
      <c r="H37249" s="8" t="inlineStr">
        <is>
          <t>CLOSED</t>
        </is>
      </c>
    </row>
    <row r="37250">
      <c r="A37250" s="8" t="inlineStr">
        <is>
          <t>2026-08-08</t>
        </is>
      </c>
      <c r="B37250" s="8" t="n">
        <v>0</v>
      </c>
      <c r="C37250" s="8" t="n">
        <v>45</v>
      </c>
      <c r="D37250" s="8" t="inlineStr">
        <is>
          <t>Disney Adventure World</t>
        </is>
      </c>
      <c r="E37250" s="8" t="inlineStr">
        <is>
          <t>Cars ROAD TRIP</t>
        </is>
      </c>
      <c r="F37250" s="8" t="inlineStr">
        <is>
          <t>STANDBY</t>
        </is>
      </c>
      <c r="G37250" s="8" t="n">
        <v>0</v>
      </c>
      <c r="H37250" s="8" t="inlineStr">
        <is>
          <t>CLOSED</t>
        </is>
      </c>
    </row>
    <row r="37251">
      <c r="A37251" s="8" t="inlineStr">
        <is>
          <t>2026-08-08</t>
        </is>
      </c>
      <c r="B37251" s="8" t="n">
        <v>0</v>
      </c>
      <c r="C37251" s="8" t="n">
        <v>45</v>
      </c>
      <c r="D37251" s="8" t="inlineStr">
        <is>
          <t>Disney Adventure World</t>
        </is>
      </c>
      <c r="E37251" s="8" t="inlineStr">
        <is>
          <t>Crush's Coaster</t>
        </is>
      </c>
      <c r="F37251" s="8" t="inlineStr">
        <is>
          <t>STANDBY</t>
        </is>
      </c>
      <c r="G37251" s="8" t="n">
        <v>0</v>
      </c>
      <c r="H37251" s="8" t="inlineStr">
        <is>
          <t>CLOSED</t>
        </is>
      </c>
    </row>
    <row r="37252">
      <c r="A37252" s="8" t="inlineStr">
        <is>
          <t>2026-08-08</t>
        </is>
      </c>
      <c r="B37252" s="8" t="n">
        <v>0</v>
      </c>
      <c r="C37252" s="8" t="n">
        <v>45</v>
      </c>
      <c r="D37252" s="8" t="inlineStr">
        <is>
          <t>Disney Adventure World</t>
        </is>
      </c>
      <c r="E37252" s="8" t="inlineStr">
        <is>
          <t>Crush's Coaster Single Rider</t>
        </is>
      </c>
      <c r="F37252" s="8" t="inlineStr">
        <is>
          <t>STANDBY</t>
        </is>
      </c>
      <c r="G37252" s="8" t="n">
        <v>0</v>
      </c>
      <c r="H37252" s="8" t="inlineStr">
        <is>
          <t>CLOSED</t>
        </is>
      </c>
    </row>
    <row r="37253">
      <c r="A37253" s="8" t="inlineStr">
        <is>
          <t>2026-08-08</t>
        </is>
      </c>
      <c r="B37253" s="8" t="n">
        <v>0</v>
      </c>
      <c r="C37253" s="8" t="n">
        <v>45</v>
      </c>
      <c r="D37253" s="8" t="inlineStr">
        <is>
          <t>Disney Adventure World</t>
        </is>
      </c>
      <c r="E37253" s="8" t="inlineStr">
        <is>
          <t>Les Tapis Volants - Flying Carpets Over Agrabah®</t>
        </is>
      </c>
      <c r="F37253" s="8" t="inlineStr">
        <is>
          <t>STANDBY</t>
        </is>
      </c>
      <c r="G37253" s="8" t="n">
        <v>0</v>
      </c>
      <c r="H37253" s="8" t="inlineStr">
        <is>
          <t>CLOSED</t>
        </is>
      </c>
    </row>
    <row r="37254">
      <c r="A37254" s="8" t="inlineStr">
        <is>
          <t>2026-08-08</t>
        </is>
      </c>
      <c r="B37254" s="8" t="n">
        <v>0</v>
      </c>
      <c r="C37254" s="8" t="n">
        <v>45</v>
      </c>
      <c r="D37254" s="8" t="inlineStr">
        <is>
          <t>Disney Adventure World</t>
        </is>
      </c>
      <c r="E37254" s="8" t="inlineStr">
        <is>
          <t>Ratatouille : L’Aventure Totalement Toquée de Rémy​</t>
        </is>
      </c>
      <c r="F37254" s="8" t="inlineStr">
        <is>
          <t>STANDBY</t>
        </is>
      </c>
      <c r="G37254" s="8" t="n">
        <v>0</v>
      </c>
      <c r="H37254" s="8" t="inlineStr">
        <is>
          <t>CLOSED</t>
        </is>
      </c>
    </row>
    <row r="37255">
      <c r="A37255" s="8" t="inlineStr">
        <is>
          <t>2026-08-08</t>
        </is>
      </c>
      <c r="B37255" s="8" t="n">
        <v>0</v>
      </c>
      <c r="C37255" s="8" t="n">
        <v>45</v>
      </c>
      <c r="D37255" s="8" t="inlineStr">
        <is>
          <t>Disney Adventure World</t>
        </is>
      </c>
      <c r="E37255" s="8" t="inlineStr">
        <is>
          <t>Ratatouille: The Adventure Single Rider</t>
        </is>
      </c>
      <c r="F37255" s="8" t="inlineStr">
        <is>
          <t>STANDBY</t>
        </is>
      </c>
      <c r="G37255" s="8" t="n">
        <v>0</v>
      </c>
      <c r="H37255" s="8" t="inlineStr">
        <is>
          <t>CLOSED</t>
        </is>
      </c>
    </row>
    <row r="37256">
      <c r="A37256" s="8" t="inlineStr">
        <is>
          <t>2026-08-08</t>
        </is>
      </c>
      <c r="B37256" s="8" t="n">
        <v>0</v>
      </c>
      <c r="C37256" s="8" t="n">
        <v>45</v>
      </c>
      <c r="D37256" s="8" t="inlineStr">
        <is>
          <t>Disney Adventure World</t>
        </is>
      </c>
      <c r="E37256" s="8" t="inlineStr">
        <is>
          <t>RC Racer</t>
        </is>
      </c>
      <c r="F37256" s="8" t="inlineStr">
        <is>
          <t>STANDBY</t>
        </is>
      </c>
      <c r="G37256" s="8" t="n">
        <v>0</v>
      </c>
      <c r="H37256" s="8" t="inlineStr">
        <is>
          <t>CLOSED</t>
        </is>
      </c>
    </row>
    <row r="37257">
      <c r="A37257" s="8" t="inlineStr">
        <is>
          <t>2026-08-08</t>
        </is>
      </c>
      <c r="B37257" s="8" t="n">
        <v>0</v>
      </c>
      <c r="C37257" s="8" t="n">
        <v>45</v>
      </c>
      <c r="D37257" s="8" t="inlineStr">
        <is>
          <t>Disney Adventure World</t>
        </is>
      </c>
      <c r="E37257" s="8" t="inlineStr">
        <is>
          <t>RC Racer Single Rider</t>
        </is>
      </c>
      <c r="F37257" s="8" t="inlineStr">
        <is>
          <t>STANDBY</t>
        </is>
      </c>
      <c r="G37257" s="8" t="n">
        <v>0</v>
      </c>
      <c r="H37257" s="8" t="inlineStr">
        <is>
          <t>CLOSED</t>
        </is>
      </c>
    </row>
    <row r="37258">
      <c r="A37258" s="8" t="inlineStr">
        <is>
          <t>2026-08-08</t>
        </is>
      </c>
      <c r="B37258" s="8" t="n">
        <v>0</v>
      </c>
      <c r="C37258" s="8" t="n">
        <v>45</v>
      </c>
      <c r="D37258" s="8" t="inlineStr">
        <is>
          <t>Disney Adventure World</t>
        </is>
      </c>
      <c r="E37258" s="8" t="inlineStr">
        <is>
          <t>Slinky® Dog Zigzag Spin</t>
        </is>
      </c>
      <c r="F37258" s="8" t="inlineStr">
        <is>
          <t>STANDBY</t>
        </is>
      </c>
      <c r="G37258" s="8" t="n">
        <v>0</v>
      </c>
      <c r="H37258" s="8" t="inlineStr">
        <is>
          <t>CLOSED</t>
        </is>
      </c>
    </row>
    <row r="37259">
      <c r="A37259" s="8" t="inlineStr">
        <is>
          <t>2026-08-08</t>
        </is>
      </c>
      <c r="B37259" s="8" t="n">
        <v>0</v>
      </c>
      <c r="C37259" s="8" t="n">
        <v>45</v>
      </c>
      <c r="D37259" s="8" t="inlineStr">
        <is>
          <t>Disney Adventure World</t>
        </is>
      </c>
      <c r="E37259" s="8" t="inlineStr">
        <is>
          <t>Toy Soldiers Parachute Drop</t>
        </is>
      </c>
      <c r="F37259" s="8" t="inlineStr">
        <is>
          <t>STANDBY</t>
        </is>
      </c>
      <c r="G37259" s="8" t="n">
        <v>0</v>
      </c>
      <c r="H37259" s="8" t="inlineStr">
        <is>
          <t>CLOSED</t>
        </is>
      </c>
    </row>
    <row r="37260">
      <c r="A37260" s="8" t="inlineStr">
        <is>
          <t>2026-08-08</t>
        </is>
      </c>
      <c r="B37260" s="8" t="n">
        <v>0</v>
      </c>
      <c r="C37260" s="8" t="n">
        <v>45</v>
      </c>
      <c r="D37260" s="8" t="inlineStr">
        <is>
          <t>Disney Adventure World</t>
        </is>
      </c>
      <c r="E37260" s="8" t="inlineStr">
        <is>
          <t>Toy Soldiers Parachute Drop Single Rider</t>
        </is>
      </c>
      <c r="F37260" s="8" t="inlineStr">
        <is>
          <t>STANDBY</t>
        </is>
      </c>
      <c r="G37260" s="8" t="n">
        <v>0</v>
      </c>
      <c r="H37260" s="8" t="inlineStr">
        <is>
          <t>CLOSED</t>
        </is>
      </c>
    </row>
    <row r="37261">
      <c r="A37261" s="8" t="inlineStr">
        <is>
          <t>2026-08-08</t>
        </is>
      </c>
      <c r="B37261" s="8" t="n">
        <v>0</v>
      </c>
      <c r="C37261" s="8" t="n">
        <v>45</v>
      </c>
      <c r="D37261" s="8" t="inlineStr">
        <is>
          <t>Disney Adventure World</t>
        </is>
      </c>
      <c r="E37261" s="8" t="inlineStr">
        <is>
          <t>Entry to World of Frozen</t>
        </is>
      </c>
      <c r="F37261" s="8" t="inlineStr">
        <is>
          <t>STANDBY</t>
        </is>
      </c>
      <c r="G37261" s="8" t="n">
        <v>0</v>
      </c>
      <c r="H37261" s="8" t="inlineStr">
        <is>
          <t>CLOSED</t>
        </is>
      </c>
    </row>
    <row r="37262">
      <c r="A37262" s="8" t="inlineStr">
        <is>
          <t>2026-08-08</t>
        </is>
      </c>
      <c r="B37262" s="8" t="n">
        <v>0</v>
      </c>
      <c r="C37262" s="8" t="n">
        <v>45</v>
      </c>
      <c r="D37262" s="8" t="inlineStr">
        <is>
          <t>Disney Adventure World</t>
        </is>
      </c>
      <c r="E37262" s="8" t="inlineStr">
        <is>
          <t>Frozen Ever After</t>
        </is>
      </c>
      <c r="F37262" s="8" t="inlineStr">
        <is>
          <t>STANDBY</t>
        </is>
      </c>
      <c r="G37262" s="8" t="n">
        <v>0</v>
      </c>
      <c r="H37262" s="8" t="inlineStr">
        <is>
          <t>CLOSED</t>
        </is>
      </c>
    </row>
    <row r="37263">
      <c r="A37263" s="8" t="inlineStr">
        <is>
          <t>2026-08-08</t>
        </is>
      </c>
      <c r="B37263" s="8" t="n">
        <v>0</v>
      </c>
      <c r="C37263" s="8" t="n">
        <v>45</v>
      </c>
      <c r="D37263" s="8" t="inlineStr">
        <is>
          <t>Disney Adventure World</t>
        </is>
      </c>
      <c r="E37263" s="8" t="inlineStr">
        <is>
          <t>Raiponce Tangled Spin</t>
        </is>
      </c>
      <c r="F37263" s="8" t="inlineStr">
        <is>
          <t>STANDBY</t>
        </is>
      </c>
      <c r="G37263" s="8" t="n">
        <v>0</v>
      </c>
      <c r="H37263" s="8" t="inlineStr">
        <is>
          <t>CLOSED</t>
        </is>
      </c>
    </row>
    <row r="37264">
      <c r="A37264" s="8" t="inlineStr">
        <is>
          <t>2026-08-08</t>
        </is>
      </c>
      <c r="B37264" s="8" t="n">
        <v>1</v>
      </c>
      <c r="C37264" s="8" t="n">
        <v>1</v>
      </c>
      <c r="D37264" s="8" t="inlineStr">
        <is>
          <t>Disneyland Park</t>
        </is>
      </c>
      <c r="E37264" s="8" t="inlineStr">
        <is>
          <t>Adventure Isle</t>
        </is>
      </c>
      <c r="F37264" s="8" t="inlineStr">
        <is>
          <t>STANDBY</t>
        </is>
      </c>
      <c r="G37264" s="8" t="n">
        <v>0</v>
      </c>
      <c r="H37264" s="8" t="inlineStr">
        <is>
          <t>CLOSED</t>
        </is>
      </c>
    </row>
    <row r="37265">
      <c r="A37265" s="8" t="inlineStr">
        <is>
          <t>2026-08-08</t>
        </is>
      </c>
      <c r="B37265" s="8" t="n">
        <v>1</v>
      </c>
      <c r="C37265" s="8" t="n">
        <v>1</v>
      </c>
      <c r="D37265" s="8" t="inlineStr">
        <is>
          <t>Disneyland Park</t>
        </is>
      </c>
      <c r="E37265" s="8" t="inlineStr">
        <is>
          <t>Indiana Jones and the Temple of Peril Single Rider</t>
        </is>
      </c>
      <c r="F37265" s="8" t="inlineStr">
        <is>
          <t>STANDBY</t>
        </is>
      </c>
      <c r="G37265" s="8" t="n">
        <v>0</v>
      </c>
      <c r="H37265" s="8" t="inlineStr">
        <is>
          <t>CLOSED</t>
        </is>
      </c>
    </row>
    <row r="37266">
      <c r="A37266" s="8" t="inlineStr">
        <is>
          <t>2026-08-08</t>
        </is>
      </c>
      <c r="B37266" s="8" t="n">
        <v>1</v>
      </c>
      <c r="C37266" s="8" t="n">
        <v>1</v>
      </c>
      <c r="D37266" s="8" t="inlineStr">
        <is>
          <t>Disneyland Park</t>
        </is>
      </c>
      <c r="E37266" s="8" t="inlineStr">
        <is>
          <t>Indiana Jones™ and the Temple of Peril</t>
        </is>
      </c>
      <c r="F37266" s="8" t="inlineStr">
        <is>
          <t>STANDBY</t>
        </is>
      </c>
      <c r="G37266" s="8" t="n">
        <v>0</v>
      </c>
      <c r="H37266" s="8" t="inlineStr">
        <is>
          <t>CLOSED</t>
        </is>
      </c>
    </row>
    <row r="37267">
      <c r="A37267" s="8" t="inlineStr">
        <is>
          <t>2026-08-08</t>
        </is>
      </c>
      <c r="B37267" s="8" t="n">
        <v>1</v>
      </c>
      <c r="C37267" s="8" t="n">
        <v>1</v>
      </c>
      <c r="D37267" s="8" t="inlineStr">
        <is>
          <t>Disneyland Park</t>
        </is>
      </c>
      <c r="E37267" s="8" t="inlineStr">
        <is>
          <t>La Cabane des Robinson</t>
        </is>
      </c>
      <c r="F37267" s="8" t="inlineStr">
        <is>
          <t>STANDBY</t>
        </is>
      </c>
      <c r="G37267" s="8" t="n">
        <v>0</v>
      </c>
      <c r="H37267" s="8" t="inlineStr">
        <is>
          <t>CLOSED</t>
        </is>
      </c>
    </row>
    <row r="37268">
      <c r="A37268" s="8" t="inlineStr">
        <is>
          <t>2026-08-08</t>
        </is>
      </c>
      <c r="B37268" s="8" t="n">
        <v>1</v>
      </c>
      <c r="C37268" s="8" t="n">
        <v>1</v>
      </c>
      <c r="D37268" s="8" t="inlineStr">
        <is>
          <t>Disneyland Park</t>
        </is>
      </c>
      <c r="E37268" s="8" t="inlineStr">
        <is>
          <t>Le Passage Enchanté d'Aladdin</t>
        </is>
      </c>
      <c r="F37268" s="8" t="inlineStr">
        <is>
          <t>STANDBY</t>
        </is>
      </c>
      <c r="G37268" s="8" t="n">
        <v>0</v>
      </c>
      <c r="H37268" s="8" t="inlineStr">
        <is>
          <t>CLOSED</t>
        </is>
      </c>
    </row>
    <row r="37269">
      <c r="A37269" s="8" t="inlineStr">
        <is>
          <t>2026-08-08</t>
        </is>
      </c>
      <c r="B37269" s="8" t="n">
        <v>1</v>
      </c>
      <c r="C37269" s="8" t="n">
        <v>1</v>
      </c>
      <c r="D37269" s="8" t="inlineStr">
        <is>
          <t>Disneyland Park</t>
        </is>
      </c>
      <c r="E37269" s="8" t="inlineStr">
        <is>
          <t>Pirate Galleon</t>
        </is>
      </c>
      <c r="F37269" s="8" t="inlineStr">
        <is>
          <t>STANDBY</t>
        </is>
      </c>
      <c r="G37269" s="8" t="n">
        <v>0</v>
      </c>
      <c r="H37269" s="8" t="inlineStr">
        <is>
          <t>CLOSED</t>
        </is>
      </c>
    </row>
    <row r="37270">
      <c r="A37270" s="8" t="inlineStr">
        <is>
          <t>2026-08-08</t>
        </is>
      </c>
      <c r="B37270" s="8" t="n">
        <v>1</v>
      </c>
      <c r="C37270" s="8" t="n">
        <v>1</v>
      </c>
      <c r="D37270" s="8" t="inlineStr">
        <is>
          <t>Disneyland Park</t>
        </is>
      </c>
      <c r="E37270" s="8" t="inlineStr">
        <is>
          <t>Pirates of the Caribbean</t>
        </is>
      </c>
      <c r="F37270" s="8" t="inlineStr">
        <is>
          <t>STANDBY</t>
        </is>
      </c>
      <c r="G37270" s="8" t="n">
        <v>0</v>
      </c>
      <c r="H37270" s="8" t="inlineStr">
        <is>
          <t>CLOSED</t>
        </is>
      </c>
    </row>
    <row r="37271">
      <c r="A37271" s="8" t="inlineStr">
        <is>
          <t>2026-08-08</t>
        </is>
      </c>
      <c r="B37271" s="8" t="n">
        <v>1</v>
      </c>
      <c r="C37271" s="8" t="n">
        <v>1</v>
      </c>
      <c r="D37271" s="8" t="inlineStr">
        <is>
          <t>Disneyland Park</t>
        </is>
      </c>
      <c r="E37271" s="8" t="inlineStr">
        <is>
          <t>Pirates' Beach</t>
        </is>
      </c>
      <c r="F37271" s="8" t="inlineStr">
        <is>
          <t>STANDBY</t>
        </is>
      </c>
      <c r="G37271" s="8" t="n">
        <v>0</v>
      </c>
      <c r="H37271" s="8" t="inlineStr">
        <is>
          <t>CLOSED</t>
        </is>
      </c>
    </row>
    <row r="37272">
      <c r="A37272" s="8" t="inlineStr">
        <is>
          <t>2026-08-08</t>
        </is>
      </c>
      <c r="B37272" s="8" t="n">
        <v>1</v>
      </c>
      <c r="C37272" s="8" t="n">
        <v>1</v>
      </c>
      <c r="D37272" s="8" t="inlineStr">
        <is>
          <t>Disneyland Park</t>
        </is>
      </c>
      <c r="E37272" s="8" t="inlineStr">
        <is>
          <t>Autopia, presented by Avis</t>
        </is>
      </c>
      <c r="F37272" s="8" t="inlineStr">
        <is>
          <t>STANDBY</t>
        </is>
      </c>
      <c r="G37272" s="8" t="n">
        <v>0</v>
      </c>
      <c r="H37272" s="8" t="inlineStr">
        <is>
          <t>CLOSED</t>
        </is>
      </c>
    </row>
    <row r="37273">
      <c r="A37273" s="8" t="inlineStr">
        <is>
          <t>2026-08-08</t>
        </is>
      </c>
      <c r="B37273" s="8" t="n">
        <v>1</v>
      </c>
      <c r="C37273" s="8" t="n">
        <v>1</v>
      </c>
      <c r="D37273" s="8" t="inlineStr">
        <is>
          <t>Disneyland Park</t>
        </is>
      </c>
      <c r="E37273" s="8" t="inlineStr">
        <is>
          <t>Buzz Lightyear Laser Blast</t>
        </is>
      </c>
      <c r="F37273" s="8" t="inlineStr">
        <is>
          <t>STANDBY</t>
        </is>
      </c>
      <c r="G37273" s="8" t="n">
        <v>0</v>
      </c>
      <c r="H37273" s="8" t="inlineStr">
        <is>
          <t>CLOSED</t>
        </is>
      </c>
    </row>
    <row r="37274">
      <c r="A37274" s="8" t="inlineStr">
        <is>
          <t>2026-08-08</t>
        </is>
      </c>
      <c r="B37274" s="8" t="n">
        <v>1</v>
      </c>
      <c r="C37274" s="8" t="n">
        <v>1</v>
      </c>
      <c r="D37274" s="8" t="inlineStr">
        <is>
          <t>Disneyland Park</t>
        </is>
      </c>
      <c r="E37274" s="8" t="inlineStr">
        <is>
          <t>Disneyland Railroad Discoveryland Station</t>
        </is>
      </c>
      <c r="F37274" s="8" t="inlineStr">
        <is>
          <t>STANDBY</t>
        </is>
      </c>
      <c r="G37274" s="8" t="n">
        <v>0</v>
      </c>
      <c r="H37274" s="8" t="inlineStr">
        <is>
          <t>CLOSED</t>
        </is>
      </c>
    </row>
    <row r="37275">
      <c r="A37275" s="8" t="inlineStr">
        <is>
          <t>2026-08-08</t>
        </is>
      </c>
      <c r="B37275" s="8" t="n">
        <v>1</v>
      </c>
      <c r="C37275" s="8" t="n">
        <v>1</v>
      </c>
      <c r="D37275" s="8" t="inlineStr">
        <is>
          <t>Disneyland Park</t>
        </is>
      </c>
      <c r="E37275" s="8" t="inlineStr">
        <is>
          <t>Les Mystères du Nautilus</t>
        </is>
      </c>
      <c r="F37275" s="8" t="inlineStr">
        <is>
          <t>STANDBY</t>
        </is>
      </c>
      <c r="G37275" s="8" t="n">
        <v>0</v>
      </c>
      <c r="H37275" s="8" t="inlineStr">
        <is>
          <t>CLOSED</t>
        </is>
      </c>
    </row>
    <row r="37276">
      <c r="A37276" s="8" t="inlineStr">
        <is>
          <t>2026-08-08</t>
        </is>
      </c>
      <c r="B37276" s="8" t="n">
        <v>1</v>
      </c>
      <c r="C37276" s="8" t="n">
        <v>1</v>
      </c>
      <c r="D37276" s="8" t="inlineStr">
        <is>
          <t>Disneyland Park</t>
        </is>
      </c>
      <c r="E37276" s="8" t="inlineStr">
        <is>
          <t>Mickey’s PhilharMagic</t>
        </is>
      </c>
      <c r="F37276" s="8" t="inlineStr">
        <is>
          <t>STANDBY</t>
        </is>
      </c>
      <c r="G37276" s="8" t="n">
        <v>0</v>
      </c>
      <c r="H37276" s="8" t="inlineStr">
        <is>
          <t>CLOSED</t>
        </is>
      </c>
    </row>
    <row r="37277">
      <c r="A37277" s="8" t="inlineStr">
        <is>
          <t>2026-08-08</t>
        </is>
      </c>
      <c r="B37277" s="8" t="n">
        <v>1</v>
      </c>
      <c r="C37277" s="8" t="n">
        <v>1</v>
      </c>
      <c r="D37277" s="8" t="inlineStr">
        <is>
          <t>Disneyland Park</t>
        </is>
      </c>
      <c r="E37277" s="8" t="inlineStr">
        <is>
          <t>Orbitron®</t>
        </is>
      </c>
      <c r="F37277" s="8" t="inlineStr">
        <is>
          <t>STANDBY</t>
        </is>
      </c>
      <c r="G37277" s="8" t="n">
        <v>0</v>
      </c>
      <c r="H37277" s="8" t="inlineStr">
        <is>
          <t>CLOSED</t>
        </is>
      </c>
    </row>
    <row r="37278">
      <c r="A37278" s="8" t="inlineStr">
        <is>
          <t>2026-08-08</t>
        </is>
      </c>
      <c r="B37278" s="8" t="n">
        <v>1</v>
      </c>
      <c r="C37278" s="8" t="n">
        <v>1</v>
      </c>
      <c r="D37278" s="8" t="inlineStr">
        <is>
          <t>Disneyland Park</t>
        </is>
      </c>
      <c r="E37278" s="8" t="inlineStr">
        <is>
          <t>Star Tours: The Adventures Continue*</t>
        </is>
      </c>
      <c r="F37278" s="8" t="inlineStr">
        <is>
          <t>STANDBY</t>
        </is>
      </c>
      <c r="G37278" s="8" t="n">
        <v>0</v>
      </c>
      <c r="H37278" s="8" t="inlineStr">
        <is>
          <t>CLOSED</t>
        </is>
      </c>
    </row>
    <row r="37279">
      <c r="A37279" s="8" t="inlineStr">
        <is>
          <t>2026-08-08</t>
        </is>
      </c>
      <c r="B37279" s="8" t="n">
        <v>1</v>
      </c>
      <c r="C37279" s="8" t="n">
        <v>1</v>
      </c>
      <c r="D37279" s="8" t="inlineStr">
        <is>
          <t>Disneyland Park</t>
        </is>
      </c>
      <c r="E37279" s="8" t="inlineStr">
        <is>
          <t>Star Wars Hyperspace Mountain</t>
        </is>
      </c>
      <c r="F37279" s="8" t="inlineStr">
        <is>
          <t>STANDBY</t>
        </is>
      </c>
      <c r="G37279" s="8" t="n">
        <v>0</v>
      </c>
      <c r="H37279" s="8" t="inlineStr">
        <is>
          <t>CLOSED</t>
        </is>
      </c>
    </row>
    <row r="37280">
      <c r="A37280" s="8" t="inlineStr">
        <is>
          <t>2026-08-08</t>
        </is>
      </c>
      <c r="B37280" s="8" t="n">
        <v>1</v>
      </c>
      <c r="C37280" s="8" t="n">
        <v>1</v>
      </c>
      <c r="D37280" s="8" t="inlineStr">
        <is>
          <t>Disneyland Park</t>
        </is>
      </c>
      <c r="E37280" s="8" t="inlineStr">
        <is>
          <t>Star Wars Hyperspace Mountain Single Rider</t>
        </is>
      </c>
      <c r="F37280" s="8" t="inlineStr">
        <is>
          <t>STANDBY</t>
        </is>
      </c>
      <c r="G37280" s="8" t="n">
        <v>0</v>
      </c>
      <c r="H37280" s="8" t="inlineStr">
        <is>
          <t>CLOSED</t>
        </is>
      </c>
    </row>
    <row r="37281">
      <c r="A37281" s="8" t="inlineStr">
        <is>
          <t>2026-08-08</t>
        </is>
      </c>
      <c r="B37281" s="8" t="n">
        <v>1</v>
      </c>
      <c r="C37281" s="8" t="n">
        <v>1</v>
      </c>
      <c r="D37281" s="8" t="inlineStr">
        <is>
          <t>Disneyland Park</t>
        </is>
      </c>
      <c r="E37281" s="8" t="inlineStr">
        <is>
          <t>Welcome to Starport: A Star Wars Encounter</t>
        </is>
      </c>
      <c r="F37281" s="8" t="inlineStr">
        <is>
          <t>STANDBY</t>
        </is>
      </c>
      <c r="G37281" s="8" t="n">
        <v>0</v>
      </c>
      <c r="H37281" s="8" t="inlineStr">
        <is>
          <t>CLOSED</t>
        </is>
      </c>
    </row>
    <row r="37282">
      <c r="A37282" s="8" t="inlineStr">
        <is>
          <t>2026-08-08</t>
        </is>
      </c>
      <c r="B37282" s="8" t="n">
        <v>1</v>
      </c>
      <c r="C37282" s="8" t="n">
        <v>1</v>
      </c>
      <c r="D37282" s="8" t="inlineStr">
        <is>
          <t>Disneyland Park</t>
        </is>
      </c>
      <c r="E37282" s="8" t="inlineStr">
        <is>
          <t>"it's a small world"</t>
        </is>
      </c>
      <c r="F37282" s="8" t="inlineStr">
        <is>
          <t>STANDBY</t>
        </is>
      </c>
      <c r="G37282" s="8" t="n">
        <v>0</v>
      </c>
      <c r="H37282" s="8" t="inlineStr">
        <is>
          <t>CLOSED</t>
        </is>
      </c>
    </row>
    <row r="37283">
      <c r="A37283" s="8" t="inlineStr">
        <is>
          <t>2026-08-08</t>
        </is>
      </c>
      <c r="B37283" s="8" t="n">
        <v>1</v>
      </c>
      <c r="C37283" s="8" t="n">
        <v>1</v>
      </c>
      <c r="D37283" s="8" t="inlineStr">
        <is>
          <t>Disneyland Park</t>
        </is>
      </c>
      <c r="E37283" s="8" t="inlineStr">
        <is>
          <t>Alice's Curious Labyrinth</t>
        </is>
      </c>
      <c r="F37283" s="8" t="inlineStr">
        <is>
          <t>STANDBY</t>
        </is>
      </c>
      <c r="G37283" s="8" t="n">
        <v>0</v>
      </c>
      <c r="H37283" s="8" t="inlineStr">
        <is>
          <t>CLOSED</t>
        </is>
      </c>
    </row>
    <row r="37284">
      <c r="A37284" s="8" t="inlineStr">
        <is>
          <t>2026-08-08</t>
        </is>
      </c>
      <c r="B37284" s="8" t="n">
        <v>1</v>
      </c>
      <c r="C37284" s="8" t="n">
        <v>1</v>
      </c>
      <c r="D37284" s="8" t="inlineStr">
        <is>
          <t>Disneyland Park</t>
        </is>
      </c>
      <c r="E37284" s="8" t="inlineStr">
        <is>
          <t>Blanche-Neige et les Sept Nains®</t>
        </is>
      </c>
      <c r="F37284" s="8" t="inlineStr">
        <is>
          <t>STANDBY</t>
        </is>
      </c>
      <c r="G37284" s="8" t="n">
        <v>0</v>
      </c>
      <c r="H37284" s="8" t="inlineStr">
        <is>
          <t>CLOSED</t>
        </is>
      </c>
    </row>
    <row r="37285">
      <c r="A37285" s="8" t="inlineStr">
        <is>
          <t>2026-08-08</t>
        </is>
      </c>
      <c r="B37285" s="8" t="n">
        <v>1</v>
      </c>
      <c r="C37285" s="8" t="n">
        <v>1</v>
      </c>
      <c r="D37285" s="8" t="inlineStr">
        <is>
          <t>Disneyland Park</t>
        </is>
      </c>
      <c r="E37285" s="8" t="inlineStr">
        <is>
          <t>Casey Jr. – le Petit Train du Cirque</t>
        </is>
      </c>
      <c r="F37285" s="8" t="inlineStr">
        <is>
          <t>STANDBY</t>
        </is>
      </c>
      <c r="G37285" s="8" t="n">
        <v>0</v>
      </c>
      <c r="H37285" s="8" t="inlineStr">
        <is>
          <t>CLOSED</t>
        </is>
      </c>
    </row>
    <row r="37286">
      <c r="A37286" s="8" t="inlineStr">
        <is>
          <t>2026-08-08</t>
        </is>
      </c>
      <c r="B37286" s="8" t="n">
        <v>1</v>
      </c>
      <c r="C37286" s="8" t="n">
        <v>1</v>
      </c>
      <c r="D37286" s="8" t="inlineStr">
        <is>
          <t>Disneyland Park</t>
        </is>
      </c>
      <c r="E37286" s="8" t="inlineStr">
        <is>
          <t>Disneyland Railroad Fantasyland Station</t>
        </is>
      </c>
      <c r="F37286" s="8" t="inlineStr">
        <is>
          <t>STANDBY</t>
        </is>
      </c>
      <c r="G37286" s="8" t="n">
        <v>0</v>
      </c>
      <c r="H37286" s="8" t="inlineStr">
        <is>
          <t>CLOSED</t>
        </is>
      </c>
    </row>
    <row r="37287">
      <c r="A37287" s="8" t="inlineStr">
        <is>
          <t>2026-08-08</t>
        </is>
      </c>
      <c r="B37287" s="8" t="n">
        <v>1</v>
      </c>
      <c r="C37287" s="8" t="n">
        <v>1</v>
      </c>
      <c r="D37287" s="8" t="inlineStr">
        <is>
          <t>Disneyland Park</t>
        </is>
      </c>
      <c r="E37287" s="8" t="inlineStr">
        <is>
          <t>Disneyland Railroad Main Street Station</t>
        </is>
      </c>
      <c r="F37287" s="8" t="inlineStr">
        <is>
          <t>STANDBY</t>
        </is>
      </c>
      <c r="G37287" s="8" t="n">
        <v>0</v>
      </c>
      <c r="H37287" s="8" t="inlineStr">
        <is>
          <t>CLOSED</t>
        </is>
      </c>
    </row>
    <row r="37288">
      <c r="A37288" s="8" t="inlineStr">
        <is>
          <t>2026-08-08</t>
        </is>
      </c>
      <c r="B37288" s="8" t="n">
        <v>1</v>
      </c>
      <c r="C37288" s="8" t="n">
        <v>1</v>
      </c>
      <c r="D37288" s="8" t="inlineStr">
        <is>
          <t>Disneyland Park</t>
        </is>
      </c>
      <c r="E37288" s="8" t="inlineStr">
        <is>
          <t>Dumbo the Flying Elephant</t>
        </is>
      </c>
      <c r="F37288" s="8" t="inlineStr">
        <is>
          <t>STANDBY</t>
        </is>
      </c>
      <c r="G37288" s="8" t="n">
        <v>0</v>
      </c>
      <c r="H37288" s="8" t="inlineStr">
        <is>
          <t>CLOSED</t>
        </is>
      </c>
    </row>
    <row r="37289">
      <c r="A37289" s="8" t="inlineStr">
        <is>
          <t>2026-08-08</t>
        </is>
      </c>
      <c r="B37289" s="8" t="n">
        <v>1</v>
      </c>
      <c r="C37289" s="8" t="n">
        <v>1</v>
      </c>
      <c r="D37289" s="8" t="inlineStr">
        <is>
          <t>Disneyland Park</t>
        </is>
      </c>
      <c r="E37289" s="8" t="inlineStr">
        <is>
          <t>La Tanière du Dragon</t>
        </is>
      </c>
      <c r="F37289" s="8" t="inlineStr">
        <is>
          <t>STANDBY</t>
        </is>
      </c>
      <c r="G37289" s="8" t="n">
        <v>0</v>
      </c>
      <c r="H37289" s="8" t="inlineStr">
        <is>
          <t>CLOSED</t>
        </is>
      </c>
    </row>
    <row r="37290">
      <c r="A37290" s="8" t="inlineStr">
        <is>
          <t>2026-08-08</t>
        </is>
      </c>
      <c r="B37290" s="8" t="n">
        <v>1</v>
      </c>
      <c r="C37290" s="8" t="n">
        <v>1</v>
      </c>
      <c r="D37290" s="8" t="inlineStr">
        <is>
          <t>Disneyland Park</t>
        </is>
      </c>
      <c r="E37290" s="8" t="inlineStr">
        <is>
          <t>Le Carrousel de Lancelot</t>
        </is>
      </c>
      <c r="F37290" s="8" t="inlineStr">
        <is>
          <t>STANDBY</t>
        </is>
      </c>
      <c r="G37290" s="8" t="n">
        <v>0</v>
      </c>
      <c r="H37290" s="8" t="inlineStr">
        <is>
          <t>CLOSED</t>
        </is>
      </c>
    </row>
    <row r="37291">
      <c r="A37291" s="8" t="inlineStr">
        <is>
          <t>2026-08-08</t>
        </is>
      </c>
      <c r="B37291" s="8" t="n">
        <v>1</v>
      </c>
      <c r="C37291" s="8" t="n">
        <v>1</v>
      </c>
      <c r="D37291" s="8" t="inlineStr">
        <is>
          <t>Disneyland Park</t>
        </is>
      </c>
      <c r="E37291" s="8" t="inlineStr">
        <is>
          <t>Le Pays des Contes de Fées, presented by Vittel</t>
        </is>
      </c>
      <c r="F37291" s="8" t="inlineStr">
        <is>
          <t>STANDBY</t>
        </is>
      </c>
      <c r="G37291" s="8" t="n">
        <v>0</v>
      </c>
      <c r="H37291" s="8" t="inlineStr">
        <is>
          <t>CLOSED</t>
        </is>
      </c>
    </row>
    <row r="37292">
      <c r="A37292" s="8" t="inlineStr">
        <is>
          <t>2026-08-08</t>
        </is>
      </c>
      <c r="B37292" s="8" t="n">
        <v>1</v>
      </c>
      <c r="C37292" s="8" t="n">
        <v>1</v>
      </c>
      <c r="D37292" s="8" t="inlineStr">
        <is>
          <t>Disneyland Park</t>
        </is>
      </c>
      <c r="E37292" s="8" t="inlineStr">
        <is>
          <t>Les Voyages de Pinocchio</t>
        </is>
      </c>
      <c r="F37292" s="8" t="inlineStr">
        <is>
          <t>STANDBY</t>
        </is>
      </c>
      <c r="G37292" s="8" t="n">
        <v>0</v>
      </c>
      <c r="H37292" s="8" t="inlineStr">
        <is>
          <t>CLOSED</t>
        </is>
      </c>
    </row>
    <row r="37293">
      <c r="A37293" s="8" t="inlineStr">
        <is>
          <t>2026-08-08</t>
        </is>
      </c>
      <c r="B37293" s="8" t="n">
        <v>1</v>
      </c>
      <c r="C37293" s="8" t="n">
        <v>1</v>
      </c>
      <c r="D37293" s="8" t="inlineStr">
        <is>
          <t>Disneyland Park</t>
        </is>
      </c>
      <c r="E37293" s="8" t="inlineStr">
        <is>
          <t>Mad Hatter's Tea Cups</t>
        </is>
      </c>
      <c r="F37293" s="8" t="inlineStr">
        <is>
          <t>STANDBY</t>
        </is>
      </c>
      <c r="G37293" s="8" t="n">
        <v>0</v>
      </c>
      <c r="H37293" s="8" t="inlineStr">
        <is>
          <t>CLOSED</t>
        </is>
      </c>
    </row>
    <row r="37294">
      <c r="A37294" s="8" t="inlineStr">
        <is>
          <t>2026-08-08</t>
        </is>
      </c>
      <c r="B37294" s="8" t="n">
        <v>1</v>
      </c>
      <c r="C37294" s="8" t="n">
        <v>1</v>
      </c>
      <c r="D37294" s="8" t="inlineStr">
        <is>
          <t>Disneyland Park</t>
        </is>
      </c>
      <c r="E37294" s="8" t="inlineStr">
        <is>
          <t>Meet Mickey Mouse</t>
        </is>
      </c>
      <c r="F37294" s="8" t="inlineStr">
        <is>
          <t>STANDBY</t>
        </is>
      </c>
      <c r="G37294" s="8" t="n">
        <v>0</v>
      </c>
      <c r="H37294" s="8" t="inlineStr">
        <is>
          <t>CLOSED</t>
        </is>
      </c>
    </row>
    <row r="37295">
      <c r="A37295" s="8" t="inlineStr">
        <is>
          <t>2026-08-08</t>
        </is>
      </c>
      <c r="B37295" s="8" t="n">
        <v>1</v>
      </c>
      <c r="C37295" s="8" t="n">
        <v>1</v>
      </c>
      <c r="D37295" s="8" t="inlineStr">
        <is>
          <t>Disneyland Park</t>
        </is>
      </c>
      <c r="E37295" s="8" t="inlineStr">
        <is>
          <t>Peter Pan's Flight</t>
        </is>
      </c>
      <c r="F37295" s="8" t="inlineStr">
        <is>
          <t>STANDBY</t>
        </is>
      </c>
      <c r="G37295" s="8" t="n">
        <v>0</v>
      </c>
      <c r="H37295" s="8" t="inlineStr">
        <is>
          <t>CLOSED</t>
        </is>
      </c>
    </row>
    <row r="37296">
      <c r="A37296" s="8" t="inlineStr">
        <is>
          <t>2026-08-08</t>
        </is>
      </c>
      <c r="B37296" s="8" t="n">
        <v>1</v>
      </c>
      <c r="C37296" s="8" t="n">
        <v>1</v>
      </c>
      <c r="D37296" s="8" t="inlineStr">
        <is>
          <t>Disneyland Park</t>
        </is>
      </c>
      <c r="E37296" s="8" t="inlineStr">
        <is>
          <t>Princess Pavilion</t>
        </is>
      </c>
      <c r="F37296" s="8" t="inlineStr">
        <is>
          <t>STANDBY</t>
        </is>
      </c>
      <c r="G37296" s="8" t="n">
        <v>0</v>
      </c>
      <c r="H37296" s="8" t="inlineStr">
        <is>
          <t>CLOSED</t>
        </is>
      </c>
    </row>
    <row r="37297">
      <c r="A37297" s="8" t="inlineStr">
        <is>
          <t>2026-08-08</t>
        </is>
      </c>
      <c r="B37297" s="8" t="n">
        <v>1</v>
      </c>
      <c r="C37297" s="8" t="n">
        <v>1</v>
      </c>
      <c r="D37297" s="8" t="inlineStr">
        <is>
          <t>Disneyland Park</t>
        </is>
      </c>
      <c r="E37297" s="8" t="inlineStr">
        <is>
          <t>Big Thunder Mountain</t>
        </is>
      </c>
      <c r="F37297" s="8" t="inlineStr">
        <is>
          <t>STANDBY</t>
        </is>
      </c>
      <c r="G37297" s="8" t="n">
        <v>0</v>
      </c>
      <c r="H37297" s="8" t="inlineStr">
        <is>
          <t>CLOSED</t>
        </is>
      </c>
    </row>
    <row r="37298">
      <c r="A37298" s="8" t="inlineStr">
        <is>
          <t>2026-08-08</t>
        </is>
      </c>
      <c r="B37298" s="8" t="n">
        <v>1</v>
      </c>
      <c r="C37298" s="8" t="n">
        <v>1</v>
      </c>
      <c r="D37298" s="8" t="inlineStr">
        <is>
          <t>Disneyland Park</t>
        </is>
      </c>
      <c r="E37298" s="8" t="inlineStr">
        <is>
          <t>Disneyland Railroad Frontierland Depot</t>
        </is>
      </c>
      <c r="F37298" s="8" t="inlineStr">
        <is>
          <t>STANDBY</t>
        </is>
      </c>
      <c r="G37298" s="8" t="n">
        <v>0</v>
      </c>
      <c r="H37298" s="8" t="inlineStr">
        <is>
          <t>CLOSED</t>
        </is>
      </c>
    </row>
    <row r="37299">
      <c r="A37299" s="8" t="inlineStr">
        <is>
          <t>2026-08-08</t>
        </is>
      </c>
      <c r="B37299" s="8" t="n">
        <v>1</v>
      </c>
      <c r="C37299" s="8" t="n">
        <v>1</v>
      </c>
      <c r="D37299" s="8" t="inlineStr">
        <is>
          <t>Disneyland Park</t>
        </is>
      </c>
      <c r="E37299" s="8" t="inlineStr">
        <is>
          <t>Frontierland Playground</t>
        </is>
      </c>
      <c r="F37299" s="8" t="inlineStr">
        <is>
          <t>STANDBY</t>
        </is>
      </c>
      <c r="G37299" s="8" t="n">
        <v>0</v>
      </c>
      <c r="H37299" s="8" t="inlineStr">
        <is>
          <t>CLOSED</t>
        </is>
      </c>
    </row>
    <row r="37300">
      <c r="A37300" s="8" t="inlineStr">
        <is>
          <t>2026-08-08</t>
        </is>
      </c>
      <c r="B37300" s="8" t="n">
        <v>1</v>
      </c>
      <c r="C37300" s="8" t="n">
        <v>1</v>
      </c>
      <c r="D37300" s="8" t="inlineStr">
        <is>
          <t>Disneyland Park</t>
        </is>
      </c>
      <c r="E37300" s="8" t="inlineStr">
        <is>
          <t>Phantom Manor</t>
        </is>
      </c>
      <c r="F37300" s="8" t="inlineStr">
        <is>
          <t>STANDBY</t>
        </is>
      </c>
      <c r="G37300" s="8" t="n">
        <v>0</v>
      </c>
      <c r="H37300" s="8" t="inlineStr">
        <is>
          <t>CLOSED</t>
        </is>
      </c>
    </row>
    <row r="37301">
      <c r="A37301" s="8" t="inlineStr">
        <is>
          <t>2026-08-08</t>
        </is>
      </c>
      <c r="B37301" s="8" t="n">
        <v>1</v>
      </c>
      <c r="C37301" s="8" t="n">
        <v>1</v>
      </c>
      <c r="D37301" s="8" t="inlineStr">
        <is>
          <t>Disneyland Park</t>
        </is>
      </c>
      <c r="E37301" s="8" t="inlineStr">
        <is>
          <t>River Rogue Keelboats</t>
        </is>
      </c>
      <c r="F37301" s="8" t="inlineStr">
        <is>
          <t>STANDBY</t>
        </is>
      </c>
      <c r="G37301" s="8" t="n">
        <v>0</v>
      </c>
      <c r="H37301" s="8" t="inlineStr">
        <is>
          <t>CLOSED</t>
        </is>
      </c>
    </row>
    <row r="37302">
      <c r="A37302" s="8" t="inlineStr">
        <is>
          <t>2026-08-08</t>
        </is>
      </c>
      <c r="B37302" s="8" t="n">
        <v>1</v>
      </c>
      <c r="C37302" s="8" t="n">
        <v>1</v>
      </c>
      <c r="D37302" s="8" t="inlineStr">
        <is>
          <t>Disneyland Park</t>
        </is>
      </c>
      <c r="E37302" s="8" t="inlineStr">
        <is>
          <t>Rustler Roundup Shootin' Gallery</t>
        </is>
      </c>
      <c r="F37302" s="8" t="inlineStr">
        <is>
          <t>STANDBY</t>
        </is>
      </c>
      <c r="G37302" s="8" t="n">
        <v>0</v>
      </c>
      <c r="H37302" s="8" t="inlineStr">
        <is>
          <t>CLOSED</t>
        </is>
      </c>
    </row>
    <row r="37303">
      <c r="A37303" s="8" t="inlineStr">
        <is>
          <t>2026-08-08</t>
        </is>
      </c>
      <c r="B37303" s="8" t="n">
        <v>1</v>
      </c>
      <c r="C37303" s="8" t="n">
        <v>1</v>
      </c>
      <c r="D37303" s="8" t="inlineStr">
        <is>
          <t>Disneyland Park</t>
        </is>
      </c>
      <c r="E37303" s="8" t="inlineStr">
        <is>
          <t>Thunder Mesa Riverboat Landing</t>
        </is>
      </c>
      <c r="F37303" s="8" t="inlineStr">
        <is>
          <t>STANDBY</t>
        </is>
      </c>
      <c r="G37303" s="8" t="n">
        <v>0</v>
      </c>
      <c r="H37303" s="8" t="inlineStr">
        <is>
          <t>CLOSED</t>
        </is>
      </c>
    </row>
    <row r="37304">
      <c r="A37304" s="8" t="inlineStr">
        <is>
          <t>2026-08-08</t>
        </is>
      </c>
      <c r="B37304" s="8" t="n">
        <v>1</v>
      </c>
      <c r="C37304" s="8" t="n">
        <v>1</v>
      </c>
      <c r="D37304" s="8" t="inlineStr">
        <is>
          <t>Disneyland Park</t>
        </is>
      </c>
      <c r="E37304" s="8" t="inlineStr">
        <is>
          <t>Disneyland Railroad Main Street Station</t>
        </is>
      </c>
      <c r="F37304" s="8" t="inlineStr">
        <is>
          <t>STANDBY</t>
        </is>
      </c>
      <c r="G37304" s="8" t="n">
        <v>0</v>
      </c>
      <c r="H37304" s="8" t="inlineStr">
        <is>
          <t>CLOSED</t>
        </is>
      </c>
    </row>
    <row r="37305">
      <c r="A37305" s="8" t="inlineStr">
        <is>
          <t>2026-08-08</t>
        </is>
      </c>
      <c r="B37305" s="8" t="n">
        <v>1</v>
      </c>
      <c r="C37305" s="8" t="n">
        <v>1</v>
      </c>
      <c r="D37305" s="8" t="inlineStr">
        <is>
          <t>Disneyland Park</t>
        </is>
      </c>
      <c r="E37305" s="8" t="inlineStr">
        <is>
          <t>Main Street Vehicles</t>
        </is>
      </c>
      <c r="F37305" s="8" t="inlineStr">
        <is>
          <t>STANDBY</t>
        </is>
      </c>
      <c r="G37305" s="8" t="n">
        <v>0</v>
      </c>
      <c r="H37305" s="8" t="inlineStr">
        <is>
          <t>CLOSED</t>
        </is>
      </c>
    </row>
    <row r="37306">
      <c r="A37306" s="8" t="inlineStr">
        <is>
          <t>2026-08-08</t>
        </is>
      </c>
      <c r="B37306" s="8" t="n">
        <v>1</v>
      </c>
      <c r="C37306" s="8" t="n">
        <v>1</v>
      </c>
      <c r="D37306" s="8" t="inlineStr">
        <is>
          <t>Disney Adventure World</t>
        </is>
      </c>
      <c r="E37306" s="8" t="inlineStr">
        <is>
          <t>Avengers Assemble: Flight Force</t>
        </is>
      </c>
      <c r="F37306" s="8" t="inlineStr">
        <is>
          <t>STANDBY</t>
        </is>
      </c>
      <c r="G37306" s="8" t="n">
        <v>0</v>
      </c>
      <c r="H37306" s="8" t="inlineStr">
        <is>
          <t>CLOSED</t>
        </is>
      </c>
    </row>
    <row r="37307">
      <c r="A37307" s="8" t="inlineStr">
        <is>
          <t>2026-08-08</t>
        </is>
      </c>
      <c r="B37307" s="8" t="n">
        <v>1</v>
      </c>
      <c r="C37307" s="8" t="n">
        <v>1</v>
      </c>
      <c r="D37307" s="8" t="inlineStr">
        <is>
          <t>Disney Adventure World</t>
        </is>
      </c>
      <c r="E37307" s="8" t="inlineStr">
        <is>
          <t>Avengers Assemble: Flight Force Single Rider</t>
        </is>
      </c>
      <c r="F37307" s="8" t="inlineStr">
        <is>
          <t>STANDBY</t>
        </is>
      </c>
      <c r="G37307" s="8" t="n">
        <v>0</v>
      </c>
      <c r="H37307" s="8" t="inlineStr">
        <is>
          <t>CLOSED</t>
        </is>
      </c>
    </row>
    <row r="37308">
      <c r="A37308" s="8" t="inlineStr">
        <is>
          <t>2026-08-08</t>
        </is>
      </c>
      <c r="B37308" s="8" t="n">
        <v>1</v>
      </c>
      <c r="C37308" s="8" t="n">
        <v>1</v>
      </c>
      <c r="D37308" s="8" t="inlineStr">
        <is>
          <t>Disney Adventure World</t>
        </is>
      </c>
      <c r="E37308" s="8" t="inlineStr">
        <is>
          <t>Spider-Man W.E.B. Adventure</t>
        </is>
      </c>
      <c r="F37308" s="8" t="inlineStr">
        <is>
          <t>STANDBY</t>
        </is>
      </c>
      <c r="G37308" s="8" t="n">
        <v>0</v>
      </c>
      <c r="H37308" s="8" t="inlineStr">
        <is>
          <t>CLOSED</t>
        </is>
      </c>
    </row>
    <row r="37309">
      <c r="A37309" s="8" t="inlineStr">
        <is>
          <t>2026-08-08</t>
        </is>
      </c>
      <c r="B37309" s="8" t="n">
        <v>1</v>
      </c>
      <c r="C37309" s="8" t="n">
        <v>1</v>
      </c>
      <c r="D37309" s="8" t="inlineStr">
        <is>
          <t>Disney Adventure World</t>
        </is>
      </c>
      <c r="E37309" s="8" t="inlineStr">
        <is>
          <t>Spider-Man W.E.B. Adventure Single Rider</t>
        </is>
      </c>
      <c r="F37309" s="8" t="inlineStr">
        <is>
          <t>STANDBY</t>
        </is>
      </c>
      <c r="G37309" s="8" t="n">
        <v>0</v>
      </c>
      <c r="H37309" s="8" t="inlineStr">
        <is>
          <t>CLOSED</t>
        </is>
      </c>
    </row>
    <row r="37310">
      <c r="A37310" s="8" t="inlineStr">
        <is>
          <t>2026-08-08</t>
        </is>
      </c>
      <c r="B37310" s="8" t="n">
        <v>1</v>
      </c>
      <c r="C37310" s="8" t="n">
        <v>1</v>
      </c>
      <c r="D37310" s="8" t="inlineStr">
        <is>
          <t>Disney Adventure World</t>
        </is>
      </c>
      <c r="E37310" s="8" t="inlineStr">
        <is>
          <t>The Twilight Zone Tower of Terror</t>
        </is>
      </c>
      <c r="F37310" s="8" t="inlineStr">
        <is>
          <t>STANDBY</t>
        </is>
      </c>
      <c r="G37310" s="8" t="n">
        <v>0</v>
      </c>
      <c r="H37310" s="8" t="inlineStr">
        <is>
          <t>CLOSED</t>
        </is>
      </c>
    </row>
    <row r="37311">
      <c r="A37311" s="8" t="inlineStr">
        <is>
          <t>2026-08-08</t>
        </is>
      </c>
      <c r="B37311" s="8" t="n">
        <v>1</v>
      </c>
      <c r="C37311" s="8" t="n">
        <v>1</v>
      </c>
      <c r="D37311" s="8" t="inlineStr">
        <is>
          <t>Disney Adventure World</t>
        </is>
      </c>
      <c r="E37311" s="8" t="inlineStr">
        <is>
          <t>Cars Quatre Roues Rallye</t>
        </is>
      </c>
      <c r="F37311" s="8" t="inlineStr">
        <is>
          <t>STANDBY</t>
        </is>
      </c>
      <c r="G37311" s="8" t="n">
        <v>0</v>
      </c>
      <c r="H37311" s="8" t="inlineStr">
        <is>
          <t>CLOSED</t>
        </is>
      </c>
    </row>
    <row r="37312">
      <c r="A37312" s="8" t="inlineStr">
        <is>
          <t>2026-08-08</t>
        </is>
      </c>
      <c r="B37312" s="8" t="n">
        <v>1</v>
      </c>
      <c r="C37312" s="8" t="n">
        <v>1</v>
      </c>
      <c r="D37312" s="8" t="inlineStr">
        <is>
          <t>Disney Adventure World</t>
        </is>
      </c>
      <c r="E37312" s="8" t="inlineStr">
        <is>
          <t>Cars ROAD TRIP</t>
        </is>
      </c>
      <c r="F37312" s="8" t="inlineStr">
        <is>
          <t>STANDBY</t>
        </is>
      </c>
      <c r="G37312" s="8" t="n">
        <v>0</v>
      </c>
      <c r="H37312" s="8" t="inlineStr">
        <is>
          <t>CLOSED</t>
        </is>
      </c>
    </row>
    <row r="37313">
      <c r="A37313" s="8" t="inlineStr">
        <is>
          <t>2026-08-08</t>
        </is>
      </c>
      <c r="B37313" s="8" t="n">
        <v>1</v>
      </c>
      <c r="C37313" s="8" t="n">
        <v>1</v>
      </c>
      <c r="D37313" s="8" t="inlineStr">
        <is>
          <t>Disney Adventure World</t>
        </is>
      </c>
      <c r="E37313" s="8" t="inlineStr">
        <is>
          <t>Crush's Coaster</t>
        </is>
      </c>
      <c r="F37313" s="8" t="inlineStr">
        <is>
          <t>STANDBY</t>
        </is>
      </c>
      <c r="G37313" s="8" t="n">
        <v>0</v>
      </c>
      <c r="H37313" s="8" t="inlineStr">
        <is>
          <t>CLOSED</t>
        </is>
      </c>
    </row>
    <row r="37314">
      <c r="A37314" s="8" t="inlineStr">
        <is>
          <t>2026-08-08</t>
        </is>
      </c>
      <c r="B37314" s="8" t="n">
        <v>1</v>
      </c>
      <c r="C37314" s="8" t="n">
        <v>1</v>
      </c>
      <c r="D37314" s="8" t="inlineStr">
        <is>
          <t>Disney Adventure World</t>
        </is>
      </c>
      <c r="E37314" s="8" t="inlineStr">
        <is>
          <t>Crush's Coaster Single Rider</t>
        </is>
      </c>
      <c r="F37314" s="8" t="inlineStr">
        <is>
          <t>STANDBY</t>
        </is>
      </c>
      <c r="G37314" s="8" t="n">
        <v>0</v>
      </c>
      <c r="H37314" s="8" t="inlineStr">
        <is>
          <t>CLOSED</t>
        </is>
      </c>
    </row>
    <row r="37315">
      <c r="A37315" s="8" t="inlineStr">
        <is>
          <t>2026-08-08</t>
        </is>
      </c>
      <c r="B37315" s="8" t="n">
        <v>1</v>
      </c>
      <c r="C37315" s="8" t="n">
        <v>1</v>
      </c>
      <c r="D37315" s="8" t="inlineStr">
        <is>
          <t>Disney Adventure World</t>
        </is>
      </c>
      <c r="E37315" s="8" t="inlineStr">
        <is>
          <t>Les Tapis Volants - Flying Carpets Over Agrabah®</t>
        </is>
      </c>
      <c r="F37315" s="8" t="inlineStr">
        <is>
          <t>STANDBY</t>
        </is>
      </c>
      <c r="G37315" s="8" t="n">
        <v>0</v>
      </c>
      <c r="H37315" s="8" t="inlineStr">
        <is>
          <t>CLOSED</t>
        </is>
      </c>
    </row>
    <row r="37316">
      <c r="A37316" s="8" t="inlineStr">
        <is>
          <t>2026-08-08</t>
        </is>
      </c>
      <c r="B37316" s="8" t="n">
        <v>1</v>
      </c>
      <c r="C37316" s="8" t="n">
        <v>1</v>
      </c>
      <c r="D37316" s="8" t="inlineStr">
        <is>
          <t>Disney Adventure World</t>
        </is>
      </c>
      <c r="E37316" s="8" t="inlineStr">
        <is>
          <t>Ratatouille : L’Aventure Totalement Toquée de Rémy​</t>
        </is>
      </c>
      <c r="F37316" s="8" t="inlineStr">
        <is>
          <t>STANDBY</t>
        </is>
      </c>
      <c r="G37316" s="8" t="n">
        <v>0</v>
      </c>
      <c r="H37316" s="8" t="inlineStr">
        <is>
          <t>CLOSED</t>
        </is>
      </c>
    </row>
    <row r="37317">
      <c r="A37317" s="8" t="inlineStr">
        <is>
          <t>2026-08-08</t>
        </is>
      </c>
      <c r="B37317" s="8" t="n">
        <v>1</v>
      </c>
      <c r="C37317" s="8" t="n">
        <v>1</v>
      </c>
      <c r="D37317" s="8" t="inlineStr">
        <is>
          <t>Disney Adventure World</t>
        </is>
      </c>
      <c r="E37317" s="8" t="inlineStr">
        <is>
          <t>Ratatouille: The Adventure Single Rider</t>
        </is>
      </c>
      <c r="F37317" s="8" t="inlineStr">
        <is>
          <t>STANDBY</t>
        </is>
      </c>
      <c r="G37317" s="8" t="n">
        <v>0</v>
      </c>
      <c r="H37317" s="8" t="inlineStr">
        <is>
          <t>CLOSED</t>
        </is>
      </c>
    </row>
    <row r="37318">
      <c r="A37318" s="8" t="inlineStr">
        <is>
          <t>2026-08-08</t>
        </is>
      </c>
      <c r="B37318" s="8" t="n">
        <v>1</v>
      </c>
      <c r="C37318" s="8" t="n">
        <v>1</v>
      </c>
      <c r="D37318" s="8" t="inlineStr">
        <is>
          <t>Disney Adventure World</t>
        </is>
      </c>
      <c r="E37318" s="8" t="inlineStr">
        <is>
          <t>RC Racer</t>
        </is>
      </c>
      <c r="F37318" s="8" t="inlineStr">
        <is>
          <t>STANDBY</t>
        </is>
      </c>
      <c r="G37318" s="8" t="n">
        <v>0</v>
      </c>
      <c r="H37318" s="8" t="inlineStr">
        <is>
          <t>CLOSED</t>
        </is>
      </c>
    </row>
    <row r="37319">
      <c r="A37319" s="8" t="inlineStr">
        <is>
          <t>2026-08-08</t>
        </is>
      </c>
      <c r="B37319" s="8" t="n">
        <v>1</v>
      </c>
      <c r="C37319" s="8" t="n">
        <v>1</v>
      </c>
      <c r="D37319" s="8" t="inlineStr">
        <is>
          <t>Disney Adventure World</t>
        </is>
      </c>
      <c r="E37319" s="8" t="inlineStr">
        <is>
          <t>RC Racer Single Rider</t>
        </is>
      </c>
      <c r="F37319" s="8" t="inlineStr">
        <is>
          <t>STANDBY</t>
        </is>
      </c>
      <c r="G37319" s="8" t="n">
        <v>0</v>
      </c>
      <c r="H37319" s="8" t="inlineStr">
        <is>
          <t>CLOSED</t>
        </is>
      </c>
    </row>
    <row r="37320">
      <c r="A37320" s="8" t="inlineStr">
        <is>
          <t>2026-08-08</t>
        </is>
      </c>
      <c r="B37320" s="8" t="n">
        <v>1</v>
      </c>
      <c r="C37320" s="8" t="n">
        <v>1</v>
      </c>
      <c r="D37320" s="8" t="inlineStr">
        <is>
          <t>Disney Adventure World</t>
        </is>
      </c>
      <c r="E37320" s="8" t="inlineStr">
        <is>
          <t>Slinky® Dog Zigzag Spin</t>
        </is>
      </c>
      <c r="F37320" s="8" t="inlineStr">
        <is>
          <t>STANDBY</t>
        </is>
      </c>
      <c r="G37320" s="8" t="n">
        <v>0</v>
      </c>
      <c r="H37320" s="8" t="inlineStr">
        <is>
          <t>CLOSED</t>
        </is>
      </c>
    </row>
    <row r="37321">
      <c r="A37321" s="8" t="inlineStr">
        <is>
          <t>2026-08-08</t>
        </is>
      </c>
      <c r="B37321" s="8" t="n">
        <v>1</v>
      </c>
      <c r="C37321" s="8" t="n">
        <v>1</v>
      </c>
      <c r="D37321" s="8" t="inlineStr">
        <is>
          <t>Disney Adventure World</t>
        </is>
      </c>
      <c r="E37321" s="8" t="inlineStr">
        <is>
          <t>Toy Soldiers Parachute Drop</t>
        </is>
      </c>
      <c r="F37321" s="8" t="inlineStr">
        <is>
          <t>STANDBY</t>
        </is>
      </c>
      <c r="G37321" s="8" t="n">
        <v>0</v>
      </c>
      <c r="H37321" s="8" t="inlineStr">
        <is>
          <t>CLOSED</t>
        </is>
      </c>
    </row>
    <row r="37322">
      <c r="A37322" s="8" t="inlineStr">
        <is>
          <t>2026-08-08</t>
        </is>
      </c>
      <c r="B37322" s="8" t="n">
        <v>1</v>
      </c>
      <c r="C37322" s="8" t="n">
        <v>1</v>
      </c>
      <c r="D37322" s="8" t="inlineStr">
        <is>
          <t>Disney Adventure World</t>
        </is>
      </c>
      <c r="E37322" s="8" t="inlineStr">
        <is>
          <t>Toy Soldiers Parachute Drop Single Rider</t>
        </is>
      </c>
      <c r="F37322" s="8" t="inlineStr">
        <is>
          <t>STANDBY</t>
        </is>
      </c>
      <c r="G37322" s="8" t="n">
        <v>0</v>
      </c>
      <c r="H37322" s="8" t="inlineStr">
        <is>
          <t>CLOSED</t>
        </is>
      </c>
    </row>
    <row r="37323">
      <c r="A37323" s="8" t="inlineStr">
        <is>
          <t>2026-08-08</t>
        </is>
      </c>
      <c r="B37323" s="8" t="n">
        <v>1</v>
      </c>
      <c r="C37323" s="8" t="n">
        <v>1</v>
      </c>
      <c r="D37323" s="8" t="inlineStr">
        <is>
          <t>Disney Adventure World</t>
        </is>
      </c>
      <c r="E37323" s="8" t="inlineStr">
        <is>
          <t>Entry to World of Frozen</t>
        </is>
      </c>
      <c r="F37323" s="8" t="inlineStr">
        <is>
          <t>STANDBY</t>
        </is>
      </c>
      <c r="G37323" s="8" t="n">
        <v>0</v>
      </c>
      <c r="H37323" s="8" t="inlineStr">
        <is>
          <t>CLOSED</t>
        </is>
      </c>
    </row>
    <row r="37324">
      <c r="A37324" s="8" t="inlineStr">
        <is>
          <t>2026-08-08</t>
        </is>
      </c>
      <c r="B37324" s="8" t="n">
        <v>1</v>
      </c>
      <c r="C37324" s="8" t="n">
        <v>1</v>
      </c>
      <c r="D37324" s="8" t="inlineStr">
        <is>
          <t>Disney Adventure World</t>
        </is>
      </c>
      <c r="E37324" s="8" t="inlineStr">
        <is>
          <t>Frozen Ever After</t>
        </is>
      </c>
      <c r="F37324" s="8" t="inlineStr">
        <is>
          <t>STANDBY</t>
        </is>
      </c>
      <c r="G37324" s="8" t="n">
        <v>0</v>
      </c>
      <c r="H37324" s="8" t="inlineStr">
        <is>
          <t>CLOSED</t>
        </is>
      </c>
    </row>
    <row r="37325">
      <c r="A37325" s="8" t="inlineStr">
        <is>
          <t>2026-08-08</t>
        </is>
      </c>
      <c r="B37325" s="8" t="n">
        <v>1</v>
      </c>
      <c r="C37325" s="8" t="n">
        <v>1</v>
      </c>
      <c r="D37325" s="8" t="inlineStr">
        <is>
          <t>Disney Adventure World</t>
        </is>
      </c>
      <c r="E37325" s="8" t="inlineStr">
        <is>
          <t>Raiponce Tangled Spin</t>
        </is>
      </c>
      <c r="F37325" s="8" t="inlineStr">
        <is>
          <t>STANDBY</t>
        </is>
      </c>
      <c r="G37325" s="8" t="n">
        <v>0</v>
      </c>
      <c r="H37325" s="8" t="inlineStr">
        <is>
          <t>CLOSED</t>
        </is>
      </c>
    </row>
    <row r="37326">
      <c r="A37326" s="8" t="inlineStr">
        <is>
          <t>2026-08-08</t>
        </is>
      </c>
      <c r="B37326" s="8" t="n">
        <v>1</v>
      </c>
      <c r="C37326" s="8" t="n">
        <v>8</v>
      </c>
      <c r="D37326" s="8" t="inlineStr">
        <is>
          <t>Disneyland Park</t>
        </is>
      </c>
      <c r="E37326" s="8" t="inlineStr">
        <is>
          <t>Adventure Isle</t>
        </is>
      </c>
      <c r="F37326" s="8" t="inlineStr">
        <is>
          <t>STANDBY</t>
        </is>
      </c>
      <c r="G37326" s="8" t="n">
        <v>0</v>
      </c>
      <c r="H37326" s="8" t="inlineStr">
        <is>
          <t>CLOSED</t>
        </is>
      </c>
    </row>
    <row r="37327">
      <c r="A37327" s="8" t="inlineStr">
        <is>
          <t>2026-08-08</t>
        </is>
      </c>
      <c r="B37327" s="8" t="n">
        <v>1</v>
      </c>
      <c r="C37327" s="8" t="n">
        <v>8</v>
      </c>
      <c r="D37327" s="8" t="inlineStr">
        <is>
          <t>Disneyland Park</t>
        </is>
      </c>
      <c r="E37327" s="8" t="inlineStr">
        <is>
          <t>Indiana Jones and the Temple of Peril Single Rider</t>
        </is>
      </c>
      <c r="F37327" s="8" t="inlineStr">
        <is>
          <t>STANDBY</t>
        </is>
      </c>
      <c r="G37327" s="8" t="n">
        <v>0</v>
      </c>
      <c r="H37327" s="8" t="inlineStr">
        <is>
          <t>CLOSED</t>
        </is>
      </c>
    </row>
    <row r="37328">
      <c r="A37328" s="8" t="inlineStr">
        <is>
          <t>2026-08-08</t>
        </is>
      </c>
      <c r="B37328" s="8" t="n">
        <v>1</v>
      </c>
      <c r="C37328" s="8" t="n">
        <v>8</v>
      </c>
      <c r="D37328" s="8" t="inlineStr">
        <is>
          <t>Disneyland Park</t>
        </is>
      </c>
      <c r="E37328" s="8" t="inlineStr">
        <is>
          <t>Indiana Jones™ and the Temple of Peril</t>
        </is>
      </c>
      <c r="F37328" s="8" t="inlineStr">
        <is>
          <t>STANDBY</t>
        </is>
      </c>
      <c r="G37328" s="8" t="n">
        <v>0</v>
      </c>
      <c r="H37328" s="8" t="inlineStr">
        <is>
          <t>CLOSED</t>
        </is>
      </c>
    </row>
    <row r="37329">
      <c r="A37329" s="8" t="inlineStr">
        <is>
          <t>2026-08-08</t>
        </is>
      </c>
      <c r="B37329" s="8" t="n">
        <v>1</v>
      </c>
      <c r="C37329" s="8" t="n">
        <v>8</v>
      </c>
      <c r="D37329" s="8" t="inlineStr">
        <is>
          <t>Disneyland Park</t>
        </is>
      </c>
      <c r="E37329" s="8" t="inlineStr">
        <is>
          <t>La Cabane des Robinson</t>
        </is>
      </c>
      <c r="F37329" s="8" t="inlineStr">
        <is>
          <t>STANDBY</t>
        </is>
      </c>
      <c r="G37329" s="8" t="n">
        <v>0</v>
      </c>
      <c r="H37329" s="8" t="inlineStr">
        <is>
          <t>CLOSED</t>
        </is>
      </c>
    </row>
    <row r="37330">
      <c r="A37330" s="8" t="inlineStr">
        <is>
          <t>2026-08-08</t>
        </is>
      </c>
      <c r="B37330" s="8" t="n">
        <v>1</v>
      </c>
      <c r="C37330" s="8" t="n">
        <v>8</v>
      </c>
      <c r="D37330" s="8" t="inlineStr">
        <is>
          <t>Disneyland Park</t>
        </is>
      </c>
      <c r="E37330" s="8" t="inlineStr">
        <is>
          <t>Le Passage Enchanté d'Aladdin</t>
        </is>
      </c>
      <c r="F37330" s="8" t="inlineStr">
        <is>
          <t>STANDBY</t>
        </is>
      </c>
      <c r="G37330" s="8" t="n">
        <v>0</v>
      </c>
      <c r="H37330" s="8" t="inlineStr">
        <is>
          <t>CLOSED</t>
        </is>
      </c>
    </row>
    <row r="37331">
      <c r="A37331" s="8" t="inlineStr">
        <is>
          <t>2026-08-08</t>
        </is>
      </c>
      <c r="B37331" s="8" t="n">
        <v>1</v>
      </c>
      <c r="C37331" s="8" t="n">
        <v>8</v>
      </c>
      <c r="D37331" s="8" t="inlineStr">
        <is>
          <t>Disneyland Park</t>
        </is>
      </c>
      <c r="E37331" s="8" t="inlineStr">
        <is>
          <t>Pirate Galleon</t>
        </is>
      </c>
      <c r="F37331" s="8" t="inlineStr">
        <is>
          <t>STANDBY</t>
        </is>
      </c>
      <c r="G37331" s="8" t="n">
        <v>0</v>
      </c>
      <c r="H37331" s="8" t="inlineStr">
        <is>
          <t>CLOSED</t>
        </is>
      </c>
    </row>
    <row r="37332">
      <c r="A37332" s="8" t="inlineStr">
        <is>
          <t>2026-08-08</t>
        </is>
      </c>
      <c r="B37332" s="8" t="n">
        <v>1</v>
      </c>
      <c r="C37332" s="8" t="n">
        <v>8</v>
      </c>
      <c r="D37332" s="8" t="inlineStr">
        <is>
          <t>Disneyland Park</t>
        </is>
      </c>
      <c r="E37332" s="8" t="inlineStr">
        <is>
          <t>Pirates of the Caribbean</t>
        </is>
      </c>
      <c r="F37332" s="8" t="inlineStr">
        <is>
          <t>STANDBY</t>
        </is>
      </c>
      <c r="G37332" s="8" t="n">
        <v>0</v>
      </c>
      <c r="H37332" s="8" t="inlineStr">
        <is>
          <t>CLOSED</t>
        </is>
      </c>
    </row>
    <row r="37333">
      <c r="A37333" s="8" t="inlineStr">
        <is>
          <t>2026-08-08</t>
        </is>
      </c>
      <c r="B37333" s="8" t="n">
        <v>1</v>
      </c>
      <c r="C37333" s="8" t="n">
        <v>8</v>
      </c>
      <c r="D37333" s="8" t="inlineStr">
        <is>
          <t>Disneyland Park</t>
        </is>
      </c>
      <c r="E37333" s="8" t="inlineStr">
        <is>
          <t>Pirates' Beach</t>
        </is>
      </c>
      <c r="F37333" s="8" t="inlineStr">
        <is>
          <t>STANDBY</t>
        </is>
      </c>
      <c r="G37333" s="8" t="n">
        <v>0</v>
      </c>
      <c r="H37333" s="8" t="inlineStr">
        <is>
          <t>CLOSED</t>
        </is>
      </c>
    </row>
    <row r="37334">
      <c r="A37334" s="8" t="inlineStr">
        <is>
          <t>2026-08-08</t>
        </is>
      </c>
      <c r="B37334" s="8" t="n">
        <v>1</v>
      </c>
      <c r="C37334" s="8" t="n">
        <v>8</v>
      </c>
      <c r="D37334" s="8" t="inlineStr">
        <is>
          <t>Disneyland Park</t>
        </is>
      </c>
      <c r="E37334" s="8" t="inlineStr">
        <is>
          <t>Autopia, presented by Avis</t>
        </is>
      </c>
      <c r="F37334" s="8" t="inlineStr">
        <is>
          <t>STANDBY</t>
        </is>
      </c>
      <c r="G37334" s="8" t="n">
        <v>0</v>
      </c>
      <c r="H37334" s="8" t="inlineStr">
        <is>
          <t>CLOSED</t>
        </is>
      </c>
    </row>
    <row r="37335">
      <c r="A37335" s="8" t="inlineStr">
        <is>
          <t>2026-08-08</t>
        </is>
      </c>
      <c r="B37335" s="8" t="n">
        <v>1</v>
      </c>
      <c r="C37335" s="8" t="n">
        <v>8</v>
      </c>
      <c r="D37335" s="8" t="inlineStr">
        <is>
          <t>Disneyland Park</t>
        </is>
      </c>
      <c r="E37335" s="8" t="inlineStr">
        <is>
          <t>Buzz Lightyear Laser Blast</t>
        </is>
      </c>
      <c r="F37335" s="8" t="inlineStr">
        <is>
          <t>STANDBY</t>
        </is>
      </c>
      <c r="G37335" s="8" t="n">
        <v>0</v>
      </c>
      <c r="H37335" s="8" t="inlineStr">
        <is>
          <t>CLOSED</t>
        </is>
      </c>
    </row>
    <row r="37336">
      <c r="A37336" s="8" t="inlineStr">
        <is>
          <t>2026-08-08</t>
        </is>
      </c>
      <c r="B37336" s="8" t="n">
        <v>1</v>
      </c>
      <c r="C37336" s="8" t="n">
        <v>8</v>
      </c>
      <c r="D37336" s="8" t="inlineStr">
        <is>
          <t>Disneyland Park</t>
        </is>
      </c>
      <c r="E37336" s="8" t="inlineStr">
        <is>
          <t>Disneyland Railroad Discoveryland Station</t>
        </is>
      </c>
      <c r="F37336" s="8" t="inlineStr">
        <is>
          <t>STANDBY</t>
        </is>
      </c>
      <c r="G37336" s="8" t="n">
        <v>0</v>
      </c>
      <c r="H37336" s="8" t="inlineStr">
        <is>
          <t>CLOSED</t>
        </is>
      </c>
    </row>
    <row r="37337">
      <c r="A37337" s="8" t="inlineStr">
        <is>
          <t>2026-08-08</t>
        </is>
      </c>
      <c r="B37337" s="8" t="n">
        <v>1</v>
      </c>
      <c r="C37337" s="8" t="n">
        <v>8</v>
      </c>
      <c r="D37337" s="8" t="inlineStr">
        <is>
          <t>Disneyland Park</t>
        </is>
      </c>
      <c r="E37337" s="8" t="inlineStr">
        <is>
          <t>Les Mystères du Nautilus</t>
        </is>
      </c>
      <c r="F37337" s="8" t="inlineStr">
        <is>
          <t>STANDBY</t>
        </is>
      </c>
      <c r="G37337" s="8" t="n">
        <v>0</v>
      </c>
      <c r="H37337" s="8" t="inlineStr">
        <is>
          <t>CLOSED</t>
        </is>
      </c>
    </row>
    <row r="37338">
      <c r="A37338" s="8" t="inlineStr">
        <is>
          <t>2026-08-08</t>
        </is>
      </c>
      <c r="B37338" s="8" t="n">
        <v>1</v>
      </c>
      <c r="C37338" s="8" t="n">
        <v>8</v>
      </c>
      <c r="D37338" s="8" t="inlineStr">
        <is>
          <t>Disneyland Park</t>
        </is>
      </c>
      <c r="E37338" s="8" t="inlineStr">
        <is>
          <t>Mickey’s PhilharMagic</t>
        </is>
      </c>
      <c r="F37338" s="8" t="inlineStr">
        <is>
          <t>STANDBY</t>
        </is>
      </c>
      <c r="G37338" s="8" t="n">
        <v>0</v>
      </c>
      <c r="H37338" s="8" t="inlineStr">
        <is>
          <t>CLOSED</t>
        </is>
      </c>
    </row>
    <row r="37339">
      <c r="A37339" s="8" t="inlineStr">
        <is>
          <t>2026-08-08</t>
        </is>
      </c>
      <c r="B37339" s="8" t="n">
        <v>1</v>
      </c>
      <c r="C37339" s="8" t="n">
        <v>8</v>
      </c>
      <c r="D37339" s="8" t="inlineStr">
        <is>
          <t>Disneyland Park</t>
        </is>
      </c>
      <c r="E37339" s="8" t="inlineStr">
        <is>
          <t>Orbitron®</t>
        </is>
      </c>
      <c r="F37339" s="8" t="inlineStr">
        <is>
          <t>STANDBY</t>
        </is>
      </c>
      <c r="G37339" s="8" t="n">
        <v>0</v>
      </c>
      <c r="H37339" s="8" t="inlineStr">
        <is>
          <t>CLOSED</t>
        </is>
      </c>
    </row>
    <row r="37340">
      <c r="A37340" s="8" t="inlineStr">
        <is>
          <t>2026-08-08</t>
        </is>
      </c>
      <c r="B37340" s="8" t="n">
        <v>1</v>
      </c>
      <c r="C37340" s="8" t="n">
        <v>8</v>
      </c>
      <c r="D37340" s="8" t="inlineStr">
        <is>
          <t>Disneyland Park</t>
        </is>
      </c>
      <c r="E37340" s="8" t="inlineStr">
        <is>
          <t>Star Tours: The Adventures Continue*</t>
        </is>
      </c>
      <c r="F37340" s="8" t="inlineStr">
        <is>
          <t>STANDBY</t>
        </is>
      </c>
      <c r="G37340" s="8" t="n">
        <v>0</v>
      </c>
      <c r="H37340" s="8" t="inlineStr">
        <is>
          <t>CLOSED</t>
        </is>
      </c>
    </row>
    <row r="37341">
      <c r="A37341" s="8" t="inlineStr">
        <is>
          <t>2026-08-08</t>
        </is>
      </c>
      <c r="B37341" s="8" t="n">
        <v>1</v>
      </c>
      <c r="C37341" s="8" t="n">
        <v>8</v>
      </c>
      <c r="D37341" s="8" t="inlineStr">
        <is>
          <t>Disneyland Park</t>
        </is>
      </c>
      <c r="E37341" s="8" t="inlineStr">
        <is>
          <t>Star Wars Hyperspace Mountain</t>
        </is>
      </c>
      <c r="F37341" s="8" t="inlineStr">
        <is>
          <t>STANDBY</t>
        </is>
      </c>
      <c r="G37341" s="8" t="n">
        <v>0</v>
      </c>
      <c r="H37341" s="8" t="inlineStr">
        <is>
          <t>CLOSED</t>
        </is>
      </c>
    </row>
    <row r="37342">
      <c r="A37342" s="8" t="inlineStr">
        <is>
          <t>2026-08-08</t>
        </is>
      </c>
      <c r="B37342" s="8" t="n">
        <v>1</v>
      </c>
      <c r="C37342" s="8" t="n">
        <v>8</v>
      </c>
      <c r="D37342" s="8" t="inlineStr">
        <is>
          <t>Disneyland Park</t>
        </is>
      </c>
      <c r="E37342" s="8" t="inlineStr">
        <is>
          <t>Star Wars Hyperspace Mountain Single Rider</t>
        </is>
      </c>
      <c r="F37342" s="8" t="inlineStr">
        <is>
          <t>STANDBY</t>
        </is>
      </c>
      <c r="G37342" s="8" t="n">
        <v>0</v>
      </c>
      <c r="H37342" s="8" t="inlineStr">
        <is>
          <t>CLOSED</t>
        </is>
      </c>
    </row>
    <row r="37343">
      <c r="A37343" s="8" t="inlineStr">
        <is>
          <t>2026-08-08</t>
        </is>
      </c>
      <c r="B37343" s="8" t="n">
        <v>1</v>
      </c>
      <c r="C37343" s="8" t="n">
        <v>8</v>
      </c>
      <c r="D37343" s="8" t="inlineStr">
        <is>
          <t>Disneyland Park</t>
        </is>
      </c>
      <c r="E37343" s="8" t="inlineStr">
        <is>
          <t>Welcome to Starport: A Star Wars Encounter</t>
        </is>
      </c>
      <c r="F37343" s="8" t="inlineStr">
        <is>
          <t>STANDBY</t>
        </is>
      </c>
      <c r="G37343" s="8" t="n">
        <v>0</v>
      </c>
      <c r="H37343" s="8" t="inlineStr">
        <is>
          <t>CLOSED</t>
        </is>
      </c>
    </row>
    <row r="37344">
      <c r="A37344" s="8" t="inlineStr">
        <is>
          <t>2026-08-08</t>
        </is>
      </c>
      <c r="B37344" s="8" t="n">
        <v>1</v>
      </c>
      <c r="C37344" s="8" t="n">
        <v>8</v>
      </c>
      <c r="D37344" s="8" t="inlineStr">
        <is>
          <t>Disneyland Park</t>
        </is>
      </c>
      <c r="E37344" s="8" t="inlineStr">
        <is>
          <t>"it's a small world"</t>
        </is>
      </c>
      <c r="F37344" s="8" t="inlineStr">
        <is>
          <t>STANDBY</t>
        </is>
      </c>
      <c r="G37344" s="8" t="n">
        <v>0</v>
      </c>
      <c r="H37344" s="8" t="inlineStr">
        <is>
          <t>CLOSED</t>
        </is>
      </c>
    </row>
    <row r="37345">
      <c r="A37345" s="8" t="inlineStr">
        <is>
          <t>2026-08-08</t>
        </is>
      </c>
      <c r="B37345" s="8" t="n">
        <v>1</v>
      </c>
      <c r="C37345" s="8" t="n">
        <v>8</v>
      </c>
      <c r="D37345" s="8" t="inlineStr">
        <is>
          <t>Disneyland Park</t>
        </is>
      </c>
      <c r="E37345" s="8" t="inlineStr">
        <is>
          <t>Alice's Curious Labyrinth</t>
        </is>
      </c>
      <c r="F37345" s="8" t="inlineStr">
        <is>
          <t>STANDBY</t>
        </is>
      </c>
      <c r="G37345" s="8" t="n">
        <v>0</v>
      </c>
      <c r="H37345" s="8" t="inlineStr">
        <is>
          <t>CLOSED</t>
        </is>
      </c>
    </row>
    <row r="37346">
      <c r="A37346" s="8" t="inlineStr">
        <is>
          <t>2026-08-08</t>
        </is>
      </c>
      <c r="B37346" s="8" t="n">
        <v>1</v>
      </c>
      <c r="C37346" s="8" t="n">
        <v>8</v>
      </c>
      <c r="D37346" s="8" t="inlineStr">
        <is>
          <t>Disneyland Park</t>
        </is>
      </c>
      <c r="E37346" s="8" t="inlineStr">
        <is>
          <t>Blanche-Neige et les Sept Nains®</t>
        </is>
      </c>
      <c r="F37346" s="8" t="inlineStr">
        <is>
          <t>STANDBY</t>
        </is>
      </c>
      <c r="G37346" s="8" t="n">
        <v>0</v>
      </c>
      <c r="H37346" s="8" t="inlineStr">
        <is>
          <t>CLOSED</t>
        </is>
      </c>
    </row>
    <row r="37347">
      <c r="A37347" s="8" t="inlineStr">
        <is>
          <t>2026-08-08</t>
        </is>
      </c>
      <c r="B37347" s="8" t="n">
        <v>1</v>
      </c>
      <c r="C37347" s="8" t="n">
        <v>8</v>
      </c>
      <c r="D37347" s="8" t="inlineStr">
        <is>
          <t>Disneyland Park</t>
        </is>
      </c>
      <c r="E37347" s="8" t="inlineStr">
        <is>
          <t>Casey Jr. – le Petit Train du Cirque</t>
        </is>
      </c>
      <c r="F37347" s="8" t="inlineStr">
        <is>
          <t>STANDBY</t>
        </is>
      </c>
      <c r="G37347" s="8" t="n">
        <v>0</v>
      </c>
      <c r="H37347" s="8" t="inlineStr">
        <is>
          <t>CLOSED</t>
        </is>
      </c>
    </row>
    <row r="37348">
      <c r="A37348" s="8" t="inlineStr">
        <is>
          <t>2026-08-08</t>
        </is>
      </c>
      <c r="B37348" s="8" t="n">
        <v>1</v>
      </c>
      <c r="C37348" s="8" t="n">
        <v>8</v>
      </c>
      <c r="D37348" s="8" t="inlineStr">
        <is>
          <t>Disneyland Park</t>
        </is>
      </c>
      <c r="E37348" s="8" t="inlineStr">
        <is>
          <t>Disneyland Railroad Fantasyland Station</t>
        </is>
      </c>
      <c r="F37348" s="8" t="inlineStr">
        <is>
          <t>STANDBY</t>
        </is>
      </c>
      <c r="G37348" s="8" t="n">
        <v>0</v>
      </c>
      <c r="H37348" s="8" t="inlineStr">
        <is>
          <t>CLOSED</t>
        </is>
      </c>
    </row>
    <row r="37349">
      <c r="A37349" s="8" t="inlineStr">
        <is>
          <t>2026-08-08</t>
        </is>
      </c>
      <c r="B37349" s="8" t="n">
        <v>1</v>
      </c>
      <c r="C37349" s="8" t="n">
        <v>8</v>
      </c>
      <c r="D37349" s="8" t="inlineStr">
        <is>
          <t>Disneyland Park</t>
        </is>
      </c>
      <c r="E37349" s="8" t="inlineStr">
        <is>
          <t>Disneyland Railroad Main Street Station</t>
        </is>
      </c>
      <c r="F37349" s="8" t="inlineStr">
        <is>
          <t>STANDBY</t>
        </is>
      </c>
      <c r="G37349" s="8" t="n">
        <v>0</v>
      </c>
      <c r="H37349" s="8" t="inlineStr">
        <is>
          <t>CLOSED</t>
        </is>
      </c>
    </row>
    <row r="37350">
      <c r="A37350" s="8" t="inlineStr">
        <is>
          <t>2026-08-08</t>
        </is>
      </c>
      <c r="B37350" s="8" t="n">
        <v>1</v>
      </c>
      <c r="C37350" s="8" t="n">
        <v>8</v>
      </c>
      <c r="D37350" s="8" t="inlineStr">
        <is>
          <t>Disneyland Park</t>
        </is>
      </c>
      <c r="E37350" s="8" t="inlineStr">
        <is>
          <t>Dumbo the Flying Elephant</t>
        </is>
      </c>
      <c r="F37350" s="8" t="inlineStr">
        <is>
          <t>STANDBY</t>
        </is>
      </c>
      <c r="G37350" s="8" t="n">
        <v>0</v>
      </c>
      <c r="H37350" s="8" t="inlineStr">
        <is>
          <t>CLOSED</t>
        </is>
      </c>
    </row>
    <row r="37351">
      <c r="A37351" s="8" t="inlineStr">
        <is>
          <t>2026-08-08</t>
        </is>
      </c>
      <c r="B37351" s="8" t="n">
        <v>1</v>
      </c>
      <c r="C37351" s="8" t="n">
        <v>8</v>
      </c>
      <c r="D37351" s="8" t="inlineStr">
        <is>
          <t>Disneyland Park</t>
        </is>
      </c>
      <c r="E37351" s="8" t="inlineStr">
        <is>
          <t>La Tanière du Dragon</t>
        </is>
      </c>
      <c r="F37351" s="8" t="inlineStr">
        <is>
          <t>STANDBY</t>
        </is>
      </c>
      <c r="G37351" s="8" t="n">
        <v>0</v>
      </c>
      <c r="H37351" s="8" t="inlineStr">
        <is>
          <t>CLOSED</t>
        </is>
      </c>
    </row>
    <row r="37352">
      <c r="A37352" s="8" t="inlineStr">
        <is>
          <t>2026-08-08</t>
        </is>
      </c>
      <c r="B37352" s="8" t="n">
        <v>1</v>
      </c>
      <c r="C37352" s="8" t="n">
        <v>8</v>
      </c>
      <c r="D37352" s="8" t="inlineStr">
        <is>
          <t>Disneyland Park</t>
        </is>
      </c>
      <c r="E37352" s="8" t="inlineStr">
        <is>
          <t>Le Carrousel de Lancelot</t>
        </is>
      </c>
      <c r="F37352" s="8" t="inlineStr">
        <is>
          <t>STANDBY</t>
        </is>
      </c>
      <c r="G37352" s="8" t="n">
        <v>0</v>
      </c>
      <c r="H37352" s="8" t="inlineStr">
        <is>
          <t>CLOSED</t>
        </is>
      </c>
    </row>
    <row r="37353">
      <c r="A37353" s="8" t="inlineStr">
        <is>
          <t>2026-08-08</t>
        </is>
      </c>
      <c r="B37353" s="8" t="n">
        <v>1</v>
      </c>
      <c r="C37353" s="8" t="n">
        <v>8</v>
      </c>
      <c r="D37353" s="8" t="inlineStr">
        <is>
          <t>Disneyland Park</t>
        </is>
      </c>
      <c r="E37353" s="8" t="inlineStr">
        <is>
          <t>Le Pays des Contes de Fées, presented by Vittel</t>
        </is>
      </c>
      <c r="F37353" s="8" t="inlineStr">
        <is>
          <t>STANDBY</t>
        </is>
      </c>
      <c r="G37353" s="8" t="n">
        <v>0</v>
      </c>
      <c r="H37353" s="8" t="inlineStr">
        <is>
          <t>CLOSED</t>
        </is>
      </c>
    </row>
    <row r="37354">
      <c r="A37354" s="8" t="inlineStr">
        <is>
          <t>2026-08-08</t>
        </is>
      </c>
      <c r="B37354" s="8" t="n">
        <v>1</v>
      </c>
      <c r="C37354" s="8" t="n">
        <v>8</v>
      </c>
      <c r="D37354" s="8" t="inlineStr">
        <is>
          <t>Disneyland Park</t>
        </is>
      </c>
      <c r="E37354" s="8" t="inlineStr">
        <is>
          <t>Les Voyages de Pinocchio</t>
        </is>
      </c>
      <c r="F37354" s="8" t="inlineStr">
        <is>
          <t>STANDBY</t>
        </is>
      </c>
      <c r="G37354" s="8" t="n">
        <v>0</v>
      </c>
      <c r="H37354" s="8" t="inlineStr">
        <is>
          <t>CLOSED</t>
        </is>
      </c>
    </row>
    <row r="37355">
      <c r="A37355" s="8" t="inlineStr">
        <is>
          <t>2026-08-08</t>
        </is>
      </c>
      <c r="B37355" s="8" t="n">
        <v>1</v>
      </c>
      <c r="C37355" s="8" t="n">
        <v>8</v>
      </c>
      <c r="D37355" s="8" t="inlineStr">
        <is>
          <t>Disneyland Park</t>
        </is>
      </c>
      <c r="E37355" s="8" t="inlineStr">
        <is>
          <t>Mad Hatter's Tea Cups</t>
        </is>
      </c>
      <c r="F37355" s="8" t="inlineStr">
        <is>
          <t>STANDBY</t>
        </is>
      </c>
      <c r="G37355" s="8" t="n">
        <v>0</v>
      </c>
      <c r="H37355" s="8" t="inlineStr">
        <is>
          <t>CLOSED</t>
        </is>
      </c>
    </row>
    <row r="37356">
      <c r="A37356" s="8" t="inlineStr">
        <is>
          <t>2026-08-08</t>
        </is>
      </c>
      <c r="B37356" s="8" t="n">
        <v>1</v>
      </c>
      <c r="C37356" s="8" t="n">
        <v>8</v>
      </c>
      <c r="D37356" s="8" t="inlineStr">
        <is>
          <t>Disneyland Park</t>
        </is>
      </c>
      <c r="E37356" s="8" t="inlineStr">
        <is>
          <t>Meet Mickey Mouse</t>
        </is>
      </c>
      <c r="F37356" s="8" t="inlineStr">
        <is>
          <t>STANDBY</t>
        </is>
      </c>
      <c r="G37356" s="8" t="n">
        <v>0</v>
      </c>
      <c r="H37356" s="8" t="inlineStr">
        <is>
          <t>CLOSED</t>
        </is>
      </c>
    </row>
    <row r="37357">
      <c r="A37357" s="8" t="inlineStr">
        <is>
          <t>2026-08-08</t>
        </is>
      </c>
      <c r="B37357" s="8" t="n">
        <v>1</v>
      </c>
      <c r="C37357" s="8" t="n">
        <v>8</v>
      </c>
      <c r="D37357" s="8" t="inlineStr">
        <is>
          <t>Disneyland Park</t>
        </is>
      </c>
      <c r="E37357" s="8" t="inlineStr">
        <is>
          <t>Peter Pan's Flight</t>
        </is>
      </c>
      <c r="F37357" s="8" t="inlineStr">
        <is>
          <t>STANDBY</t>
        </is>
      </c>
      <c r="G37357" s="8" t="n">
        <v>0</v>
      </c>
      <c r="H37357" s="8" t="inlineStr">
        <is>
          <t>CLOSED</t>
        </is>
      </c>
    </row>
    <row r="37358">
      <c r="A37358" s="8" t="inlineStr">
        <is>
          <t>2026-08-08</t>
        </is>
      </c>
      <c r="B37358" s="8" t="n">
        <v>1</v>
      </c>
      <c r="C37358" s="8" t="n">
        <v>8</v>
      </c>
      <c r="D37358" s="8" t="inlineStr">
        <is>
          <t>Disneyland Park</t>
        </is>
      </c>
      <c r="E37358" s="8" t="inlineStr">
        <is>
          <t>Princess Pavilion</t>
        </is>
      </c>
      <c r="F37358" s="8" t="inlineStr">
        <is>
          <t>STANDBY</t>
        </is>
      </c>
      <c r="G37358" s="8" t="n">
        <v>0</v>
      </c>
      <c r="H37358" s="8" t="inlineStr">
        <is>
          <t>CLOSED</t>
        </is>
      </c>
    </row>
    <row r="37359">
      <c r="A37359" s="8" t="inlineStr">
        <is>
          <t>2026-08-08</t>
        </is>
      </c>
      <c r="B37359" s="8" t="n">
        <v>1</v>
      </c>
      <c r="C37359" s="8" t="n">
        <v>8</v>
      </c>
      <c r="D37359" s="8" t="inlineStr">
        <is>
          <t>Disneyland Park</t>
        </is>
      </c>
      <c r="E37359" s="8" t="inlineStr">
        <is>
          <t>Big Thunder Mountain</t>
        </is>
      </c>
      <c r="F37359" s="8" t="inlineStr">
        <is>
          <t>STANDBY</t>
        </is>
      </c>
      <c r="G37359" s="8" t="n">
        <v>0</v>
      </c>
      <c r="H37359" s="8" t="inlineStr">
        <is>
          <t>CLOSED</t>
        </is>
      </c>
    </row>
    <row r="37360">
      <c r="A37360" s="8" t="inlineStr">
        <is>
          <t>2026-08-08</t>
        </is>
      </c>
      <c r="B37360" s="8" t="n">
        <v>1</v>
      </c>
      <c r="C37360" s="8" t="n">
        <v>8</v>
      </c>
      <c r="D37360" s="8" t="inlineStr">
        <is>
          <t>Disneyland Park</t>
        </is>
      </c>
      <c r="E37360" s="8" t="inlineStr">
        <is>
          <t>Disneyland Railroad Frontierland Depot</t>
        </is>
      </c>
      <c r="F37360" s="8" t="inlineStr">
        <is>
          <t>STANDBY</t>
        </is>
      </c>
      <c r="G37360" s="8" t="n">
        <v>0</v>
      </c>
      <c r="H37360" s="8" t="inlineStr">
        <is>
          <t>CLOSED</t>
        </is>
      </c>
    </row>
    <row r="37361">
      <c r="A37361" s="8" t="inlineStr">
        <is>
          <t>2026-08-08</t>
        </is>
      </c>
      <c r="B37361" s="8" t="n">
        <v>1</v>
      </c>
      <c r="C37361" s="8" t="n">
        <v>8</v>
      </c>
      <c r="D37361" s="8" t="inlineStr">
        <is>
          <t>Disneyland Park</t>
        </is>
      </c>
      <c r="E37361" s="8" t="inlineStr">
        <is>
          <t>Frontierland Playground</t>
        </is>
      </c>
      <c r="F37361" s="8" t="inlineStr">
        <is>
          <t>STANDBY</t>
        </is>
      </c>
      <c r="G37361" s="8" t="n">
        <v>0</v>
      </c>
      <c r="H37361" s="8" t="inlineStr">
        <is>
          <t>CLOSED</t>
        </is>
      </c>
    </row>
    <row r="37362">
      <c r="A37362" s="8" t="inlineStr">
        <is>
          <t>2026-08-08</t>
        </is>
      </c>
      <c r="B37362" s="8" t="n">
        <v>1</v>
      </c>
      <c r="C37362" s="8" t="n">
        <v>8</v>
      </c>
      <c r="D37362" s="8" t="inlineStr">
        <is>
          <t>Disneyland Park</t>
        </is>
      </c>
      <c r="E37362" s="8" t="inlineStr">
        <is>
          <t>Phantom Manor</t>
        </is>
      </c>
      <c r="F37362" s="8" t="inlineStr">
        <is>
          <t>STANDBY</t>
        </is>
      </c>
      <c r="G37362" s="8" t="n">
        <v>0</v>
      </c>
      <c r="H37362" s="8" t="inlineStr">
        <is>
          <t>CLOSED</t>
        </is>
      </c>
    </row>
    <row r="37363">
      <c r="A37363" s="8" t="inlineStr">
        <is>
          <t>2026-08-08</t>
        </is>
      </c>
      <c r="B37363" s="8" t="n">
        <v>1</v>
      </c>
      <c r="C37363" s="8" t="n">
        <v>8</v>
      </c>
      <c r="D37363" s="8" t="inlineStr">
        <is>
          <t>Disneyland Park</t>
        </is>
      </c>
      <c r="E37363" s="8" t="inlineStr">
        <is>
          <t>River Rogue Keelboats</t>
        </is>
      </c>
      <c r="F37363" s="8" t="inlineStr">
        <is>
          <t>STANDBY</t>
        </is>
      </c>
      <c r="G37363" s="8" t="n">
        <v>0</v>
      </c>
      <c r="H37363" s="8" t="inlineStr">
        <is>
          <t>CLOSED</t>
        </is>
      </c>
    </row>
    <row r="37364">
      <c r="A37364" s="8" t="inlineStr">
        <is>
          <t>2026-08-08</t>
        </is>
      </c>
      <c r="B37364" s="8" t="n">
        <v>1</v>
      </c>
      <c r="C37364" s="8" t="n">
        <v>8</v>
      </c>
      <c r="D37364" s="8" t="inlineStr">
        <is>
          <t>Disneyland Park</t>
        </is>
      </c>
      <c r="E37364" s="8" t="inlineStr">
        <is>
          <t>Rustler Roundup Shootin' Gallery</t>
        </is>
      </c>
      <c r="F37364" s="8" t="inlineStr">
        <is>
          <t>STANDBY</t>
        </is>
      </c>
      <c r="G37364" s="8" t="n">
        <v>0</v>
      </c>
      <c r="H37364" s="8" t="inlineStr">
        <is>
          <t>CLOSED</t>
        </is>
      </c>
    </row>
    <row r="37365">
      <c r="A37365" s="8" t="inlineStr">
        <is>
          <t>2026-08-08</t>
        </is>
      </c>
      <c r="B37365" s="8" t="n">
        <v>1</v>
      </c>
      <c r="C37365" s="8" t="n">
        <v>8</v>
      </c>
      <c r="D37365" s="8" t="inlineStr">
        <is>
          <t>Disneyland Park</t>
        </is>
      </c>
      <c r="E37365" s="8" t="inlineStr">
        <is>
          <t>Thunder Mesa Riverboat Landing</t>
        </is>
      </c>
      <c r="F37365" s="8" t="inlineStr">
        <is>
          <t>STANDBY</t>
        </is>
      </c>
      <c r="G37365" s="8" t="n">
        <v>0</v>
      </c>
      <c r="H37365" s="8" t="inlineStr">
        <is>
          <t>CLOSED</t>
        </is>
      </c>
    </row>
    <row r="37366">
      <c r="A37366" s="8" t="inlineStr">
        <is>
          <t>2026-08-08</t>
        </is>
      </c>
      <c r="B37366" s="8" t="n">
        <v>1</v>
      </c>
      <c r="C37366" s="8" t="n">
        <v>8</v>
      </c>
      <c r="D37366" s="8" t="inlineStr">
        <is>
          <t>Disneyland Park</t>
        </is>
      </c>
      <c r="E37366" s="8" t="inlineStr">
        <is>
          <t>Disneyland Railroad Main Street Station</t>
        </is>
      </c>
      <c r="F37366" s="8" t="inlineStr">
        <is>
          <t>STANDBY</t>
        </is>
      </c>
      <c r="G37366" s="8" t="n">
        <v>0</v>
      </c>
      <c r="H37366" s="8" t="inlineStr">
        <is>
          <t>CLOSED</t>
        </is>
      </c>
    </row>
    <row r="37367">
      <c r="A37367" s="8" t="inlineStr">
        <is>
          <t>2026-08-08</t>
        </is>
      </c>
      <c r="B37367" s="8" t="n">
        <v>1</v>
      </c>
      <c r="C37367" s="8" t="n">
        <v>8</v>
      </c>
      <c r="D37367" s="8" t="inlineStr">
        <is>
          <t>Disneyland Park</t>
        </is>
      </c>
      <c r="E37367" s="8" t="inlineStr">
        <is>
          <t>Main Street Vehicles</t>
        </is>
      </c>
      <c r="F37367" s="8" t="inlineStr">
        <is>
          <t>STANDBY</t>
        </is>
      </c>
      <c r="G37367" s="8" t="n">
        <v>0</v>
      </c>
      <c r="H37367" s="8" t="inlineStr">
        <is>
          <t>CLOSED</t>
        </is>
      </c>
    </row>
    <row r="37368">
      <c r="A37368" s="8" t="inlineStr">
        <is>
          <t>2026-08-08</t>
        </is>
      </c>
      <c r="B37368" s="8" t="n">
        <v>1</v>
      </c>
      <c r="C37368" s="8" t="n">
        <v>8</v>
      </c>
      <c r="D37368" s="8" t="inlineStr">
        <is>
          <t>Disney Adventure World</t>
        </is>
      </c>
      <c r="E37368" s="8" t="inlineStr">
        <is>
          <t>Avengers Assemble: Flight Force</t>
        </is>
      </c>
      <c r="F37368" s="8" t="inlineStr">
        <is>
          <t>STANDBY</t>
        </is>
      </c>
      <c r="G37368" s="8" t="n">
        <v>0</v>
      </c>
      <c r="H37368" s="8" t="inlineStr">
        <is>
          <t>CLOSED</t>
        </is>
      </c>
    </row>
    <row r="37369">
      <c r="A37369" s="8" t="inlineStr">
        <is>
          <t>2026-08-08</t>
        </is>
      </c>
      <c r="B37369" s="8" t="n">
        <v>1</v>
      </c>
      <c r="C37369" s="8" t="n">
        <v>8</v>
      </c>
      <c r="D37369" s="8" t="inlineStr">
        <is>
          <t>Disney Adventure World</t>
        </is>
      </c>
      <c r="E37369" s="8" t="inlineStr">
        <is>
          <t>Avengers Assemble: Flight Force Single Rider</t>
        </is>
      </c>
      <c r="F37369" s="8" t="inlineStr">
        <is>
          <t>STANDBY</t>
        </is>
      </c>
      <c r="G37369" s="8" t="n">
        <v>0</v>
      </c>
      <c r="H37369" s="8" t="inlineStr">
        <is>
          <t>CLOSED</t>
        </is>
      </c>
    </row>
    <row r="37370">
      <c r="A37370" s="8" t="inlineStr">
        <is>
          <t>2026-08-08</t>
        </is>
      </c>
      <c r="B37370" s="8" t="n">
        <v>1</v>
      </c>
      <c r="C37370" s="8" t="n">
        <v>8</v>
      </c>
      <c r="D37370" s="8" t="inlineStr">
        <is>
          <t>Disney Adventure World</t>
        </is>
      </c>
      <c r="E37370" s="8" t="inlineStr">
        <is>
          <t>Spider-Man W.E.B. Adventure</t>
        </is>
      </c>
      <c r="F37370" s="8" t="inlineStr">
        <is>
          <t>STANDBY</t>
        </is>
      </c>
      <c r="G37370" s="8" t="n">
        <v>0</v>
      </c>
      <c r="H37370" s="8" t="inlineStr">
        <is>
          <t>CLOSED</t>
        </is>
      </c>
    </row>
    <row r="37371">
      <c r="A37371" s="8" t="inlineStr">
        <is>
          <t>2026-08-08</t>
        </is>
      </c>
      <c r="B37371" s="8" t="n">
        <v>1</v>
      </c>
      <c r="C37371" s="8" t="n">
        <v>8</v>
      </c>
      <c r="D37371" s="8" t="inlineStr">
        <is>
          <t>Disney Adventure World</t>
        </is>
      </c>
      <c r="E37371" s="8" t="inlineStr">
        <is>
          <t>Spider-Man W.E.B. Adventure Single Rider</t>
        </is>
      </c>
      <c r="F37371" s="8" t="inlineStr">
        <is>
          <t>STANDBY</t>
        </is>
      </c>
      <c r="G37371" s="8" t="n">
        <v>0</v>
      </c>
      <c r="H37371" s="8" t="inlineStr">
        <is>
          <t>CLOSED</t>
        </is>
      </c>
    </row>
    <row r="37372">
      <c r="A37372" s="8" t="inlineStr">
        <is>
          <t>2026-08-08</t>
        </is>
      </c>
      <c r="B37372" s="8" t="n">
        <v>1</v>
      </c>
      <c r="C37372" s="8" t="n">
        <v>8</v>
      </c>
      <c r="D37372" s="8" t="inlineStr">
        <is>
          <t>Disney Adventure World</t>
        </is>
      </c>
      <c r="E37372" s="8" t="inlineStr">
        <is>
          <t>The Twilight Zone Tower of Terror</t>
        </is>
      </c>
      <c r="F37372" s="8" t="inlineStr">
        <is>
          <t>STANDBY</t>
        </is>
      </c>
      <c r="G37372" s="8" t="n">
        <v>0</v>
      </c>
      <c r="H37372" s="8" t="inlineStr">
        <is>
          <t>CLOSED</t>
        </is>
      </c>
    </row>
    <row r="37373">
      <c r="A37373" s="8" t="inlineStr">
        <is>
          <t>2026-08-08</t>
        </is>
      </c>
      <c r="B37373" s="8" t="n">
        <v>1</v>
      </c>
      <c r="C37373" s="8" t="n">
        <v>8</v>
      </c>
      <c r="D37373" s="8" t="inlineStr">
        <is>
          <t>Disney Adventure World</t>
        </is>
      </c>
      <c r="E37373" s="8" t="inlineStr">
        <is>
          <t>Cars Quatre Roues Rallye</t>
        </is>
      </c>
      <c r="F37373" s="8" t="inlineStr">
        <is>
          <t>STANDBY</t>
        </is>
      </c>
      <c r="G37373" s="8" t="n">
        <v>0</v>
      </c>
      <c r="H37373" s="8" t="inlineStr">
        <is>
          <t>CLOSED</t>
        </is>
      </c>
    </row>
    <row r="37374">
      <c r="A37374" s="8" t="inlineStr">
        <is>
          <t>2026-08-08</t>
        </is>
      </c>
      <c r="B37374" s="8" t="n">
        <v>1</v>
      </c>
      <c r="C37374" s="8" t="n">
        <v>8</v>
      </c>
      <c r="D37374" s="8" t="inlineStr">
        <is>
          <t>Disney Adventure World</t>
        </is>
      </c>
      <c r="E37374" s="8" t="inlineStr">
        <is>
          <t>Cars ROAD TRIP</t>
        </is>
      </c>
      <c r="F37374" s="8" t="inlineStr">
        <is>
          <t>STANDBY</t>
        </is>
      </c>
      <c r="G37374" s="8" t="n">
        <v>0</v>
      </c>
      <c r="H37374" s="8" t="inlineStr">
        <is>
          <t>CLOSED</t>
        </is>
      </c>
    </row>
    <row r="37375">
      <c r="A37375" s="8" t="inlineStr">
        <is>
          <t>2026-08-08</t>
        </is>
      </c>
      <c r="B37375" s="8" t="n">
        <v>1</v>
      </c>
      <c r="C37375" s="8" t="n">
        <v>8</v>
      </c>
      <c r="D37375" s="8" t="inlineStr">
        <is>
          <t>Disney Adventure World</t>
        </is>
      </c>
      <c r="E37375" s="8" t="inlineStr">
        <is>
          <t>Crush's Coaster</t>
        </is>
      </c>
      <c r="F37375" s="8" t="inlineStr">
        <is>
          <t>STANDBY</t>
        </is>
      </c>
      <c r="G37375" s="8" t="n">
        <v>0</v>
      </c>
      <c r="H37375" s="8" t="inlineStr">
        <is>
          <t>CLOSED</t>
        </is>
      </c>
    </row>
    <row r="37376">
      <c r="A37376" s="8" t="inlineStr">
        <is>
          <t>2026-08-08</t>
        </is>
      </c>
      <c r="B37376" s="8" t="n">
        <v>1</v>
      </c>
      <c r="C37376" s="8" t="n">
        <v>8</v>
      </c>
      <c r="D37376" s="8" t="inlineStr">
        <is>
          <t>Disney Adventure World</t>
        </is>
      </c>
      <c r="E37376" s="8" t="inlineStr">
        <is>
          <t>Crush's Coaster Single Rider</t>
        </is>
      </c>
      <c r="F37376" s="8" t="inlineStr">
        <is>
          <t>STANDBY</t>
        </is>
      </c>
      <c r="G37376" s="8" t="n">
        <v>0</v>
      </c>
      <c r="H37376" s="8" t="inlineStr">
        <is>
          <t>CLOSED</t>
        </is>
      </c>
    </row>
    <row r="37377">
      <c r="A37377" s="8" t="inlineStr">
        <is>
          <t>2026-08-08</t>
        </is>
      </c>
      <c r="B37377" s="8" t="n">
        <v>1</v>
      </c>
      <c r="C37377" s="8" t="n">
        <v>8</v>
      </c>
      <c r="D37377" s="8" t="inlineStr">
        <is>
          <t>Disney Adventure World</t>
        </is>
      </c>
      <c r="E37377" s="8" t="inlineStr">
        <is>
          <t>Les Tapis Volants - Flying Carpets Over Agrabah®</t>
        </is>
      </c>
      <c r="F37377" s="8" t="inlineStr">
        <is>
          <t>STANDBY</t>
        </is>
      </c>
      <c r="G37377" s="8" t="n">
        <v>0</v>
      </c>
      <c r="H37377" s="8" t="inlineStr">
        <is>
          <t>CLOSED</t>
        </is>
      </c>
    </row>
    <row r="37378">
      <c r="A37378" s="8" t="inlineStr">
        <is>
          <t>2026-08-08</t>
        </is>
      </c>
      <c r="B37378" s="8" t="n">
        <v>1</v>
      </c>
      <c r="C37378" s="8" t="n">
        <v>8</v>
      </c>
      <c r="D37378" s="8" t="inlineStr">
        <is>
          <t>Disney Adventure World</t>
        </is>
      </c>
      <c r="E37378" s="8" t="inlineStr">
        <is>
          <t>Ratatouille : L’Aventure Totalement Toquée de Rémy​</t>
        </is>
      </c>
      <c r="F37378" s="8" t="inlineStr">
        <is>
          <t>STANDBY</t>
        </is>
      </c>
      <c r="G37378" s="8" t="n">
        <v>0</v>
      </c>
      <c r="H37378" s="8" t="inlineStr">
        <is>
          <t>CLOSED</t>
        </is>
      </c>
    </row>
    <row r="37379">
      <c r="A37379" s="8" t="inlineStr">
        <is>
          <t>2026-08-08</t>
        </is>
      </c>
      <c r="B37379" s="8" t="n">
        <v>1</v>
      </c>
      <c r="C37379" s="8" t="n">
        <v>8</v>
      </c>
      <c r="D37379" s="8" t="inlineStr">
        <is>
          <t>Disney Adventure World</t>
        </is>
      </c>
      <c r="E37379" s="8" t="inlineStr">
        <is>
          <t>Ratatouille: The Adventure Single Rider</t>
        </is>
      </c>
      <c r="F37379" s="8" t="inlineStr">
        <is>
          <t>STANDBY</t>
        </is>
      </c>
      <c r="G37379" s="8" t="n">
        <v>0</v>
      </c>
      <c r="H37379" s="8" t="inlineStr">
        <is>
          <t>CLOSED</t>
        </is>
      </c>
    </row>
    <row r="37380">
      <c r="A37380" s="8" t="inlineStr">
        <is>
          <t>2026-08-08</t>
        </is>
      </c>
      <c r="B37380" s="8" t="n">
        <v>1</v>
      </c>
      <c r="C37380" s="8" t="n">
        <v>8</v>
      </c>
      <c r="D37380" s="8" t="inlineStr">
        <is>
          <t>Disney Adventure World</t>
        </is>
      </c>
      <c r="E37380" s="8" t="inlineStr">
        <is>
          <t>RC Racer</t>
        </is>
      </c>
      <c r="F37380" s="8" t="inlineStr">
        <is>
          <t>STANDBY</t>
        </is>
      </c>
      <c r="G37380" s="8" t="n">
        <v>0</v>
      </c>
      <c r="H37380" s="8" t="inlineStr">
        <is>
          <t>CLOSED</t>
        </is>
      </c>
    </row>
    <row r="37381">
      <c r="A37381" s="8" t="inlineStr">
        <is>
          <t>2026-08-08</t>
        </is>
      </c>
      <c r="B37381" s="8" t="n">
        <v>1</v>
      </c>
      <c r="C37381" s="8" t="n">
        <v>8</v>
      </c>
      <c r="D37381" s="8" t="inlineStr">
        <is>
          <t>Disney Adventure World</t>
        </is>
      </c>
      <c r="E37381" s="8" t="inlineStr">
        <is>
          <t>RC Racer Single Rider</t>
        </is>
      </c>
      <c r="F37381" s="8" t="inlineStr">
        <is>
          <t>STANDBY</t>
        </is>
      </c>
      <c r="G37381" s="8" t="n">
        <v>0</v>
      </c>
      <c r="H37381" s="8" t="inlineStr">
        <is>
          <t>CLOSED</t>
        </is>
      </c>
    </row>
    <row r="37382">
      <c r="A37382" s="8" t="inlineStr">
        <is>
          <t>2026-08-08</t>
        </is>
      </c>
      <c r="B37382" s="8" t="n">
        <v>1</v>
      </c>
      <c r="C37382" s="8" t="n">
        <v>8</v>
      </c>
      <c r="D37382" s="8" t="inlineStr">
        <is>
          <t>Disney Adventure World</t>
        </is>
      </c>
      <c r="E37382" s="8" t="inlineStr">
        <is>
          <t>Slinky® Dog Zigzag Spin</t>
        </is>
      </c>
      <c r="F37382" s="8" t="inlineStr">
        <is>
          <t>STANDBY</t>
        </is>
      </c>
      <c r="G37382" s="8" t="n">
        <v>0</v>
      </c>
      <c r="H37382" s="8" t="inlineStr">
        <is>
          <t>CLOSED</t>
        </is>
      </c>
    </row>
    <row r="37383">
      <c r="A37383" s="8" t="inlineStr">
        <is>
          <t>2026-08-08</t>
        </is>
      </c>
      <c r="B37383" s="8" t="n">
        <v>1</v>
      </c>
      <c r="C37383" s="8" t="n">
        <v>8</v>
      </c>
      <c r="D37383" s="8" t="inlineStr">
        <is>
          <t>Disney Adventure World</t>
        </is>
      </c>
      <c r="E37383" s="8" t="inlineStr">
        <is>
          <t>Toy Soldiers Parachute Drop</t>
        </is>
      </c>
      <c r="F37383" s="8" t="inlineStr">
        <is>
          <t>STANDBY</t>
        </is>
      </c>
      <c r="G37383" s="8" t="n">
        <v>0</v>
      </c>
      <c r="H37383" s="8" t="inlineStr">
        <is>
          <t>CLOSED</t>
        </is>
      </c>
    </row>
    <row r="37384">
      <c r="A37384" s="8" t="inlineStr">
        <is>
          <t>2026-08-08</t>
        </is>
      </c>
      <c r="B37384" s="8" t="n">
        <v>1</v>
      </c>
      <c r="C37384" s="8" t="n">
        <v>8</v>
      </c>
      <c r="D37384" s="8" t="inlineStr">
        <is>
          <t>Disney Adventure World</t>
        </is>
      </c>
      <c r="E37384" s="8" t="inlineStr">
        <is>
          <t>Toy Soldiers Parachute Drop Single Rider</t>
        </is>
      </c>
      <c r="F37384" s="8" t="inlineStr">
        <is>
          <t>STANDBY</t>
        </is>
      </c>
      <c r="G37384" s="8" t="n">
        <v>0</v>
      </c>
      <c r="H37384" s="8" t="inlineStr">
        <is>
          <t>CLOSED</t>
        </is>
      </c>
    </row>
    <row r="37385">
      <c r="A37385" s="8" t="inlineStr">
        <is>
          <t>2026-08-08</t>
        </is>
      </c>
      <c r="B37385" s="8" t="n">
        <v>1</v>
      </c>
      <c r="C37385" s="8" t="n">
        <v>8</v>
      </c>
      <c r="D37385" s="8" t="inlineStr">
        <is>
          <t>Disney Adventure World</t>
        </is>
      </c>
      <c r="E37385" s="8" t="inlineStr">
        <is>
          <t>Entry to World of Frozen</t>
        </is>
      </c>
      <c r="F37385" s="8" t="inlineStr">
        <is>
          <t>STANDBY</t>
        </is>
      </c>
      <c r="G37385" s="8" t="n">
        <v>0</v>
      </c>
      <c r="H37385" s="8" t="inlineStr">
        <is>
          <t>CLOSED</t>
        </is>
      </c>
    </row>
    <row r="37386">
      <c r="A37386" s="8" t="inlineStr">
        <is>
          <t>2026-08-08</t>
        </is>
      </c>
      <c r="B37386" s="8" t="n">
        <v>1</v>
      </c>
      <c r="C37386" s="8" t="n">
        <v>8</v>
      </c>
      <c r="D37386" s="8" t="inlineStr">
        <is>
          <t>Disney Adventure World</t>
        </is>
      </c>
      <c r="E37386" s="8" t="inlineStr">
        <is>
          <t>Frozen Ever After</t>
        </is>
      </c>
      <c r="F37386" s="8" t="inlineStr">
        <is>
          <t>STANDBY</t>
        </is>
      </c>
      <c r="G37386" s="8" t="n">
        <v>0</v>
      </c>
      <c r="H37386" s="8" t="inlineStr">
        <is>
          <t>CLOSED</t>
        </is>
      </c>
    </row>
    <row r="37387">
      <c r="A37387" s="8" t="inlineStr">
        <is>
          <t>2026-08-08</t>
        </is>
      </c>
      <c r="B37387" s="8" t="n">
        <v>1</v>
      </c>
      <c r="C37387" s="8" t="n">
        <v>8</v>
      </c>
      <c r="D37387" s="8" t="inlineStr">
        <is>
          <t>Disney Adventure World</t>
        </is>
      </c>
      <c r="E37387" s="8" t="inlineStr">
        <is>
          <t>Raiponce Tangled Spin</t>
        </is>
      </c>
      <c r="F37387" s="8" t="inlineStr">
        <is>
          <t>STANDBY</t>
        </is>
      </c>
      <c r="G37387" s="8" t="n">
        <v>0</v>
      </c>
      <c r="H37387" s="8" t="inlineStr">
        <is>
          <t>CLOSED</t>
        </is>
      </c>
    </row>
    <row r="37388">
      <c r="A37388" s="8" t="inlineStr">
        <is>
          <t>2026-08-08</t>
        </is>
      </c>
      <c r="B37388" s="8" t="n">
        <v>1</v>
      </c>
      <c r="C37388" s="8" t="n">
        <v>15</v>
      </c>
      <c r="D37388" s="8" t="inlineStr">
        <is>
          <t>Disneyland Park</t>
        </is>
      </c>
      <c r="E37388" s="8" t="inlineStr">
        <is>
          <t>Adventure Isle</t>
        </is>
      </c>
      <c r="F37388" s="8" t="inlineStr">
        <is>
          <t>STANDBY</t>
        </is>
      </c>
      <c r="G37388" s="8" t="n">
        <v>0</v>
      </c>
      <c r="H37388" s="8" t="inlineStr">
        <is>
          <t>CLOSED</t>
        </is>
      </c>
    </row>
    <row r="37389">
      <c r="A37389" s="8" t="inlineStr">
        <is>
          <t>2026-08-08</t>
        </is>
      </c>
      <c r="B37389" s="8" t="n">
        <v>1</v>
      </c>
      <c r="C37389" s="8" t="n">
        <v>15</v>
      </c>
      <c r="D37389" s="8" t="inlineStr">
        <is>
          <t>Disneyland Park</t>
        </is>
      </c>
      <c r="E37389" s="8" t="inlineStr">
        <is>
          <t>Indiana Jones and the Temple of Peril Single Rider</t>
        </is>
      </c>
      <c r="F37389" s="8" t="inlineStr">
        <is>
          <t>STANDBY</t>
        </is>
      </c>
      <c r="G37389" s="8" t="n">
        <v>0</v>
      </c>
      <c r="H37389" s="8" t="inlineStr">
        <is>
          <t>CLOSED</t>
        </is>
      </c>
    </row>
    <row r="37390">
      <c r="A37390" s="8" t="inlineStr">
        <is>
          <t>2026-08-08</t>
        </is>
      </c>
      <c r="B37390" s="8" t="n">
        <v>1</v>
      </c>
      <c r="C37390" s="8" t="n">
        <v>15</v>
      </c>
      <c r="D37390" s="8" t="inlineStr">
        <is>
          <t>Disneyland Park</t>
        </is>
      </c>
      <c r="E37390" s="8" t="inlineStr">
        <is>
          <t>Indiana Jones™ and the Temple of Peril</t>
        </is>
      </c>
      <c r="F37390" s="8" t="inlineStr">
        <is>
          <t>STANDBY</t>
        </is>
      </c>
      <c r="G37390" s="8" t="n">
        <v>0</v>
      </c>
      <c r="H37390" s="8" t="inlineStr">
        <is>
          <t>CLOSED</t>
        </is>
      </c>
    </row>
    <row r="37391">
      <c r="A37391" s="8" t="inlineStr">
        <is>
          <t>2026-08-08</t>
        </is>
      </c>
      <c r="B37391" s="8" t="n">
        <v>1</v>
      </c>
      <c r="C37391" s="8" t="n">
        <v>15</v>
      </c>
      <c r="D37391" s="8" t="inlineStr">
        <is>
          <t>Disneyland Park</t>
        </is>
      </c>
      <c r="E37391" s="8" t="inlineStr">
        <is>
          <t>La Cabane des Robinson</t>
        </is>
      </c>
      <c r="F37391" s="8" t="inlineStr">
        <is>
          <t>STANDBY</t>
        </is>
      </c>
      <c r="G37391" s="8" t="n">
        <v>0</v>
      </c>
      <c r="H37391" s="8" t="inlineStr">
        <is>
          <t>CLOSED</t>
        </is>
      </c>
    </row>
    <row r="37392">
      <c r="A37392" s="8" t="inlineStr">
        <is>
          <t>2026-08-08</t>
        </is>
      </c>
      <c r="B37392" s="8" t="n">
        <v>1</v>
      </c>
      <c r="C37392" s="8" t="n">
        <v>15</v>
      </c>
      <c r="D37392" s="8" t="inlineStr">
        <is>
          <t>Disneyland Park</t>
        </is>
      </c>
      <c r="E37392" s="8" t="inlineStr">
        <is>
          <t>Le Passage Enchanté d'Aladdin</t>
        </is>
      </c>
      <c r="F37392" s="8" t="inlineStr">
        <is>
          <t>STANDBY</t>
        </is>
      </c>
      <c r="G37392" s="8" t="n">
        <v>0</v>
      </c>
      <c r="H37392" s="8" t="inlineStr">
        <is>
          <t>CLOSED</t>
        </is>
      </c>
    </row>
    <row r="37393">
      <c r="A37393" s="8" t="inlineStr">
        <is>
          <t>2026-08-08</t>
        </is>
      </c>
      <c r="B37393" s="8" t="n">
        <v>1</v>
      </c>
      <c r="C37393" s="8" t="n">
        <v>15</v>
      </c>
      <c r="D37393" s="8" t="inlineStr">
        <is>
          <t>Disneyland Park</t>
        </is>
      </c>
      <c r="E37393" s="8" t="inlineStr">
        <is>
          <t>Pirate Galleon</t>
        </is>
      </c>
      <c r="F37393" s="8" t="inlineStr">
        <is>
          <t>STANDBY</t>
        </is>
      </c>
      <c r="G37393" s="8" t="n">
        <v>0</v>
      </c>
      <c r="H37393" s="8" t="inlineStr">
        <is>
          <t>CLOSED</t>
        </is>
      </c>
    </row>
    <row r="37394">
      <c r="A37394" s="8" t="inlineStr">
        <is>
          <t>2026-08-08</t>
        </is>
      </c>
      <c r="B37394" s="8" t="n">
        <v>1</v>
      </c>
      <c r="C37394" s="8" t="n">
        <v>15</v>
      </c>
      <c r="D37394" s="8" t="inlineStr">
        <is>
          <t>Disneyland Park</t>
        </is>
      </c>
      <c r="E37394" s="8" t="inlineStr">
        <is>
          <t>Pirates of the Caribbean</t>
        </is>
      </c>
      <c r="F37394" s="8" t="inlineStr">
        <is>
          <t>STANDBY</t>
        </is>
      </c>
      <c r="G37394" s="8" t="n">
        <v>0</v>
      </c>
      <c r="H37394" s="8" t="inlineStr">
        <is>
          <t>CLOSED</t>
        </is>
      </c>
    </row>
    <row r="37395">
      <c r="A37395" s="8" t="inlineStr">
        <is>
          <t>2026-08-08</t>
        </is>
      </c>
      <c r="B37395" s="8" t="n">
        <v>1</v>
      </c>
      <c r="C37395" s="8" t="n">
        <v>15</v>
      </c>
      <c r="D37395" s="8" t="inlineStr">
        <is>
          <t>Disneyland Park</t>
        </is>
      </c>
      <c r="E37395" s="8" t="inlineStr">
        <is>
          <t>Pirates' Beach</t>
        </is>
      </c>
      <c r="F37395" s="8" t="inlineStr">
        <is>
          <t>STANDBY</t>
        </is>
      </c>
      <c r="G37395" s="8" t="n">
        <v>0</v>
      </c>
      <c r="H37395" s="8" t="inlineStr">
        <is>
          <t>CLOSED</t>
        </is>
      </c>
    </row>
    <row r="37396">
      <c r="A37396" s="8" t="inlineStr">
        <is>
          <t>2026-08-08</t>
        </is>
      </c>
      <c r="B37396" s="8" t="n">
        <v>1</v>
      </c>
      <c r="C37396" s="8" t="n">
        <v>15</v>
      </c>
      <c r="D37396" s="8" t="inlineStr">
        <is>
          <t>Disneyland Park</t>
        </is>
      </c>
      <c r="E37396" s="8" t="inlineStr">
        <is>
          <t>Autopia, presented by Avis</t>
        </is>
      </c>
      <c r="F37396" s="8" t="inlineStr">
        <is>
          <t>STANDBY</t>
        </is>
      </c>
      <c r="G37396" s="8" t="n">
        <v>0</v>
      </c>
      <c r="H37396" s="8" t="inlineStr">
        <is>
          <t>CLOSED</t>
        </is>
      </c>
    </row>
    <row r="37397">
      <c r="A37397" s="8" t="inlineStr">
        <is>
          <t>2026-08-08</t>
        </is>
      </c>
      <c r="B37397" s="8" t="n">
        <v>1</v>
      </c>
      <c r="C37397" s="8" t="n">
        <v>15</v>
      </c>
      <c r="D37397" s="8" t="inlineStr">
        <is>
          <t>Disneyland Park</t>
        </is>
      </c>
      <c r="E37397" s="8" t="inlineStr">
        <is>
          <t>Buzz Lightyear Laser Blast</t>
        </is>
      </c>
      <c r="F37397" s="8" t="inlineStr">
        <is>
          <t>STANDBY</t>
        </is>
      </c>
      <c r="G37397" s="8" t="n">
        <v>0</v>
      </c>
      <c r="H37397" s="8" t="inlineStr">
        <is>
          <t>CLOSED</t>
        </is>
      </c>
    </row>
    <row r="37398">
      <c r="A37398" s="8" t="inlineStr">
        <is>
          <t>2026-08-08</t>
        </is>
      </c>
      <c r="B37398" s="8" t="n">
        <v>1</v>
      </c>
      <c r="C37398" s="8" t="n">
        <v>15</v>
      </c>
      <c r="D37398" s="8" t="inlineStr">
        <is>
          <t>Disneyland Park</t>
        </is>
      </c>
      <c r="E37398" s="8" t="inlineStr">
        <is>
          <t>Disneyland Railroad Discoveryland Station</t>
        </is>
      </c>
      <c r="F37398" s="8" t="inlineStr">
        <is>
          <t>STANDBY</t>
        </is>
      </c>
      <c r="G37398" s="8" t="n">
        <v>0</v>
      </c>
      <c r="H37398" s="8" t="inlineStr">
        <is>
          <t>CLOSED</t>
        </is>
      </c>
    </row>
    <row r="37399">
      <c r="A37399" s="8" t="inlineStr">
        <is>
          <t>2026-08-08</t>
        </is>
      </c>
      <c r="B37399" s="8" t="n">
        <v>1</v>
      </c>
      <c r="C37399" s="8" t="n">
        <v>15</v>
      </c>
      <c r="D37399" s="8" t="inlineStr">
        <is>
          <t>Disneyland Park</t>
        </is>
      </c>
      <c r="E37399" s="8" t="inlineStr">
        <is>
          <t>Les Mystères du Nautilus</t>
        </is>
      </c>
      <c r="F37399" s="8" t="inlineStr">
        <is>
          <t>STANDBY</t>
        </is>
      </c>
      <c r="G37399" s="8" t="n">
        <v>0</v>
      </c>
      <c r="H37399" s="8" t="inlineStr">
        <is>
          <t>CLOSED</t>
        </is>
      </c>
    </row>
    <row r="37400">
      <c r="A37400" s="8" t="inlineStr">
        <is>
          <t>2026-08-08</t>
        </is>
      </c>
      <c r="B37400" s="8" t="n">
        <v>1</v>
      </c>
      <c r="C37400" s="8" t="n">
        <v>15</v>
      </c>
      <c r="D37400" s="8" t="inlineStr">
        <is>
          <t>Disneyland Park</t>
        </is>
      </c>
      <c r="E37400" s="8" t="inlineStr">
        <is>
          <t>Mickey’s PhilharMagic</t>
        </is>
      </c>
      <c r="F37400" s="8" t="inlineStr">
        <is>
          <t>STANDBY</t>
        </is>
      </c>
      <c r="G37400" s="8" t="n">
        <v>0</v>
      </c>
      <c r="H37400" s="8" t="inlineStr">
        <is>
          <t>CLOSED</t>
        </is>
      </c>
    </row>
    <row r="37401">
      <c r="A37401" s="8" t="inlineStr">
        <is>
          <t>2026-08-08</t>
        </is>
      </c>
      <c r="B37401" s="8" t="n">
        <v>1</v>
      </c>
      <c r="C37401" s="8" t="n">
        <v>15</v>
      </c>
      <c r="D37401" s="8" t="inlineStr">
        <is>
          <t>Disneyland Park</t>
        </is>
      </c>
      <c r="E37401" s="8" t="inlineStr">
        <is>
          <t>Orbitron®</t>
        </is>
      </c>
      <c r="F37401" s="8" t="inlineStr">
        <is>
          <t>STANDBY</t>
        </is>
      </c>
      <c r="G37401" s="8" t="n">
        <v>0</v>
      </c>
      <c r="H37401" s="8" t="inlineStr">
        <is>
          <t>CLOSED</t>
        </is>
      </c>
    </row>
    <row r="37402">
      <c r="A37402" s="8" t="inlineStr">
        <is>
          <t>2026-08-08</t>
        </is>
      </c>
      <c r="B37402" s="8" t="n">
        <v>1</v>
      </c>
      <c r="C37402" s="8" t="n">
        <v>15</v>
      </c>
      <c r="D37402" s="8" t="inlineStr">
        <is>
          <t>Disneyland Park</t>
        </is>
      </c>
      <c r="E37402" s="8" t="inlineStr">
        <is>
          <t>Star Tours: The Adventures Continue*</t>
        </is>
      </c>
      <c r="F37402" s="8" t="inlineStr">
        <is>
          <t>STANDBY</t>
        </is>
      </c>
      <c r="G37402" s="8" t="n">
        <v>0</v>
      </c>
      <c r="H37402" s="8" t="inlineStr">
        <is>
          <t>CLOSED</t>
        </is>
      </c>
    </row>
    <row r="37403">
      <c r="A37403" s="8" t="inlineStr">
        <is>
          <t>2026-08-08</t>
        </is>
      </c>
      <c r="B37403" s="8" t="n">
        <v>1</v>
      </c>
      <c r="C37403" s="8" t="n">
        <v>15</v>
      </c>
      <c r="D37403" s="8" t="inlineStr">
        <is>
          <t>Disneyland Park</t>
        </is>
      </c>
      <c r="E37403" s="8" t="inlineStr">
        <is>
          <t>Star Wars Hyperspace Mountain</t>
        </is>
      </c>
      <c r="F37403" s="8" t="inlineStr">
        <is>
          <t>STANDBY</t>
        </is>
      </c>
      <c r="G37403" s="8" t="n">
        <v>0</v>
      </c>
      <c r="H37403" s="8" t="inlineStr">
        <is>
          <t>CLOSED</t>
        </is>
      </c>
    </row>
    <row r="37404">
      <c r="A37404" s="8" t="inlineStr">
        <is>
          <t>2026-08-08</t>
        </is>
      </c>
      <c r="B37404" s="8" t="n">
        <v>1</v>
      </c>
      <c r="C37404" s="8" t="n">
        <v>15</v>
      </c>
      <c r="D37404" s="8" t="inlineStr">
        <is>
          <t>Disneyland Park</t>
        </is>
      </c>
      <c r="E37404" s="8" t="inlineStr">
        <is>
          <t>Star Wars Hyperspace Mountain Single Rider</t>
        </is>
      </c>
      <c r="F37404" s="8" t="inlineStr">
        <is>
          <t>STANDBY</t>
        </is>
      </c>
      <c r="G37404" s="8" t="n">
        <v>0</v>
      </c>
      <c r="H37404" s="8" t="inlineStr">
        <is>
          <t>CLOSED</t>
        </is>
      </c>
    </row>
    <row r="37405">
      <c r="A37405" s="8" t="inlineStr">
        <is>
          <t>2026-08-08</t>
        </is>
      </c>
      <c r="B37405" s="8" t="n">
        <v>1</v>
      </c>
      <c r="C37405" s="8" t="n">
        <v>15</v>
      </c>
      <c r="D37405" s="8" t="inlineStr">
        <is>
          <t>Disneyland Park</t>
        </is>
      </c>
      <c r="E37405" s="8" t="inlineStr">
        <is>
          <t>Welcome to Starport: A Star Wars Encounter</t>
        </is>
      </c>
      <c r="F37405" s="8" t="inlineStr">
        <is>
          <t>STANDBY</t>
        </is>
      </c>
      <c r="G37405" s="8" t="n">
        <v>0</v>
      </c>
      <c r="H37405" s="8" t="inlineStr">
        <is>
          <t>CLOSED</t>
        </is>
      </c>
    </row>
    <row r="37406">
      <c r="A37406" s="8" t="inlineStr">
        <is>
          <t>2026-08-08</t>
        </is>
      </c>
      <c r="B37406" s="8" t="n">
        <v>1</v>
      </c>
      <c r="C37406" s="8" t="n">
        <v>15</v>
      </c>
      <c r="D37406" s="8" t="inlineStr">
        <is>
          <t>Disneyland Park</t>
        </is>
      </c>
      <c r="E37406" s="8" t="inlineStr">
        <is>
          <t>"it's a small world"</t>
        </is>
      </c>
      <c r="F37406" s="8" t="inlineStr">
        <is>
          <t>STANDBY</t>
        </is>
      </c>
      <c r="G37406" s="8" t="n">
        <v>0</v>
      </c>
      <c r="H37406" s="8" t="inlineStr">
        <is>
          <t>CLOSED</t>
        </is>
      </c>
    </row>
    <row r="37407">
      <c r="A37407" s="8" t="inlineStr">
        <is>
          <t>2026-08-08</t>
        </is>
      </c>
      <c r="B37407" s="8" t="n">
        <v>1</v>
      </c>
      <c r="C37407" s="8" t="n">
        <v>15</v>
      </c>
      <c r="D37407" s="8" t="inlineStr">
        <is>
          <t>Disneyland Park</t>
        </is>
      </c>
      <c r="E37407" s="8" t="inlineStr">
        <is>
          <t>Alice's Curious Labyrinth</t>
        </is>
      </c>
      <c r="F37407" s="8" t="inlineStr">
        <is>
          <t>STANDBY</t>
        </is>
      </c>
      <c r="G37407" s="8" t="n">
        <v>0</v>
      </c>
      <c r="H37407" s="8" t="inlineStr">
        <is>
          <t>CLOSED</t>
        </is>
      </c>
    </row>
    <row r="37408">
      <c r="A37408" s="8" t="inlineStr">
        <is>
          <t>2026-08-08</t>
        </is>
      </c>
      <c r="B37408" s="8" t="n">
        <v>1</v>
      </c>
      <c r="C37408" s="8" t="n">
        <v>15</v>
      </c>
      <c r="D37408" s="8" t="inlineStr">
        <is>
          <t>Disneyland Park</t>
        </is>
      </c>
      <c r="E37408" s="8" t="inlineStr">
        <is>
          <t>Blanche-Neige et les Sept Nains®</t>
        </is>
      </c>
      <c r="F37408" s="8" t="inlineStr">
        <is>
          <t>STANDBY</t>
        </is>
      </c>
      <c r="G37408" s="8" t="n">
        <v>0</v>
      </c>
      <c r="H37408" s="8" t="inlineStr">
        <is>
          <t>CLOSED</t>
        </is>
      </c>
    </row>
    <row r="37409">
      <c r="A37409" s="8" t="inlineStr">
        <is>
          <t>2026-08-08</t>
        </is>
      </c>
      <c r="B37409" s="8" t="n">
        <v>1</v>
      </c>
      <c r="C37409" s="8" t="n">
        <v>15</v>
      </c>
      <c r="D37409" s="8" t="inlineStr">
        <is>
          <t>Disneyland Park</t>
        </is>
      </c>
      <c r="E37409" s="8" t="inlineStr">
        <is>
          <t>Casey Jr. – le Petit Train du Cirque</t>
        </is>
      </c>
      <c r="F37409" s="8" t="inlineStr">
        <is>
          <t>STANDBY</t>
        </is>
      </c>
      <c r="G37409" s="8" t="n">
        <v>0</v>
      </c>
      <c r="H37409" s="8" t="inlineStr">
        <is>
          <t>CLOSED</t>
        </is>
      </c>
    </row>
    <row r="37410">
      <c r="A37410" s="8" t="inlineStr">
        <is>
          <t>2026-08-08</t>
        </is>
      </c>
      <c r="B37410" s="8" t="n">
        <v>1</v>
      </c>
      <c r="C37410" s="8" t="n">
        <v>15</v>
      </c>
      <c r="D37410" s="8" t="inlineStr">
        <is>
          <t>Disneyland Park</t>
        </is>
      </c>
      <c r="E37410" s="8" t="inlineStr">
        <is>
          <t>Disneyland Railroad Fantasyland Station</t>
        </is>
      </c>
      <c r="F37410" s="8" t="inlineStr">
        <is>
          <t>STANDBY</t>
        </is>
      </c>
      <c r="G37410" s="8" t="n">
        <v>0</v>
      </c>
      <c r="H37410" s="8" t="inlineStr">
        <is>
          <t>CLOSED</t>
        </is>
      </c>
    </row>
    <row r="37411">
      <c r="A37411" s="8" t="inlineStr">
        <is>
          <t>2026-08-08</t>
        </is>
      </c>
      <c r="B37411" s="8" t="n">
        <v>1</v>
      </c>
      <c r="C37411" s="8" t="n">
        <v>15</v>
      </c>
      <c r="D37411" s="8" t="inlineStr">
        <is>
          <t>Disneyland Park</t>
        </is>
      </c>
      <c r="E37411" s="8" t="inlineStr">
        <is>
          <t>Disneyland Railroad Main Street Station</t>
        </is>
      </c>
      <c r="F37411" s="8" t="inlineStr">
        <is>
          <t>STANDBY</t>
        </is>
      </c>
      <c r="G37411" s="8" t="n">
        <v>0</v>
      </c>
      <c r="H37411" s="8" t="inlineStr">
        <is>
          <t>CLOSED</t>
        </is>
      </c>
    </row>
    <row r="37412">
      <c r="A37412" s="8" t="inlineStr">
        <is>
          <t>2026-08-08</t>
        </is>
      </c>
      <c r="B37412" s="8" t="n">
        <v>1</v>
      </c>
      <c r="C37412" s="8" t="n">
        <v>15</v>
      </c>
      <c r="D37412" s="8" t="inlineStr">
        <is>
          <t>Disneyland Park</t>
        </is>
      </c>
      <c r="E37412" s="8" t="inlineStr">
        <is>
          <t>Dumbo the Flying Elephant</t>
        </is>
      </c>
      <c r="F37412" s="8" t="inlineStr">
        <is>
          <t>STANDBY</t>
        </is>
      </c>
      <c r="G37412" s="8" t="n">
        <v>0</v>
      </c>
      <c r="H37412" s="8" t="inlineStr">
        <is>
          <t>CLOSED</t>
        </is>
      </c>
    </row>
    <row r="37413">
      <c r="A37413" s="8" t="inlineStr">
        <is>
          <t>2026-08-08</t>
        </is>
      </c>
      <c r="B37413" s="8" t="n">
        <v>1</v>
      </c>
      <c r="C37413" s="8" t="n">
        <v>15</v>
      </c>
      <c r="D37413" s="8" t="inlineStr">
        <is>
          <t>Disneyland Park</t>
        </is>
      </c>
      <c r="E37413" s="8" t="inlineStr">
        <is>
          <t>La Tanière du Dragon</t>
        </is>
      </c>
      <c r="F37413" s="8" t="inlineStr">
        <is>
          <t>STANDBY</t>
        </is>
      </c>
      <c r="G37413" s="8" t="n">
        <v>0</v>
      </c>
      <c r="H37413" s="8" t="inlineStr">
        <is>
          <t>CLOSED</t>
        </is>
      </c>
    </row>
    <row r="37414">
      <c r="A37414" s="8" t="inlineStr">
        <is>
          <t>2026-08-08</t>
        </is>
      </c>
      <c r="B37414" s="8" t="n">
        <v>1</v>
      </c>
      <c r="C37414" s="8" t="n">
        <v>15</v>
      </c>
      <c r="D37414" s="8" t="inlineStr">
        <is>
          <t>Disneyland Park</t>
        </is>
      </c>
      <c r="E37414" s="8" t="inlineStr">
        <is>
          <t>Le Carrousel de Lancelot</t>
        </is>
      </c>
      <c r="F37414" s="8" t="inlineStr">
        <is>
          <t>STANDBY</t>
        </is>
      </c>
      <c r="G37414" s="8" t="n">
        <v>0</v>
      </c>
      <c r="H37414" s="8" t="inlineStr">
        <is>
          <t>CLOSED</t>
        </is>
      </c>
    </row>
    <row r="37415">
      <c r="A37415" s="8" t="inlineStr">
        <is>
          <t>2026-08-08</t>
        </is>
      </c>
      <c r="B37415" s="8" t="n">
        <v>1</v>
      </c>
      <c r="C37415" s="8" t="n">
        <v>15</v>
      </c>
      <c r="D37415" s="8" t="inlineStr">
        <is>
          <t>Disneyland Park</t>
        </is>
      </c>
      <c r="E37415" s="8" t="inlineStr">
        <is>
          <t>Le Pays des Contes de Fées, presented by Vittel</t>
        </is>
      </c>
      <c r="F37415" s="8" t="inlineStr">
        <is>
          <t>STANDBY</t>
        </is>
      </c>
      <c r="G37415" s="8" t="n">
        <v>0</v>
      </c>
      <c r="H37415" s="8" t="inlineStr">
        <is>
          <t>CLOSED</t>
        </is>
      </c>
    </row>
    <row r="37416">
      <c r="A37416" s="8" t="inlineStr">
        <is>
          <t>2026-08-08</t>
        </is>
      </c>
      <c r="B37416" s="8" t="n">
        <v>1</v>
      </c>
      <c r="C37416" s="8" t="n">
        <v>15</v>
      </c>
      <c r="D37416" s="8" t="inlineStr">
        <is>
          <t>Disneyland Park</t>
        </is>
      </c>
      <c r="E37416" s="8" t="inlineStr">
        <is>
          <t>Les Voyages de Pinocchio</t>
        </is>
      </c>
      <c r="F37416" s="8" t="inlineStr">
        <is>
          <t>STANDBY</t>
        </is>
      </c>
      <c r="G37416" s="8" t="n">
        <v>0</v>
      </c>
      <c r="H37416" s="8" t="inlineStr">
        <is>
          <t>CLOSED</t>
        </is>
      </c>
    </row>
    <row r="37417">
      <c r="A37417" s="8" t="inlineStr">
        <is>
          <t>2026-08-08</t>
        </is>
      </c>
      <c r="B37417" s="8" t="n">
        <v>1</v>
      </c>
      <c r="C37417" s="8" t="n">
        <v>15</v>
      </c>
      <c r="D37417" s="8" t="inlineStr">
        <is>
          <t>Disneyland Park</t>
        </is>
      </c>
      <c r="E37417" s="8" t="inlineStr">
        <is>
          <t>Mad Hatter's Tea Cups</t>
        </is>
      </c>
      <c r="F37417" s="8" t="inlineStr">
        <is>
          <t>STANDBY</t>
        </is>
      </c>
      <c r="G37417" s="8" t="n">
        <v>0</v>
      </c>
      <c r="H37417" s="8" t="inlineStr">
        <is>
          <t>CLOSED</t>
        </is>
      </c>
    </row>
    <row r="37418">
      <c r="A37418" s="8" t="inlineStr">
        <is>
          <t>2026-08-08</t>
        </is>
      </c>
      <c r="B37418" s="8" t="n">
        <v>1</v>
      </c>
      <c r="C37418" s="8" t="n">
        <v>15</v>
      </c>
      <c r="D37418" s="8" t="inlineStr">
        <is>
          <t>Disneyland Park</t>
        </is>
      </c>
      <c r="E37418" s="8" t="inlineStr">
        <is>
          <t>Meet Mickey Mouse</t>
        </is>
      </c>
      <c r="F37418" s="8" t="inlineStr">
        <is>
          <t>STANDBY</t>
        </is>
      </c>
      <c r="G37418" s="8" t="n">
        <v>0</v>
      </c>
      <c r="H37418" s="8" t="inlineStr">
        <is>
          <t>CLOSED</t>
        </is>
      </c>
    </row>
    <row r="37419">
      <c r="A37419" s="8" t="inlineStr">
        <is>
          <t>2026-08-08</t>
        </is>
      </c>
      <c r="B37419" s="8" t="n">
        <v>1</v>
      </c>
      <c r="C37419" s="8" t="n">
        <v>15</v>
      </c>
      <c r="D37419" s="8" t="inlineStr">
        <is>
          <t>Disneyland Park</t>
        </is>
      </c>
      <c r="E37419" s="8" t="inlineStr">
        <is>
          <t>Peter Pan's Flight</t>
        </is>
      </c>
      <c r="F37419" s="8" t="inlineStr">
        <is>
          <t>STANDBY</t>
        </is>
      </c>
      <c r="G37419" s="8" t="n">
        <v>0</v>
      </c>
      <c r="H37419" s="8" t="inlineStr">
        <is>
          <t>CLOSED</t>
        </is>
      </c>
    </row>
    <row r="37420">
      <c r="A37420" s="8" t="inlineStr">
        <is>
          <t>2026-08-08</t>
        </is>
      </c>
      <c r="B37420" s="8" t="n">
        <v>1</v>
      </c>
      <c r="C37420" s="8" t="n">
        <v>15</v>
      </c>
      <c r="D37420" s="8" t="inlineStr">
        <is>
          <t>Disneyland Park</t>
        </is>
      </c>
      <c r="E37420" s="8" t="inlineStr">
        <is>
          <t>Princess Pavilion</t>
        </is>
      </c>
      <c r="F37420" s="8" t="inlineStr">
        <is>
          <t>STANDBY</t>
        </is>
      </c>
      <c r="G37420" s="8" t="n">
        <v>0</v>
      </c>
      <c r="H37420" s="8" t="inlineStr">
        <is>
          <t>CLOSED</t>
        </is>
      </c>
    </row>
    <row r="37421">
      <c r="A37421" s="8" t="inlineStr">
        <is>
          <t>2026-08-08</t>
        </is>
      </c>
      <c r="B37421" s="8" t="n">
        <v>1</v>
      </c>
      <c r="C37421" s="8" t="n">
        <v>15</v>
      </c>
      <c r="D37421" s="8" t="inlineStr">
        <is>
          <t>Disneyland Park</t>
        </is>
      </c>
      <c r="E37421" s="8" t="inlineStr">
        <is>
          <t>Big Thunder Mountain</t>
        </is>
      </c>
      <c r="F37421" s="8" t="inlineStr">
        <is>
          <t>STANDBY</t>
        </is>
      </c>
      <c r="G37421" s="8" t="n">
        <v>0</v>
      </c>
      <c r="H37421" s="8" t="inlineStr">
        <is>
          <t>CLOSED</t>
        </is>
      </c>
    </row>
    <row r="37422">
      <c r="A37422" s="8" t="inlineStr">
        <is>
          <t>2026-08-08</t>
        </is>
      </c>
      <c r="B37422" s="8" t="n">
        <v>1</v>
      </c>
      <c r="C37422" s="8" t="n">
        <v>15</v>
      </c>
      <c r="D37422" s="8" t="inlineStr">
        <is>
          <t>Disneyland Park</t>
        </is>
      </c>
      <c r="E37422" s="8" t="inlineStr">
        <is>
          <t>Disneyland Railroad Frontierland Depot</t>
        </is>
      </c>
      <c r="F37422" s="8" t="inlineStr">
        <is>
          <t>STANDBY</t>
        </is>
      </c>
      <c r="G37422" s="8" t="n">
        <v>0</v>
      </c>
      <c r="H37422" s="8" t="inlineStr">
        <is>
          <t>CLOSED</t>
        </is>
      </c>
    </row>
    <row r="37423">
      <c r="A37423" s="8" t="inlineStr">
        <is>
          <t>2026-08-08</t>
        </is>
      </c>
      <c r="B37423" s="8" t="n">
        <v>1</v>
      </c>
      <c r="C37423" s="8" t="n">
        <v>15</v>
      </c>
      <c r="D37423" s="8" t="inlineStr">
        <is>
          <t>Disneyland Park</t>
        </is>
      </c>
      <c r="E37423" s="8" t="inlineStr">
        <is>
          <t>Frontierland Playground</t>
        </is>
      </c>
      <c r="F37423" s="8" t="inlineStr">
        <is>
          <t>STANDBY</t>
        </is>
      </c>
      <c r="G37423" s="8" t="n">
        <v>0</v>
      </c>
      <c r="H37423" s="8" t="inlineStr">
        <is>
          <t>CLOSED</t>
        </is>
      </c>
    </row>
    <row r="37424">
      <c r="A37424" s="8" t="inlineStr">
        <is>
          <t>2026-08-08</t>
        </is>
      </c>
      <c r="B37424" s="8" t="n">
        <v>1</v>
      </c>
      <c r="C37424" s="8" t="n">
        <v>15</v>
      </c>
      <c r="D37424" s="8" t="inlineStr">
        <is>
          <t>Disneyland Park</t>
        </is>
      </c>
      <c r="E37424" s="8" t="inlineStr">
        <is>
          <t>Phantom Manor</t>
        </is>
      </c>
      <c r="F37424" s="8" t="inlineStr">
        <is>
          <t>STANDBY</t>
        </is>
      </c>
      <c r="G37424" s="8" t="n">
        <v>0</v>
      </c>
      <c r="H37424" s="8" t="inlineStr">
        <is>
          <t>CLOSED</t>
        </is>
      </c>
    </row>
    <row r="37425">
      <c r="A37425" s="8" t="inlineStr">
        <is>
          <t>2026-08-08</t>
        </is>
      </c>
      <c r="B37425" s="8" t="n">
        <v>1</v>
      </c>
      <c r="C37425" s="8" t="n">
        <v>15</v>
      </c>
      <c r="D37425" s="8" t="inlineStr">
        <is>
          <t>Disneyland Park</t>
        </is>
      </c>
      <c r="E37425" s="8" t="inlineStr">
        <is>
          <t>River Rogue Keelboats</t>
        </is>
      </c>
      <c r="F37425" s="8" t="inlineStr">
        <is>
          <t>STANDBY</t>
        </is>
      </c>
      <c r="G37425" s="8" t="n">
        <v>0</v>
      </c>
      <c r="H37425" s="8" t="inlineStr">
        <is>
          <t>CLOSED</t>
        </is>
      </c>
    </row>
    <row r="37426">
      <c r="A37426" s="8" t="inlineStr">
        <is>
          <t>2026-08-08</t>
        </is>
      </c>
      <c r="B37426" s="8" t="n">
        <v>1</v>
      </c>
      <c r="C37426" s="8" t="n">
        <v>15</v>
      </c>
      <c r="D37426" s="8" t="inlineStr">
        <is>
          <t>Disneyland Park</t>
        </is>
      </c>
      <c r="E37426" s="8" t="inlineStr">
        <is>
          <t>Rustler Roundup Shootin' Gallery</t>
        </is>
      </c>
      <c r="F37426" s="8" t="inlineStr">
        <is>
          <t>STANDBY</t>
        </is>
      </c>
      <c r="G37426" s="8" t="n">
        <v>0</v>
      </c>
      <c r="H37426" s="8" t="inlineStr">
        <is>
          <t>CLOSED</t>
        </is>
      </c>
    </row>
    <row r="37427">
      <c r="A37427" s="8" t="inlineStr">
        <is>
          <t>2026-08-08</t>
        </is>
      </c>
      <c r="B37427" s="8" t="n">
        <v>1</v>
      </c>
      <c r="C37427" s="8" t="n">
        <v>15</v>
      </c>
      <c r="D37427" s="8" t="inlineStr">
        <is>
          <t>Disneyland Park</t>
        </is>
      </c>
      <c r="E37427" s="8" t="inlineStr">
        <is>
          <t>Thunder Mesa Riverboat Landing</t>
        </is>
      </c>
      <c r="F37427" s="8" t="inlineStr">
        <is>
          <t>STANDBY</t>
        </is>
      </c>
      <c r="G37427" s="8" t="n">
        <v>0</v>
      </c>
      <c r="H37427" s="8" t="inlineStr">
        <is>
          <t>CLOSED</t>
        </is>
      </c>
    </row>
    <row r="37428">
      <c r="A37428" s="8" t="inlineStr">
        <is>
          <t>2026-08-08</t>
        </is>
      </c>
      <c r="B37428" s="8" t="n">
        <v>1</v>
      </c>
      <c r="C37428" s="8" t="n">
        <v>15</v>
      </c>
      <c r="D37428" s="8" t="inlineStr">
        <is>
          <t>Disneyland Park</t>
        </is>
      </c>
      <c r="E37428" s="8" t="inlineStr">
        <is>
          <t>Disneyland Railroad Main Street Station</t>
        </is>
      </c>
      <c r="F37428" s="8" t="inlineStr">
        <is>
          <t>STANDBY</t>
        </is>
      </c>
      <c r="G37428" s="8" t="n">
        <v>0</v>
      </c>
      <c r="H37428" s="8" t="inlineStr">
        <is>
          <t>CLOSED</t>
        </is>
      </c>
    </row>
    <row r="37429">
      <c r="A37429" s="8" t="inlineStr">
        <is>
          <t>2026-08-08</t>
        </is>
      </c>
      <c r="B37429" s="8" t="n">
        <v>1</v>
      </c>
      <c r="C37429" s="8" t="n">
        <v>15</v>
      </c>
      <c r="D37429" s="8" t="inlineStr">
        <is>
          <t>Disneyland Park</t>
        </is>
      </c>
      <c r="E37429" s="8" t="inlineStr">
        <is>
          <t>Main Street Vehicles</t>
        </is>
      </c>
      <c r="F37429" s="8" t="inlineStr">
        <is>
          <t>STANDBY</t>
        </is>
      </c>
      <c r="G37429" s="8" t="n">
        <v>0</v>
      </c>
      <c r="H37429" s="8" t="inlineStr">
        <is>
          <t>CLOSED</t>
        </is>
      </c>
    </row>
    <row r="37430">
      <c r="A37430" s="8" t="inlineStr">
        <is>
          <t>2026-08-08</t>
        </is>
      </c>
      <c r="B37430" s="8" t="n">
        <v>1</v>
      </c>
      <c r="C37430" s="8" t="n">
        <v>15</v>
      </c>
      <c r="D37430" s="8" t="inlineStr">
        <is>
          <t>Disney Adventure World</t>
        </is>
      </c>
      <c r="E37430" s="8" t="inlineStr">
        <is>
          <t>Avengers Assemble: Flight Force</t>
        </is>
      </c>
      <c r="F37430" s="8" t="inlineStr">
        <is>
          <t>STANDBY</t>
        </is>
      </c>
      <c r="G37430" s="8" t="n">
        <v>0</v>
      </c>
      <c r="H37430" s="8" t="inlineStr">
        <is>
          <t>CLOSED</t>
        </is>
      </c>
    </row>
    <row r="37431">
      <c r="A37431" s="8" t="inlineStr">
        <is>
          <t>2026-08-08</t>
        </is>
      </c>
      <c r="B37431" s="8" t="n">
        <v>1</v>
      </c>
      <c r="C37431" s="8" t="n">
        <v>15</v>
      </c>
      <c r="D37431" s="8" t="inlineStr">
        <is>
          <t>Disney Adventure World</t>
        </is>
      </c>
      <c r="E37431" s="8" t="inlineStr">
        <is>
          <t>Avengers Assemble: Flight Force Single Rider</t>
        </is>
      </c>
      <c r="F37431" s="8" t="inlineStr">
        <is>
          <t>STANDBY</t>
        </is>
      </c>
      <c r="G37431" s="8" t="n">
        <v>0</v>
      </c>
      <c r="H37431" s="8" t="inlineStr">
        <is>
          <t>CLOSED</t>
        </is>
      </c>
    </row>
    <row r="37432">
      <c r="A37432" s="8" t="inlineStr">
        <is>
          <t>2026-08-08</t>
        </is>
      </c>
      <c r="B37432" s="8" t="n">
        <v>1</v>
      </c>
      <c r="C37432" s="8" t="n">
        <v>15</v>
      </c>
      <c r="D37432" s="8" t="inlineStr">
        <is>
          <t>Disney Adventure World</t>
        </is>
      </c>
      <c r="E37432" s="8" t="inlineStr">
        <is>
          <t>Spider-Man W.E.B. Adventure</t>
        </is>
      </c>
      <c r="F37432" s="8" t="inlineStr">
        <is>
          <t>STANDBY</t>
        </is>
      </c>
      <c r="G37432" s="8" t="n">
        <v>0</v>
      </c>
      <c r="H37432" s="8" t="inlineStr">
        <is>
          <t>CLOSED</t>
        </is>
      </c>
    </row>
    <row r="37433">
      <c r="A37433" s="8" t="inlineStr">
        <is>
          <t>2026-08-08</t>
        </is>
      </c>
      <c r="B37433" s="8" t="n">
        <v>1</v>
      </c>
      <c r="C37433" s="8" t="n">
        <v>15</v>
      </c>
      <c r="D37433" s="8" t="inlineStr">
        <is>
          <t>Disney Adventure World</t>
        </is>
      </c>
      <c r="E37433" s="8" t="inlineStr">
        <is>
          <t>Spider-Man W.E.B. Adventure Single Rider</t>
        </is>
      </c>
      <c r="F37433" s="8" t="inlineStr">
        <is>
          <t>STANDBY</t>
        </is>
      </c>
      <c r="G37433" s="8" t="n">
        <v>0</v>
      </c>
      <c r="H37433" s="8" t="inlineStr">
        <is>
          <t>CLOSED</t>
        </is>
      </c>
    </row>
    <row r="37434">
      <c r="A37434" s="8" t="inlineStr">
        <is>
          <t>2026-08-08</t>
        </is>
      </c>
      <c r="B37434" s="8" t="n">
        <v>1</v>
      </c>
      <c r="C37434" s="8" t="n">
        <v>15</v>
      </c>
      <c r="D37434" s="8" t="inlineStr">
        <is>
          <t>Disney Adventure World</t>
        </is>
      </c>
      <c r="E37434" s="8" t="inlineStr">
        <is>
          <t>The Twilight Zone Tower of Terror</t>
        </is>
      </c>
      <c r="F37434" s="8" t="inlineStr">
        <is>
          <t>STANDBY</t>
        </is>
      </c>
      <c r="G37434" s="8" t="n">
        <v>0</v>
      </c>
      <c r="H37434" s="8" t="inlineStr">
        <is>
          <t>CLOSED</t>
        </is>
      </c>
    </row>
    <row r="37435">
      <c r="A37435" s="8" t="inlineStr">
        <is>
          <t>2026-08-08</t>
        </is>
      </c>
      <c r="B37435" s="8" t="n">
        <v>1</v>
      </c>
      <c r="C37435" s="8" t="n">
        <v>15</v>
      </c>
      <c r="D37435" s="8" t="inlineStr">
        <is>
          <t>Disney Adventure World</t>
        </is>
      </c>
      <c r="E37435" s="8" t="inlineStr">
        <is>
          <t>Cars Quatre Roues Rallye</t>
        </is>
      </c>
      <c r="F37435" s="8" t="inlineStr">
        <is>
          <t>STANDBY</t>
        </is>
      </c>
      <c r="G37435" s="8" t="n">
        <v>0</v>
      </c>
      <c r="H37435" s="8" t="inlineStr">
        <is>
          <t>CLOSED</t>
        </is>
      </c>
    </row>
    <row r="37436">
      <c r="A37436" s="8" t="inlineStr">
        <is>
          <t>2026-08-08</t>
        </is>
      </c>
      <c r="B37436" s="8" t="n">
        <v>1</v>
      </c>
      <c r="C37436" s="8" t="n">
        <v>15</v>
      </c>
      <c r="D37436" s="8" t="inlineStr">
        <is>
          <t>Disney Adventure World</t>
        </is>
      </c>
      <c r="E37436" s="8" t="inlineStr">
        <is>
          <t>Cars ROAD TRIP</t>
        </is>
      </c>
      <c r="F37436" s="8" t="inlineStr">
        <is>
          <t>STANDBY</t>
        </is>
      </c>
      <c r="G37436" s="8" t="n">
        <v>0</v>
      </c>
      <c r="H37436" s="8" t="inlineStr">
        <is>
          <t>CLOSED</t>
        </is>
      </c>
    </row>
    <row r="37437">
      <c r="A37437" s="8" t="inlineStr">
        <is>
          <t>2026-08-08</t>
        </is>
      </c>
      <c r="B37437" s="8" t="n">
        <v>1</v>
      </c>
      <c r="C37437" s="8" t="n">
        <v>15</v>
      </c>
      <c r="D37437" s="8" t="inlineStr">
        <is>
          <t>Disney Adventure World</t>
        </is>
      </c>
      <c r="E37437" s="8" t="inlineStr">
        <is>
          <t>Crush's Coaster</t>
        </is>
      </c>
      <c r="F37437" s="8" t="inlineStr">
        <is>
          <t>STANDBY</t>
        </is>
      </c>
      <c r="G37437" s="8" t="n">
        <v>0</v>
      </c>
      <c r="H37437" s="8" t="inlineStr">
        <is>
          <t>CLOSED</t>
        </is>
      </c>
    </row>
    <row r="37438">
      <c r="A37438" s="8" t="inlineStr">
        <is>
          <t>2026-08-08</t>
        </is>
      </c>
      <c r="B37438" s="8" t="n">
        <v>1</v>
      </c>
      <c r="C37438" s="8" t="n">
        <v>15</v>
      </c>
      <c r="D37438" s="8" t="inlineStr">
        <is>
          <t>Disney Adventure World</t>
        </is>
      </c>
      <c r="E37438" s="8" t="inlineStr">
        <is>
          <t>Crush's Coaster Single Rider</t>
        </is>
      </c>
      <c r="F37438" s="8" t="inlineStr">
        <is>
          <t>STANDBY</t>
        </is>
      </c>
      <c r="G37438" s="8" t="n">
        <v>0</v>
      </c>
      <c r="H37438" s="8" t="inlineStr">
        <is>
          <t>CLOSED</t>
        </is>
      </c>
    </row>
    <row r="37439">
      <c r="A37439" s="8" t="inlineStr">
        <is>
          <t>2026-08-08</t>
        </is>
      </c>
      <c r="B37439" s="8" t="n">
        <v>1</v>
      </c>
      <c r="C37439" s="8" t="n">
        <v>15</v>
      </c>
      <c r="D37439" s="8" t="inlineStr">
        <is>
          <t>Disney Adventure World</t>
        </is>
      </c>
      <c r="E37439" s="8" t="inlineStr">
        <is>
          <t>Les Tapis Volants - Flying Carpets Over Agrabah®</t>
        </is>
      </c>
      <c r="F37439" s="8" t="inlineStr">
        <is>
          <t>STANDBY</t>
        </is>
      </c>
      <c r="G37439" s="8" t="n">
        <v>0</v>
      </c>
      <c r="H37439" s="8" t="inlineStr">
        <is>
          <t>CLOSED</t>
        </is>
      </c>
    </row>
    <row r="37440">
      <c r="A37440" s="8" t="inlineStr">
        <is>
          <t>2026-08-08</t>
        </is>
      </c>
      <c r="B37440" s="8" t="n">
        <v>1</v>
      </c>
      <c r="C37440" s="8" t="n">
        <v>15</v>
      </c>
      <c r="D37440" s="8" t="inlineStr">
        <is>
          <t>Disney Adventure World</t>
        </is>
      </c>
      <c r="E37440" s="8" t="inlineStr">
        <is>
          <t>Ratatouille : L’Aventure Totalement Toquée de Rémy​</t>
        </is>
      </c>
      <c r="F37440" s="8" t="inlineStr">
        <is>
          <t>STANDBY</t>
        </is>
      </c>
      <c r="G37440" s="8" t="n">
        <v>0</v>
      </c>
      <c r="H37440" s="8" t="inlineStr">
        <is>
          <t>CLOSED</t>
        </is>
      </c>
    </row>
    <row r="37441">
      <c r="A37441" s="8" t="inlineStr">
        <is>
          <t>2026-08-08</t>
        </is>
      </c>
      <c r="B37441" s="8" t="n">
        <v>1</v>
      </c>
      <c r="C37441" s="8" t="n">
        <v>15</v>
      </c>
      <c r="D37441" s="8" t="inlineStr">
        <is>
          <t>Disney Adventure World</t>
        </is>
      </c>
      <c r="E37441" s="8" t="inlineStr">
        <is>
          <t>Ratatouille: The Adventure Single Rider</t>
        </is>
      </c>
      <c r="F37441" s="8" t="inlineStr">
        <is>
          <t>STANDBY</t>
        </is>
      </c>
      <c r="G37441" s="8" t="n">
        <v>0</v>
      </c>
      <c r="H37441" s="8" t="inlineStr">
        <is>
          <t>CLOSED</t>
        </is>
      </c>
    </row>
    <row r="37442">
      <c r="A37442" s="8" t="inlineStr">
        <is>
          <t>2026-08-08</t>
        </is>
      </c>
      <c r="B37442" s="8" t="n">
        <v>1</v>
      </c>
      <c r="C37442" s="8" t="n">
        <v>15</v>
      </c>
      <c r="D37442" s="8" t="inlineStr">
        <is>
          <t>Disney Adventure World</t>
        </is>
      </c>
      <c r="E37442" s="8" t="inlineStr">
        <is>
          <t>RC Racer</t>
        </is>
      </c>
      <c r="F37442" s="8" t="inlineStr">
        <is>
          <t>STANDBY</t>
        </is>
      </c>
      <c r="G37442" s="8" t="n">
        <v>0</v>
      </c>
      <c r="H37442" s="8" t="inlineStr">
        <is>
          <t>CLOSED</t>
        </is>
      </c>
    </row>
    <row r="37443">
      <c r="A37443" s="8" t="inlineStr">
        <is>
          <t>2026-08-08</t>
        </is>
      </c>
      <c r="B37443" s="8" t="n">
        <v>1</v>
      </c>
      <c r="C37443" s="8" t="n">
        <v>15</v>
      </c>
      <c r="D37443" s="8" t="inlineStr">
        <is>
          <t>Disney Adventure World</t>
        </is>
      </c>
      <c r="E37443" s="8" t="inlineStr">
        <is>
          <t>RC Racer Single Rider</t>
        </is>
      </c>
      <c r="F37443" s="8" t="inlineStr">
        <is>
          <t>STANDBY</t>
        </is>
      </c>
      <c r="G37443" s="8" t="n">
        <v>0</v>
      </c>
      <c r="H37443" s="8" t="inlineStr">
        <is>
          <t>CLOSED</t>
        </is>
      </c>
    </row>
    <row r="37444">
      <c r="A37444" s="8" t="inlineStr">
        <is>
          <t>2026-08-08</t>
        </is>
      </c>
      <c r="B37444" s="8" t="n">
        <v>1</v>
      </c>
      <c r="C37444" s="8" t="n">
        <v>15</v>
      </c>
      <c r="D37444" s="8" t="inlineStr">
        <is>
          <t>Disney Adventure World</t>
        </is>
      </c>
      <c r="E37444" s="8" t="inlineStr">
        <is>
          <t>Slinky® Dog Zigzag Spin</t>
        </is>
      </c>
      <c r="F37444" s="8" t="inlineStr">
        <is>
          <t>STANDBY</t>
        </is>
      </c>
      <c r="G37444" s="8" t="n">
        <v>0</v>
      </c>
      <c r="H37444" s="8" t="inlineStr">
        <is>
          <t>CLOSED</t>
        </is>
      </c>
    </row>
    <row r="37445">
      <c r="A37445" s="8" t="inlineStr">
        <is>
          <t>2026-08-08</t>
        </is>
      </c>
      <c r="B37445" s="8" t="n">
        <v>1</v>
      </c>
      <c r="C37445" s="8" t="n">
        <v>15</v>
      </c>
      <c r="D37445" s="8" t="inlineStr">
        <is>
          <t>Disney Adventure World</t>
        </is>
      </c>
      <c r="E37445" s="8" t="inlineStr">
        <is>
          <t>Toy Soldiers Parachute Drop</t>
        </is>
      </c>
      <c r="F37445" s="8" t="inlineStr">
        <is>
          <t>STANDBY</t>
        </is>
      </c>
      <c r="G37445" s="8" t="n">
        <v>0</v>
      </c>
      <c r="H37445" s="8" t="inlineStr">
        <is>
          <t>CLOSED</t>
        </is>
      </c>
    </row>
    <row r="37446">
      <c r="A37446" s="8" t="inlineStr">
        <is>
          <t>2026-08-08</t>
        </is>
      </c>
      <c r="B37446" s="8" t="n">
        <v>1</v>
      </c>
      <c r="C37446" s="8" t="n">
        <v>15</v>
      </c>
      <c r="D37446" s="8" t="inlineStr">
        <is>
          <t>Disney Adventure World</t>
        </is>
      </c>
      <c r="E37446" s="8" t="inlineStr">
        <is>
          <t>Toy Soldiers Parachute Drop Single Rider</t>
        </is>
      </c>
      <c r="F37446" s="8" t="inlineStr">
        <is>
          <t>STANDBY</t>
        </is>
      </c>
      <c r="G37446" s="8" t="n">
        <v>0</v>
      </c>
      <c r="H37446" s="8" t="inlineStr">
        <is>
          <t>CLOSED</t>
        </is>
      </c>
    </row>
    <row r="37447">
      <c r="A37447" s="8" t="inlineStr">
        <is>
          <t>2026-08-08</t>
        </is>
      </c>
      <c r="B37447" s="8" t="n">
        <v>1</v>
      </c>
      <c r="C37447" s="8" t="n">
        <v>15</v>
      </c>
      <c r="D37447" s="8" t="inlineStr">
        <is>
          <t>Disney Adventure World</t>
        </is>
      </c>
      <c r="E37447" s="8" t="inlineStr">
        <is>
          <t>Entry to World of Frozen</t>
        </is>
      </c>
      <c r="F37447" s="8" t="inlineStr">
        <is>
          <t>STANDBY</t>
        </is>
      </c>
      <c r="G37447" s="8" t="n">
        <v>0</v>
      </c>
      <c r="H37447" s="8" t="inlineStr">
        <is>
          <t>CLOSED</t>
        </is>
      </c>
    </row>
    <row r="37448">
      <c r="A37448" s="8" t="inlineStr">
        <is>
          <t>2026-08-08</t>
        </is>
      </c>
      <c r="B37448" s="8" t="n">
        <v>1</v>
      </c>
      <c r="C37448" s="8" t="n">
        <v>15</v>
      </c>
      <c r="D37448" s="8" t="inlineStr">
        <is>
          <t>Disney Adventure World</t>
        </is>
      </c>
      <c r="E37448" s="8" t="inlineStr">
        <is>
          <t>Frozen Ever After</t>
        </is>
      </c>
      <c r="F37448" s="8" t="inlineStr">
        <is>
          <t>STANDBY</t>
        </is>
      </c>
      <c r="G37448" s="8" t="n">
        <v>0</v>
      </c>
      <c r="H37448" s="8" t="inlineStr">
        <is>
          <t>CLOSED</t>
        </is>
      </c>
    </row>
    <row r="37449">
      <c r="A37449" s="8" t="inlineStr">
        <is>
          <t>2026-08-08</t>
        </is>
      </c>
      <c r="B37449" s="8" t="n">
        <v>1</v>
      </c>
      <c r="C37449" s="8" t="n">
        <v>15</v>
      </c>
      <c r="D37449" s="8" t="inlineStr">
        <is>
          <t>Disney Adventure World</t>
        </is>
      </c>
      <c r="E37449" s="8" t="inlineStr">
        <is>
          <t>Raiponce Tangled Spin</t>
        </is>
      </c>
      <c r="F37449" s="8" t="inlineStr">
        <is>
          <t>STANDBY</t>
        </is>
      </c>
      <c r="G37449" s="8" t="n">
        <v>0</v>
      </c>
      <c r="H37449" s="8" t="inlineStr">
        <is>
          <t>CLOSED</t>
        </is>
      </c>
    </row>
    <row r="37450">
      <c r="A37450" s="8" t="inlineStr">
        <is>
          <t>2026-08-08</t>
        </is>
      </c>
      <c r="B37450" s="8" t="n">
        <v>1</v>
      </c>
      <c r="C37450" s="8" t="n">
        <v>31</v>
      </c>
      <c r="D37450" s="8" t="inlineStr">
        <is>
          <t>Disneyland Park</t>
        </is>
      </c>
      <c r="E37450" s="8" t="inlineStr">
        <is>
          <t>Adventure Isle</t>
        </is>
      </c>
      <c r="F37450" s="8" t="inlineStr">
        <is>
          <t>STANDBY</t>
        </is>
      </c>
      <c r="G37450" s="8" t="n">
        <v>0</v>
      </c>
      <c r="H37450" s="8" t="inlineStr">
        <is>
          <t>CLOSED</t>
        </is>
      </c>
    </row>
    <row r="37451">
      <c r="A37451" s="8" t="inlineStr">
        <is>
          <t>2026-08-08</t>
        </is>
      </c>
      <c r="B37451" s="8" t="n">
        <v>1</v>
      </c>
      <c r="C37451" s="8" t="n">
        <v>31</v>
      </c>
      <c r="D37451" s="8" t="inlineStr">
        <is>
          <t>Disneyland Park</t>
        </is>
      </c>
      <c r="E37451" s="8" t="inlineStr">
        <is>
          <t>Indiana Jones and the Temple of Peril Single Rider</t>
        </is>
      </c>
      <c r="F37451" s="8" t="inlineStr">
        <is>
          <t>STANDBY</t>
        </is>
      </c>
      <c r="G37451" s="8" t="n">
        <v>0</v>
      </c>
      <c r="H37451" s="8" t="inlineStr">
        <is>
          <t>CLOSED</t>
        </is>
      </c>
    </row>
    <row r="37452">
      <c r="A37452" s="8" t="inlineStr">
        <is>
          <t>2026-08-08</t>
        </is>
      </c>
      <c r="B37452" s="8" t="n">
        <v>1</v>
      </c>
      <c r="C37452" s="8" t="n">
        <v>31</v>
      </c>
      <c r="D37452" s="8" t="inlineStr">
        <is>
          <t>Disneyland Park</t>
        </is>
      </c>
      <c r="E37452" s="8" t="inlineStr">
        <is>
          <t>Indiana Jones™ and the Temple of Peril</t>
        </is>
      </c>
      <c r="F37452" s="8" t="inlineStr">
        <is>
          <t>STANDBY</t>
        </is>
      </c>
      <c r="G37452" s="8" t="n">
        <v>0</v>
      </c>
      <c r="H37452" s="8" t="inlineStr">
        <is>
          <t>CLOSED</t>
        </is>
      </c>
    </row>
    <row r="37453">
      <c r="A37453" s="8" t="inlineStr">
        <is>
          <t>2026-08-08</t>
        </is>
      </c>
      <c r="B37453" s="8" t="n">
        <v>1</v>
      </c>
      <c r="C37453" s="8" t="n">
        <v>31</v>
      </c>
      <c r="D37453" s="8" t="inlineStr">
        <is>
          <t>Disneyland Park</t>
        </is>
      </c>
      <c r="E37453" s="8" t="inlineStr">
        <is>
          <t>La Cabane des Robinson</t>
        </is>
      </c>
      <c r="F37453" s="8" t="inlineStr">
        <is>
          <t>STANDBY</t>
        </is>
      </c>
      <c r="G37453" s="8" t="n">
        <v>0</v>
      </c>
      <c r="H37453" s="8" t="inlineStr">
        <is>
          <t>CLOSED</t>
        </is>
      </c>
    </row>
    <row r="37454">
      <c r="A37454" s="8" t="inlineStr">
        <is>
          <t>2026-08-08</t>
        </is>
      </c>
      <c r="B37454" s="8" t="n">
        <v>1</v>
      </c>
      <c r="C37454" s="8" t="n">
        <v>31</v>
      </c>
      <c r="D37454" s="8" t="inlineStr">
        <is>
          <t>Disneyland Park</t>
        </is>
      </c>
      <c r="E37454" s="8" t="inlineStr">
        <is>
          <t>Le Passage Enchanté d'Aladdin</t>
        </is>
      </c>
      <c r="F37454" s="8" t="inlineStr">
        <is>
          <t>STANDBY</t>
        </is>
      </c>
      <c r="G37454" s="8" t="n">
        <v>0</v>
      </c>
      <c r="H37454" s="8" t="inlineStr">
        <is>
          <t>CLOSED</t>
        </is>
      </c>
    </row>
    <row r="37455">
      <c r="A37455" s="8" t="inlineStr">
        <is>
          <t>2026-08-08</t>
        </is>
      </c>
      <c r="B37455" s="8" t="n">
        <v>1</v>
      </c>
      <c r="C37455" s="8" t="n">
        <v>31</v>
      </c>
      <c r="D37455" s="8" t="inlineStr">
        <is>
          <t>Disneyland Park</t>
        </is>
      </c>
      <c r="E37455" s="8" t="inlineStr">
        <is>
          <t>Pirate Galleon</t>
        </is>
      </c>
      <c r="F37455" s="8" t="inlineStr">
        <is>
          <t>STANDBY</t>
        </is>
      </c>
      <c r="G37455" s="8" t="n">
        <v>0</v>
      </c>
      <c r="H37455" s="8" t="inlineStr">
        <is>
          <t>CLOSED</t>
        </is>
      </c>
    </row>
    <row r="37456">
      <c r="A37456" s="8" t="inlineStr">
        <is>
          <t>2026-08-08</t>
        </is>
      </c>
      <c r="B37456" s="8" t="n">
        <v>1</v>
      </c>
      <c r="C37456" s="8" t="n">
        <v>31</v>
      </c>
      <c r="D37456" s="8" t="inlineStr">
        <is>
          <t>Disneyland Park</t>
        </is>
      </c>
      <c r="E37456" s="8" t="inlineStr">
        <is>
          <t>Pirates of the Caribbean</t>
        </is>
      </c>
      <c r="F37456" s="8" t="inlineStr">
        <is>
          <t>STANDBY</t>
        </is>
      </c>
      <c r="G37456" s="8" t="n">
        <v>0</v>
      </c>
      <c r="H37456" s="8" t="inlineStr">
        <is>
          <t>CLOSED</t>
        </is>
      </c>
    </row>
    <row r="37457">
      <c r="A37457" s="8" t="inlineStr">
        <is>
          <t>2026-08-08</t>
        </is>
      </c>
      <c r="B37457" s="8" t="n">
        <v>1</v>
      </c>
      <c r="C37457" s="8" t="n">
        <v>31</v>
      </c>
      <c r="D37457" s="8" t="inlineStr">
        <is>
          <t>Disneyland Park</t>
        </is>
      </c>
      <c r="E37457" s="8" t="inlineStr">
        <is>
          <t>Pirates' Beach</t>
        </is>
      </c>
      <c r="F37457" s="8" t="inlineStr">
        <is>
          <t>STANDBY</t>
        </is>
      </c>
      <c r="G37457" s="8" t="n">
        <v>0</v>
      </c>
      <c r="H37457" s="8" t="inlineStr">
        <is>
          <t>CLOSED</t>
        </is>
      </c>
    </row>
    <row r="37458">
      <c r="A37458" s="8" t="inlineStr">
        <is>
          <t>2026-08-08</t>
        </is>
      </c>
      <c r="B37458" s="8" t="n">
        <v>1</v>
      </c>
      <c r="C37458" s="8" t="n">
        <v>31</v>
      </c>
      <c r="D37458" s="8" t="inlineStr">
        <is>
          <t>Disneyland Park</t>
        </is>
      </c>
      <c r="E37458" s="8" t="inlineStr">
        <is>
          <t>Autopia, presented by Avis</t>
        </is>
      </c>
      <c r="F37458" s="8" t="inlineStr">
        <is>
          <t>STANDBY</t>
        </is>
      </c>
      <c r="G37458" s="8" t="n">
        <v>0</v>
      </c>
      <c r="H37458" s="8" t="inlineStr">
        <is>
          <t>CLOSED</t>
        </is>
      </c>
    </row>
    <row r="37459">
      <c r="A37459" s="8" t="inlineStr">
        <is>
          <t>2026-08-08</t>
        </is>
      </c>
      <c r="B37459" s="8" t="n">
        <v>1</v>
      </c>
      <c r="C37459" s="8" t="n">
        <v>31</v>
      </c>
      <c r="D37459" s="8" t="inlineStr">
        <is>
          <t>Disneyland Park</t>
        </is>
      </c>
      <c r="E37459" s="8" t="inlineStr">
        <is>
          <t>Buzz Lightyear Laser Blast</t>
        </is>
      </c>
      <c r="F37459" s="8" t="inlineStr">
        <is>
          <t>STANDBY</t>
        </is>
      </c>
      <c r="G37459" s="8" t="n">
        <v>0</v>
      </c>
      <c r="H37459" s="8" t="inlineStr">
        <is>
          <t>CLOSED</t>
        </is>
      </c>
    </row>
    <row r="37460">
      <c r="A37460" s="8" t="inlineStr">
        <is>
          <t>2026-08-08</t>
        </is>
      </c>
      <c r="B37460" s="8" t="n">
        <v>1</v>
      </c>
      <c r="C37460" s="8" t="n">
        <v>31</v>
      </c>
      <c r="D37460" s="8" t="inlineStr">
        <is>
          <t>Disneyland Park</t>
        </is>
      </c>
      <c r="E37460" s="8" t="inlineStr">
        <is>
          <t>Disneyland Railroad Discoveryland Station</t>
        </is>
      </c>
      <c r="F37460" s="8" t="inlineStr">
        <is>
          <t>STANDBY</t>
        </is>
      </c>
      <c r="G37460" s="8" t="n">
        <v>0</v>
      </c>
      <c r="H37460" s="8" t="inlineStr">
        <is>
          <t>CLOSED</t>
        </is>
      </c>
    </row>
    <row r="37461">
      <c r="A37461" s="8" t="inlineStr">
        <is>
          <t>2026-08-08</t>
        </is>
      </c>
      <c r="B37461" s="8" t="n">
        <v>1</v>
      </c>
      <c r="C37461" s="8" t="n">
        <v>31</v>
      </c>
      <c r="D37461" s="8" t="inlineStr">
        <is>
          <t>Disneyland Park</t>
        </is>
      </c>
      <c r="E37461" s="8" t="inlineStr">
        <is>
          <t>Les Mystères du Nautilus</t>
        </is>
      </c>
      <c r="F37461" s="8" t="inlineStr">
        <is>
          <t>STANDBY</t>
        </is>
      </c>
      <c r="G37461" s="8" t="n">
        <v>0</v>
      </c>
      <c r="H37461" s="8" t="inlineStr">
        <is>
          <t>CLOSED</t>
        </is>
      </c>
    </row>
    <row r="37462">
      <c r="A37462" s="8" t="inlineStr">
        <is>
          <t>2026-08-08</t>
        </is>
      </c>
      <c r="B37462" s="8" t="n">
        <v>1</v>
      </c>
      <c r="C37462" s="8" t="n">
        <v>31</v>
      </c>
      <c r="D37462" s="8" t="inlineStr">
        <is>
          <t>Disneyland Park</t>
        </is>
      </c>
      <c r="E37462" s="8" t="inlineStr">
        <is>
          <t>Mickey’s PhilharMagic</t>
        </is>
      </c>
      <c r="F37462" s="8" t="inlineStr">
        <is>
          <t>STANDBY</t>
        </is>
      </c>
      <c r="G37462" s="8" t="n">
        <v>0</v>
      </c>
      <c r="H37462" s="8" t="inlineStr">
        <is>
          <t>CLOSED</t>
        </is>
      </c>
    </row>
    <row r="37463">
      <c r="A37463" s="8" t="inlineStr">
        <is>
          <t>2026-08-08</t>
        </is>
      </c>
      <c r="B37463" s="8" t="n">
        <v>1</v>
      </c>
      <c r="C37463" s="8" t="n">
        <v>31</v>
      </c>
      <c r="D37463" s="8" t="inlineStr">
        <is>
          <t>Disneyland Park</t>
        </is>
      </c>
      <c r="E37463" s="8" t="inlineStr">
        <is>
          <t>Orbitron®</t>
        </is>
      </c>
      <c r="F37463" s="8" t="inlineStr">
        <is>
          <t>STANDBY</t>
        </is>
      </c>
      <c r="G37463" s="8" t="n">
        <v>0</v>
      </c>
      <c r="H37463" s="8" t="inlineStr">
        <is>
          <t>CLOSED</t>
        </is>
      </c>
    </row>
    <row r="37464">
      <c r="A37464" s="8" t="inlineStr">
        <is>
          <t>2026-08-08</t>
        </is>
      </c>
      <c r="B37464" s="8" t="n">
        <v>1</v>
      </c>
      <c r="C37464" s="8" t="n">
        <v>31</v>
      </c>
      <c r="D37464" s="8" t="inlineStr">
        <is>
          <t>Disneyland Park</t>
        </is>
      </c>
      <c r="E37464" s="8" t="inlineStr">
        <is>
          <t>Star Tours: The Adventures Continue*</t>
        </is>
      </c>
      <c r="F37464" s="8" t="inlineStr">
        <is>
          <t>STANDBY</t>
        </is>
      </c>
      <c r="G37464" s="8" t="n">
        <v>0</v>
      </c>
      <c r="H37464" s="8" t="inlineStr">
        <is>
          <t>CLOSED</t>
        </is>
      </c>
    </row>
    <row r="37465">
      <c r="A37465" s="8" t="inlineStr">
        <is>
          <t>2026-08-08</t>
        </is>
      </c>
      <c r="B37465" s="8" t="n">
        <v>1</v>
      </c>
      <c r="C37465" s="8" t="n">
        <v>31</v>
      </c>
      <c r="D37465" s="8" t="inlineStr">
        <is>
          <t>Disneyland Park</t>
        </is>
      </c>
      <c r="E37465" s="8" t="inlineStr">
        <is>
          <t>Star Wars Hyperspace Mountain</t>
        </is>
      </c>
      <c r="F37465" s="8" t="inlineStr">
        <is>
          <t>STANDBY</t>
        </is>
      </c>
      <c r="G37465" s="8" t="n">
        <v>0</v>
      </c>
      <c r="H37465" s="8" t="inlineStr">
        <is>
          <t>CLOSED</t>
        </is>
      </c>
    </row>
    <row r="37466">
      <c r="A37466" s="8" t="inlineStr">
        <is>
          <t>2026-08-08</t>
        </is>
      </c>
      <c r="B37466" s="8" t="n">
        <v>1</v>
      </c>
      <c r="C37466" s="8" t="n">
        <v>31</v>
      </c>
      <c r="D37466" s="8" t="inlineStr">
        <is>
          <t>Disneyland Park</t>
        </is>
      </c>
      <c r="E37466" s="8" t="inlineStr">
        <is>
          <t>Star Wars Hyperspace Mountain Single Rider</t>
        </is>
      </c>
      <c r="F37466" s="8" t="inlineStr">
        <is>
          <t>STANDBY</t>
        </is>
      </c>
      <c r="G37466" s="8" t="n">
        <v>0</v>
      </c>
      <c r="H37466" s="8" t="inlineStr">
        <is>
          <t>CLOSED</t>
        </is>
      </c>
    </row>
    <row r="37467">
      <c r="A37467" s="8" t="inlineStr">
        <is>
          <t>2026-08-08</t>
        </is>
      </c>
      <c r="B37467" s="8" t="n">
        <v>1</v>
      </c>
      <c r="C37467" s="8" t="n">
        <v>31</v>
      </c>
      <c r="D37467" s="8" t="inlineStr">
        <is>
          <t>Disneyland Park</t>
        </is>
      </c>
      <c r="E37467" s="8" t="inlineStr">
        <is>
          <t>Welcome to Starport: A Star Wars Encounter</t>
        </is>
      </c>
      <c r="F37467" s="8" t="inlineStr">
        <is>
          <t>STANDBY</t>
        </is>
      </c>
      <c r="G37467" s="8" t="n">
        <v>0</v>
      </c>
      <c r="H37467" s="8" t="inlineStr">
        <is>
          <t>CLOSED</t>
        </is>
      </c>
    </row>
    <row r="37468">
      <c r="A37468" s="8" t="inlineStr">
        <is>
          <t>2026-08-08</t>
        </is>
      </c>
      <c r="B37468" s="8" t="n">
        <v>1</v>
      </c>
      <c r="C37468" s="8" t="n">
        <v>31</v>
      </c>
      <c r="D37468" s="8" t="inlineStr">
        <is>
          <t>Disneyland Park</t>
        </is>
      </c>
      <c r="E37468" s="8" t="inlineStr">
        <is>
          <t>"it's a small world"</t>
        </is>
      </c>
      <c r="F37468" s="8" t="inlineStr">
        <is>
          <t>STANDBY</t>
        </is>
      </c>
      <c r="G37468" s="8" t="n">
        <v>0</v>
      </c>
      <c r="H37468" s="8" t="inlineStr">
        <is>
          <t>CLOSED</t>
        </is>
      </c>
    </row>
    <row r="37469">
      <c r="A37469" s="8" t="inlineStr">
        <is>
          <t>2026-08-08</t>
        </is>
      </c>
      <c r="B37469" s="8" t="n">
        <v>1</v>
      </c>
      <c r="C37469" s="8" t="n">
        <v>31</v>
      </c>
      <c r="D37469" s="8" t="inlineStr">
        <is>
          <t>Disneyland Park</t>
        </is>
      </c>
      <c r="E37469" s="8" t="inlineStr">
        <is>
          <t>Alice's Curious Labyrinth</t>
        </is>
      </c>
      <c r="F37469" s="8" t="inlineStr">
        <is>
          <t>STANDBY</t>
        </is>
      </c>
      <c r="G37469" s="8" t="n">
        <v>0</v>
      </c>
      <c r="H37469" s="8" t="inlineStr">
        <is>
          <t>CLOSED</t>
        </is>
      </c>
    </row>
    <row r="37470">
      <c r="A37470" s="8" t="inlineStr">
        <is>
          <t>2026-08-08</t>
        </is>
      </c>
      <c r="B37470" s="8" t="n">
        <v>1</v>
      </c>
      <c r="C37470" s="8" t="n">
        <v>31</v>
      </c>
      <c r="D37470" s="8" t="inlineStr">
        <is>
          <t>Disneyland Park</t>
        </is>
      </c>
      <c r="E37470" s="8" t="inlineStr">
        <is>
          <t>Blanche-Neige et les Sept Nains®</t>
        </is>
      </c>
      <c r="F37470" s="8" t="inlineStr">
        <is>
          <t>STANDBY</t>
        </is>
      </c>
      <c r="G37470" s="8" t="n">
        <v>0</v>
      </c>
      <c r="H37470" s="8" t="inlineStr">
        <is>
          <t>CLOSED</t>
        </is>
      </c>
    </row>
    <row r="37471">
      <c r="A37471" s="8" t="inlineStr">
        <is>
          <t>2026-08-08</t>
        </is>
      </c>
      <c r="B37471" s="8" t="n">
        <v>1</v>
      </c>
      <c r="C37471" s="8" t="n">
        <v>31</v>
      </c>
      <c r="D37471" s="8" t="inlineStr">
        <is>
          <t>Disneyland Park</t>
        </is>
      </c>
      <c r="E37471" s="8" t="inlineStr">
        <is>
          <t>Casey Jr. – le Petit Train du Cirque</t>
        </is>
      </c>
      <c r="F37471" s="8" t="inlineStr">
        <is>
          <t>STANDBY</t>
        </is>
      </c>
      <c r="G37471" s="8" t="n">
        <v>0</v>
      </c>
      <c r="H37471" s="8" t="inlineStr">
        <is>
          <t>CLOSED</t>
        </is>
      </c>
    </row>
    <row r="37472">
      <c r="A37472" s="8" t="inlineStr">
        <is>
          <t>2026-08-08</t>
        </is>
      </c>
      <c r="B37472" s="8" t="n">
        <v>1</v>
      </c>
      <c r="C37472" s="8" t="n">
        <v>31</v>
      </c>
      <c r="D37472" s="8" t="inlineStr">
        <is>
          <t>Disneyland Park</t>
        </is>
      </c>
      <c r="E37472" s="8" t="inlineStr">
        <is>
          <t>Disneyland Railroad Fantasyland Station</t>
        </is>
      </c>
      <c r="F37472" s="8" t="inlineStr">
        <is>
          <t>STANDBY</t>
        </is>
      </c>
      <c r="G37472" s="8" t="n">
        <v>0</v>
      </c>
      <c r="H37472" s="8" t="inlineStr">
        <is>
          <t>CLOSED</t>
        </is>
      </c>
    </row>
    <row r="37473">
      <c r="A37473" s="8" t="inlineStr">
        <is>
          <t>2026-08-08</t>
        </is>
      </c>
      <c r="B37473" s="8" t="n">
        <v>1</v>
      </c>
      <c r="C37473" s="8" t="n">
        <v>31</v>
      </c>
      <c r="D37473" s="8" t="inlineStr">
        <is>
          <t>Disneyland Park</t>
        </is>
      </c>
      <c r="E37473" s="8" t="inlineStr">
        <is>
          <t>Disneyland Railroad Main Street Station</t>
        </is>
      </c>
      <c r="F37473" s="8" t="inlineStr">
        <is>
          <t>STANDBY</t>
        </is>
      </c>
      <c r="G37473" s="8" t="n">
        <v>0</v>
      </c>
      <c r="H37473" s="8" t="inlineStr">
        <is>
          <t>CLOSED</t>
        </is>
      </c>
    </row>
    <row r="37474">
      <c r="A37474" s="8" t="inlineStr">
        <is>
          <t>2026-08-08</t>
        </is>
      </c>
      <c r="B37474" s="8" t="n">
        <v>1</v>
      </c>
      <c r="C37474" s="8" t="n">
        <v>31</v>
      </c>
      <c r="D37474" s="8" t="inlineStr">
        <is>
          <t>Disneyland Park</t>
        </is>
      </c>
      <c r="E37474" s="8" t="inlineStr">
        <is>
          <t>Dumbo the Flying Elephant</t>
        </is>
      </c>
      <c r="F37474" s="8" t="inlineStr">
        <is>
          <t>STANDBY</t>
        </is>
      </c>
      <c r="G37474" s="8" t="n">
        <v>0</v>
      </c>
      <c r="H37474" s="8" t="inlineStr">
        <is>
          <t>CLOSED</t>
        </is>
      </c>
    </row>
    <row r="37475">
      <c r="A37475" s="8" t="inlineStr">
        <is>
          <t>2026-08-08</t>
        </is>
      </c>
      <c r="B37475" s="8" t="n">
        <v>1</v>
      </c>
      <c r="C37475" s="8" t="n">
        <v>31</v>
      </c>
      <c r="D37475" s="8" t="inlineStr">
        <is>
          <t>Disneyland Park</t>
        </is>
      </c>
      <c r="E37475" s="8" t="inlineStr">
        <is>
          <t>La Tanière du Dragon</t>
        </is>
      </c>
      <c r="F37475" s="8" t="inlineStr">
        <is>
          <t>STANDBY</t>
        </is>
      </c>
      <c r="G37475" s="8" t="n">
        <v>0</v>
      </c>
      <c r="H37475" s="8" t="inlineStr">
        <is>
          <t>CLOSED</t>
        </is>
      </c>
    </row>
    <row r="37476">
      <c r="A37476" s="8" t="inlineStr">
        <is>
          <t>2026-08-08</t>
        </is>
      </c>
      <c r="B37476" s="8" t="n">
        <v>1</v>
      </c>
      <c r="C37476" s="8" t="n">
        <v>31</v>
      </c>
      <c r="D37476" s="8" t="inlineStr">
        <is>
          <t>Disneyland Park</t>
        </is>
      </c>
      <c r="E37476" s="8" t="inlineStr">
        <is>
          <t>Le Carrousel de Lancelot</t>
        </is>
      </c>
      <c r="F37476" s="8" t="inlineStr">
        <is>
          <t>STANDBY</t>
        </is>
      </c>
      <c r="G37476" s="8" t="n">
        <v>0</v>
      </c>
      <c r="H37476" s="8" t="inlineStr">
        <is>
          <t>CLOSED</t>
        </is>
      </c>
    </row>
    <row r="37477">
      <c r="A37477" s="8" t="inlineStr">
        <is>
          <t>2026-08-08</t>
        </is>
      </c>
      <c r="B37477" s="8" t="n">
        <v>1</v>
      </c>
      <c r="C37477" s="8" t="n">
        <v>31</v>
      </c>
      <c r="D37477" s="8" t="inlineStr">
        <is>
          <t>Disneyland Park</t>
        </is>
      </c>
      <c r="E37477" s="8" t="inlineStr">
        <is>
          <t>Le Pays des Contes de Fées, presented by Vittel</t>
        </is>
      </c>
      <c r="F37477" s="8" t="inlineStr">
        <is>
          <t>STANDBY</t>
        </is>
      </c>
      <c r="G37477" s="8" t="n">
        <v>0</v>
      </c>
      <c r="H37477" s="8" t="inlineStr">
        <is>
          <t>CLOSED</t>
        </is>
      </c>
    </row>
    <row r="37478">
      <c r="A37478" s="8" t="inlineStr">
        <is>
          <t>2026-08-08</t>
        </is>
      </c>
      <c r="B37478" s="8" t="n">
        <v>1</v>
      </c>
      <c r="C37478" s="8" t="n">
        <v>31</v>
      </c>
      <c r="D37478" s="8" t="inlineStr">
        <is>
          <t>Disneyland Park</t>
        </is>
      </c>
      <c r="E37478" s="8" t="inlineStr">
        <is>
          <t>Les Voyages de Pinocchio</t>
        </is>
      </c>
      <c r="F37478" s="8" t="inlineStr">
        <is>
          <t>STANDBY</t>
        </is>
      </c>
      <c r="G37478" s="8" t="n">
        <v>0</v>
      </c>
      <c r="H37478" s="8" t="inlineStr">
        <is>
          <t>CLOSED</t>
        </is>
      </c>
    </row>
    <row r="37479">
      <c r="A37479" s="8" t="inlineStr">
        <is>
          <t>2026-08-08</t>
        </is>
      </c>
      <c r="B37479" s="8" t="n">
        <v>1</v>
      </c>
      <c r="C37479" s="8" t="n">
        <v>31</v>
      </c>
      <c r="D37479" s="8" t="inlineStr">
        <is>
          <t>Disneyland Park</t>
        </is>
      </c>
      <c r="E37479" s="8" t="inlineStr">
        <is>
          <t>Mad Hatter's Tea Cups</t>
        </is>
      </c>
      <c r="F37479" s="8" t="inlineStr">
        <is>
          <t>STANDBY</t>
        </is>
      </c>
      <c r="G37479" s="8" t="n">
        <v>0</v>
      </c>
      <c r="H37479" s="8" t="inlineStr">
        <is>
          <t>CLOSED</t>
        </is>
      </c>
    </row>
    <row r="37480">
      <c r="A37480" s="8" t="inlineStr">
        <is>
          <t>2026-08-08</t>
        </is>
      </c>
      <c r="B37480" s="8" t="n">
        <v>1</v>
      </c>
      <c r="C37480" s="8" t="n">
        <v>31</v>
      </c>
      <c r="D37480" s="8" t="inlineStr">
        <is>
          <t>Disneyland Park</t>
        </is>
      </c>
      <c r="E37480" s="8" t="inlineStr">
        <is>
          <t>Meet Mickey Mouse</t>
        </is>
      </c>
      <c r="F37480" s="8" t="inlineStr">
        <is>
          <t>STANDBY</t>
        </is>
      </c>
      <c r="G37480" s="8" t="n">
        <v>0</v>
      </c>
      <c r="H37480" s="8" t="inlineStr">
        <is>
          <t>CLOSED</t>
        </is>
      </c>
    </row>
    <row r="37481">
      <c r="A37481" s="8" t="inlineStr">
        <is>
          <t>2026-08-08</t>
        </is>
      </c>
      <c r="B37481" s="8" t="n">
        <v>1</v>
      </c>
      <c r="C37481" s="8" t="n">
        <v>31</v>
      </c>
      <c r="D37481" s="8" t="inlineStr">
        <is>
          <t>Disneyland Park</t>
        </is>
      </c>
      <c r="E37481" s="8" t="inlineStr">
        <is>
          <t>Peter Pan's Flight</t>
        </is>
      </c>
      <c r="F37481" s="8" t="inlineStr">
        <is>
          <t>STANDBY</t>
        </is>
      </c>
      <c r="G37481" s="8" t="n">
        <v>0</v>
      </c>
      <c r="H37481" s="8" t="inlineStr">
        <is>
          <t>CLOSED</t>
        </is>
      </c>
    </row>
    <row r="37482">
      <c r="A37482" s="8" t="inlineStr">
        <is>
          <t>2026-08-08</t>
        </is>
      </c>
      <c r="B37482" s="8" t="n">
        <v>1</v>
      </c>
      <c r="C37482" s="8" t="n">
        <v>31</v>
      </c>
      <c r="D37482" s="8" t="inlineStr">
        <is>
          <t>Disneyland Park</t>
        </is>
      </c>
      <c r="E37482" s="8" t="inlineStr">
        <is>
          <t>Princess Pavilion</t>
        </is>
      </c>
      <c r="F37482" s="8" t="inlineStr">
        <is>
          <t>STANDBY</t>
        </is>
      </c>
      <c r="G37482" s="8" t="n">
        <v>0</v>
      </c>
      <c r="H37482" s="8" t="inlineStr">
        <is>
          <t>CLOSED</t>
        </is>
      </c>
    </row>
    <row r="37483">
      <c r="A37483" s="8" t="inlineStr">
        <is>
          <t>2026-08-08</t>
        </is>
      </c>
      <c r="B37483" s="8" t="n">
        <v>1</v>
      </c>
      <c r="C37483" s="8" t="n">
        <v>31</v>
      </c>
      <c r="D37483" s="8" t="inlineStr">
        <is>
          <t>Disneyland Park</t>
        </is>
      </c>
      <c r="E37483" s="8" t="inlineStr">
        <is>
          <t>Big Thunder Mountain</t>
        </is>
      </c>
      <c r="F37483" s="8" t="inlineStr">
        <is>
          <t>STANDBY</t>
        </is>
      </c>
      <c r="G37483" s="8" t="n">
        <v>0</v>
      </c>
      <c r="H37483" s="8" t="inlineStr">
        <is>
          <t>CLOSED</t>
        </is>
      </c>
    </row>
    <row r="37484">
      <c r="A37484" s="8" t="inlineStr">
        <is>
          <t>2026-08-08</t>
        </is>
      </c>
      <c r="B37484" s="8" t="n">
        <v>1</v>
      </c>
      <c r="C37484" s="8" t="n">
        <v>31</v>
      </c>
      <c r="D37484" s="8" t="inlineStr">
        <is>
          <t>Disneyland Park</t>
        </is>
      </c>
      <c r="E37484" s="8" t="inlineStr">
        <is>
          <t>Disneyland Railroad Frontierland Depot</t>
        </is>
      </c>
      <c r="F37484" s="8" t="inlineStr">
        <is>
          <t>STANDBY</t>
        </is>
      </c>
      <c r="G37484" s="8" t="n">
        <v>0</v>
      </c>
      <c r="H37484" s="8" t="inlineStr">
        <is>
          <t>CLOSED</t>
        </is>
      </c>
    </row>
    <row r="37485">
      <c r="A37485" s="8" t="inlineStr">
        <is>
          <t>2026-08-08</t>
        </is>
      </c>
      <c r="B37485" s="8" t="n">
        <v>1</v>
      </c>
      <c r="C37485" s="8" t="n">
        <v>31</v>
      </c>
      <c r="D37485" s="8" t="inlineStr">
        <is>
          <t>Disneyland Park</t>
        </is>
      </c>
      <c r="E37485" s="8" t="inlineStr">
        <is>
          <t>Frontierland Playground</t>
        </is>
      </c>
      <c r="F37485" s="8" t="inlineStr">
        <is>
          <t>STANDBY</t>
        </is>
      </c>
      <c r="G37485" s="8" t="n">
        <v>0</v>
      </c>
      <c r="H37485" s="8" t="inlineStr">
        <is>
          <t>CLOSED</t>
        </is>
      </c>
    </row>
    <row r="37486">
      <c r="A37486" s="8" t="inlineStr">
        <is>
          <t>2026-08-08</t>
        </is>
      </c>
      <c r="B37486" s="8" t="n">
        <v>1</v>
      </c>
      <c r="C37486" s="8" t="n">
        <v>31</v>
      </c>
      <c r="D37486" s="8" t="inlineStr">
        <is>
          <t>Disneyland Park</t>
        </is>
      </c>
      <c r="E37486" s="8" t="inlineStr">
        <is>
          <t>Phantom Manor</t>
        </is>
      </c>
      <c r="F37486" s="8" t="inlineStr">
        <is>
          <t>STANDBY</t>
        </is>
      </c>
      <c r="G37486" s="8" t="n">
        <v>0</v>
      </c>
      <c r="H37486" s="8" t="inlineStr">
        <is>
          <t>CLOSED</t>
        </is>
      </c>
    </row>
    <row r="37487">
      <c r="A37487" s="8" t="inlineStr">
        <is>
          <t>2026-08-08</t>
        </is>
      </c>
      <c r="B37487" s="8" t="n">
        <v>1</v>
      </c>
      <c r="C37487" s="8" t="n">
        <v>31</v>
      </c>
      <c r="D37487" s="8" t="inlineStr">
        <is>
          <t>Disneyland Park</t>
        </is>
      </c>
      <c r="E37487" s="8" t="inlineStr">
        <is>
          <t>River Rogue Keelboats</t>
        </is>
      </c>
      <c r="F37487" s="8" t="inlineStr">
        <is>
          <t>STANDBY</t>
        </is>
      </c>
      <c r="G37487" s="8" t="n">
        <v>0</v>
      </c>
      <c r="H37487" s="8" t="inlineStr">
        <is>
          <t>CLOSED</t>
        </is>
      </c>
    </row>
    <row r="37488">
      <c r="A37488" s="8" t="inlineStr">
        <is>
          <t>2026-08-08</t>
        </is>
      </c>
      <c r="B37488" s="8" t="n">
        <v>1</v>
      </c>
      <c r="C37488" s="8" t="n">
        <v>31</v>
      </c>
      <c r="D37488" s="8" t="inlineStr">
        <is>
          <t>Disneyland Park</t>
        </is>
      </c>
      <c r="E37488" s="8" t="inlineStr">
        <is>
          <t>Rustler Roundup Shootin' Gallery</t>
        </is>
      </c>
      <c r="F37488" s="8" t="inlineStr">
        <is>
          <t>STANDBY</t>
        </is>
      </c>
      <c r="G37488" s="8" t="n">
        <v>0</v>
      </c>
      <c r="H37488" s="8" t="inlineStr">
        <is>
          <t>CLOSED</t>
        </is>
      </c>
    </row>
    <row r="37489">
      <c r="A37489" s="8" t="inlineStr">
        <is>
          <t>2026-08-08</t>
        </is>
      </c>
      <c r="B37489" s="8" t="n">
        <v>1</v>
      </c>
      <c r="C37489" s="8" t="n">
        <v>31</v>
      </c>
      <c r="D37489" s="8" t="inlineStr">
        <is>
          <t>Disneyland Park</t>
        </is>
      </c>
      <c r="E37489" s="8" t="inlineStr">
        <is>
          <t>Thunder Mesa Riverboat Landing</t>
        </is>
      </c>
      <c r="F37489" s="8" t="inlineStr">
        <is>
          <t>STANDBY</t>
        </is>
      </c>
      <c r="G37489" s="8" t="n">
        <v>0</v>
      </c>
      <c r="H37489" s="8" t="inlineStr">
        <is>
          <t>CLOSED</t>
        </is>
      </c>
    </row>
    <row r="37490">
      <c r="A37490" s="8" t="inlineStr">
        <is>
          <t>2026-08-08</t>
        </is>
      </c>
      <c r="B37490" s="8" t="n">
        <v>1</v>
      </c>
      <c r="C37490" s="8" t="n">
        <v>31</v>
      </c>
      <c r="D37490" s="8" t="inlineStr">
        <is>
          <t>Disneyland Park</t>
        </is>
      </c>
      <c r="E37490" s="8" t="inlineStr">
        <is>
          <t>Disneyland Railroad Main Street Station</t>
        </is>
      </c>
      <c r="F37490" s="8" t="inlineStr">
        <is>
          <t>STANDBY</t>
        </is>
      </c>
      <c r="G37490" s="8" t="n">
        <v>0</v>
      </c>
      <c r="H37490" s="8" t="inlineStr">
        <is>
          <t>CLOSED</t>
        </is>
      </c>
    </row>
    <row r="37491">
      <c r="A37491" s="8" t="inlineStr">
        <is>
          <t>2026-08-08</t>
        </is>
      </c>
      <c r="B37491" s="8" t="n">
        <v>1</v>
      </c>
      <c r="C37491" s="8" t="n">
        <v>31</v>
      </c>
      <c r="D37491" s="8" t="inlineStr">
        <is>
          <t>Disneyland Park</t>
        </is>
      </c>
      <c r="E37491" s="8" t="inlineStr">
        <is>
          <t>Main Street Vehicles</t>
        </is>
      </c>
      <c r="F37491" s="8" t="inlineStr">
        <is>
          <t>STANDBY</t>
        </is>
      </c>
      <c r="G37491" s="8" t="n">
        <v>0</v>
      </c>
      <c r="H37491" s="8" t="inlineStr">
        <is>
          <t>CLOSED</t>
        </is>
      </c>
    </row>
    <row r="37492">
      <c r="A37492" s="8" t="inlineStr">
        <is>
          <t>2026-08-08</t>
        </is>
      </c>
      <c r="B37492" s="8" t="n">
        <v>1</v>
      </c>
      <c r="C37492" s="8" t="n">
        <v>31</v>
      </c>
      <c r="D37492" s="8" t="inlineStr">
        <is>
          <t>Disney Adventure World</t>
        </is>
      </c>
      <c r="E37492" s="8" t="inlineStr">
        <is>
          <t>Avengers Assemble: Flight Force</t>
        </is>
      </c>
      <c r="F37492" s="8" t="inlineStr">
        <is>
          <t>STANDBY</t>
        </is>
      </c>
      <c r="G37492" s="8" t="n">
        <v>0</v>
      </c>
      <c r="H37492" s="8" t="inlineStr">
        <is>
          <t>CLOSED</t>
        </is>
      </c>
    </row>
    <row r="37493">
      <c r="A37493" s="8" t="inlineStr">
        <is>
          <t>2026-08-08</t>
        </is>
      </c>
      <c r="B37493" s="8" t="n">
        <v>1</v>
      </c>
      <c r="C37493" s="8" t="n">
        <v>31</v>
      </c>
      <c r="D37493" s="8" t="inlineStr">
        <is>
          <t>Disney Adventure World</t>
        </is>
      </c>
      <c r="E37493" s="8" t="inlineStr">
        <is>
          <t>Avengers Assemble: Flight Force Single Rider</t>
        </is>
      </c>
      <c r="F37493" s="8" t="inlineStr">
        <is>
          <t>STANDBY</t>
        </is>
      </c>
      <c r="G37493" s="8" t="n">
        <v>0</v>
      </c>
      <c r="H37493" s="8" t="inlineStr">
        <is>
          <t>CLOSED</t>
        </is>
      </c>
    </row>
    <row r="37494">
      <c r="A37494" s="8" t="inlineStr">
        <is>
          <t>2026-08-08</t>
        </is>
      </c>
      <c r="B37494" s="8" t="n">
        <v>1</v>
      </c>
      <c r="C37494" s="8" t="n">
        <v>31</v>
      </c>
      <c r="D37494" s="8" t="inlineStr">
        <is>
          <t>Disney Adventure World</t>
        </is>
      </c>
      <c r="E37494" s="8" t="inlineStr">
        <is>
          <t>Spider-Man W.E.B. Adventure</t>
        </is>
      </c>
      <c r="F37494" s="8" t="inlineStr">
        <is>
          <t>STANDBY</t>
        </is>
      </c>
      <c r="G37494" s="8" t="n">
        <v>0</v>
      </c>
      <c r="H37494" s="8" t="inlineStr">
        <is>
          <t>CLOSED</t>
        </is>
      </c>
    </row>
    <row r="37495">
      <c r="A37495" s="8" t="inlineStr">
        <is>
          <t>2026-08-08</t>
        </is>
      </c>
      <c r="B37495" s="8" t="n">
        <v>1</v>
      </c>
      <c r="C37495" s="8" t="n">
        <v>31</v>
      </c>
      <c r="D37495" s="8" t="inlineStr">
        <is>
          <t>Disney Adventure World</t>
        </is>
      </c>
      <c r="E37495" s="8" t="inlineStr">
        <is>
          <t>Spider-Man W.E.B. Adventure Single Rider</t>
        </is>
      </c>
      <c r="F37495" s="8" t="inlineStr">
        <is>
          <t>STANDBY</t>
        </is>
      </c>
      <c r="G37495" s="8" t="n">
        <v>0</v>
      </c>
      <c r="H37495" s="8" t="inlineStr">
        <is>
          <t>CLOSED</t>
        </is>
      </c>
    </row>
    <row r="37496">
      <c r="A37496" s="8" t="inlineStr">
        <is>
          <t>2026-08-08</t>
        </is>
      </c>
      <c r="B37496" s="8" t="n">
        <v>1</v>
      </c>
      <c r="C37496" s="8" t="n">
        <v>31</v>
      </c>
      <c r="D37496" s="8" t="inlineStr">
        <is>
          <t>Disney Adventure World</t>
        </is>
      </c>
      <c r="E37496" s="8" t="inlineStr">
        <is>
          <t>The Twilight Zone Tower of Terror</t>
        </is>
      </c>
      <c r="F37496" s="8" t="inlineStr">
        <is>
          <t>STANDBY</t>
        </is>
      </c>
      <c r="G37496" s="8" t="n">
        <v>0</v>
      </c>
      <c r="H37496" s="8" t="inlineStr">
        <is>
          <t>CLOSED</t>
        </is>
      </c>
    </row>
    <row r="37497">
      <c r="A37497" s="8" t="inlineStr">
        <is>
          <t>2026-08-08</t>
        </is>
      </c>
      <c r="B37497" s="8" t="n">
        <v>1</v>
      </c>
      <c r="C37497" s="8" t="n">
        <v>31</v>
      </c>
      <c r="D37497" s="8" t="inlineStr">
        <is>
          <t>Disney Adventure World</t>
        </is>
      </c>
      <c r="E37497" s="8" t="inlineStr">
        <is>
          <t>Cars Quatre Roues Rallye</t>
        </is>
      </c>
      <c r="F37497" s="8" t="inlineStr">
        <is>
          <t>STANDBY</t>
        </is>
      </c>
      <c r="G37497" s="8" t="n">
        <v>0</v>
      </c>
      <c r="H37497" s="8" t="inlineStr">
        <is>
          <t>CLOSED</t>
        </is>
      </c>
    </row>
    <row r="37498">
      <c r="A37498" s="8" t="inlineStr">
        <is>
          <t>2026-08-08</t>
        </is>
      </c>
      <c r="B37498" s="8" t="n">
        <v>1</v>
      </c>
      <c r="C37498" s="8" t="n">
        <v>31</v>
      </c>
      <c r="D37498" s="8" t="inlineStr">
        <is>
          <t>Disney Adventure World</t>
        </is>
      </c>
      <c r="E37498" s="8" t="inlineStr">
        <is>
          <t>Cars ROAD TRIP</t>
        </is>
      </c>
      <c r="F37498" s="8" t="inlineStr">
        <is>
          <t>STANDBY</t>
        </is>
      </c>
      <c r="G37498" s="8" t="n">
        <v>0</v>
      </c>
      <c r="H37498" s="8" t="inlineStr">
        <is>
          <t>CLOSED</t>
        </is>
      </c>
    </row>
    <row r="37499">
      <c r="A37499" s="8" t="inlineStr">
        <is>
          <t>2026-08-08</t>
        </is>
      </c>
      <c r="B37499" s="8" t="n">
        <v>1</v>
      </c>
      <c r="C37499" s="8" t="n">
        <v>31</v>
      </c>
      <c r="D37499" s="8" t="inlineStr">
        <is>
          <t>Disney Adventure World</t>
        </is>
      </c>
      <c r="E37499" s="8" t="inlineStr">
        <is>
          <t>Crush's Coaster</t>
        </is>
      </c>
      <c r="F37499" s="8" t="inlineStr">
        <is>
          <t>STANDBY</t>
        </is>
      </c>
      <c r="G37499" s="8" t="n">
        <v>0</v>
      </c>
      <c r="H37499" s="8" t="inlineStr">
        <is>
          <t>CLOSED</t>
        </is>
      </c>
    </row>
    <row r="37500">
      <c r="A37500" s="8" t="inlineStr">
        <is>
          <t>2026-08-08</t>
        </is>
      </c>
      <c r="B37500" s="8" t="n">
        <v>1</v>
      </c>
      <c r="C37500" s="8" t="n">
        <v>31</v>
      </c>
      <c r="D37500" s="8" t="inlineStr">
        <is>
          <t>Disney Adventure World</t>
        </is>
      </c>
      <c r="E37500" s="8" t="inlineStr">
        <is>
          <t>Crush's Coaster Single Rider</t>
        </is>
      </c>
      <c r="F37500" s="8" t="inlineStr">
        <is>
          <t>STANDBY</t>
        </is>
      </c>
      <c r="G37500" s="8" t="n">
        <v>0</v>
      </c>
      <c r="H37500" s="8" t="inlineStr">
        <is>
          <t>CLOSED</t>
        </is>
      </c>
    </row>
    <row r="37501">
      <c r="A37501" s="8" t="inlineStr">
        <is>
          <t>2026-08-08</t>
        </is>
      </c>
      <c r="B37501" s="8" t="n">
        <v>1</v>
      </c>
      <c r="C37501" s="8" t="n">
        <v>31</v>
      </c>
      <c r="D37501" s="8" t="inlineStr">
        <is>
          <t>Disney Adventure World</t>
        </is>
      </c>
      <c r="E37501" s="8" t="inlineStr">
        <is>
          <t>Les Tapis Volants - Flying Carpets Over Agrabah®</t>
        </is>
      </c>
      <c r="F37501" s="8" t="inlineStr">
        <is>
          <t>STANDBY</t>
        </is>
      </c>
      <c r="G37501" s="8" t="n">
        <v>0</v>
      </c>
      <c r="H37501" s="8" t="inlineStr">
        <is>
          <t>CLOSED</t>
        </is>
      </c>
    </row>
    <row r="37502">
      <c r="A37502" s="8" t="inlineStr">
        <is>
          <t>2026-08-08</t>
        </is>
      </c>
      <c r="B37502" s="8" t="n">
        <v>1</v>
      </c>
      <c r="C37502" s="8" t="n">
        <v>31</v>
      </c>
      <c r="D37502" s="8" t="inlineStr">
        <is>
          <t>Disney Adventure World</t>
        </is>
      </c>
      <c r="E37502" s="8" t="inlineStr">
        <is>
          <t>Ratatouille : L’Aventure Totalement Toquée de Rémy​</t>
        </is>
      </c>
      <c r="F37502" s="8" t="inlineStr">
        <is>
          <t>STANDBY</t>
        </is>
      </c>
      <c r="G37502" s="8" t="n">
        <v>0</v>
      </c>
      <c r="H37502" s="8" t="inlineStr">
        <is>
          <t>CLOSED</t>
        </is>
      </c>
    </row>
    <row r="37503">
      <c r="A37503" s="8" t="inlineStr">
        <is>
          <t>2026-08-08</t>
        </is>
      </c>
      <c r="B37503" s="8" t="n">
        <v>1</v>
      </c>
      <c r="C37503" s="8" t="n">
        <v>31</v>
      </c>
      <c r="D37503" s="8" t="inlineStr">
        <is>
          <t>Disney Adventure World</t>
        </is>
      </c>
      <c r="E37503" s="8" t="inlineStr">
        <is>
          <t>Ratatouille: The Adventure Single Rider</t>
        </is>
      </c>
      <c r="F37503" s="8" t="inlineStr">
        <is>
          <t>STANDBY</t>
        </is>
      </c>
      <c r="G37503" s="8" t="n">
        <v>0</v>
      </c>
      <c r="H37503" s="8" t="inlineStr">
        <is>
          <t>CLOSED</t>
        </is>
      </c>
    </row>
    <row r="37504">
      <c r="A37504" s="8" t="inlineStr">
        <is>
          <t>2026-08-08</t>
        </is>
      </c>
      <c r="B37504" s="8" t="n">
        <v>1</v>
      </c>
      <c r="C37504" s="8" t="n">
        <v>31</v>
      </c>
      <c r="D37504" s="8" t="inlineStr">
        <is>
          <t>Disney Adventure World</t>
        </is>
      </c>
      <c r="E37504" s="8" t="inlineStr">
        <is>
          <t>RC Racer</t>
        </is>
      </c>
      <c r="F37504" s="8" t="inlineStr">
        <is>
          <t>STANDBY</t>
        </is>
      </c>
      <c r="G37504" s="8" t="n">
        <v>0</v>
      </c>
      <c r="H37504" s="8" t="inlineStr">
        <is>
          <t>CLOSED</t>
        </is>
      </c>
    </row>
    <row r="37505">
      <c r="A37505" s="8" t="inlineStr">
        <is>
          <t>2026-08-08</t>
        </is>
      </c>
      <c r="B37505" s="8" t="n">
        <v>1</v>
      </c>
      <c r="C37505" s="8" t="n">
        <v>31</v>
      </c>
      <c r="D37505" s="8" t="inlineStr">
        <is>
          <t>Disney Adventure World</t>
        </is>
      </c>
      <c r="E37505" s="8" t="inlineStr">
        <is>
          <t>RC Racer Single Rider</t>
        </is>
      </c>
      <c r="F37505" s="8" t="inlineStr">
        <is>
          <t>STANDBY</t>
        </is>
      </c>
      <c r="G37505" s="8" t="n">
        <v>0</v>
      </c>
      <c r="H37505" s="8" t="inlineStr">
        <is>
          <t>CLOSED</t>
        </is>
      </c>
    </row>
    <row r="37506">
      <c r="A37506" s="8" t="inlineStr">
        <is>
          <t>2026-08-08</t>
        </is>
      </c>
      <c r="B37506" s="8" t="n">
        <v>1</v>
      </c>
      <c r="C37506" s="8" t="n">
        <v>31</v>
      </c>
      <c r="D37506" s="8" t="inlineStr">
        <is>
          <t>Disney Adventure World</t>
        </is>
      </c>
      <c r="E37506" s="8" t="inlineStr">
        <is>
          <t>Slinky® Dog Zigzag Spin</t>
        </is>
      </c>
      <c r="F37506" s="8" t="inlineStr">
        <is>
          <t>STANDBY</t>
        </is>
      </c>
      <c r="G37506" s="8" t="n">
        <v>0</v>
      </c>
      <c r="H37506" s="8" t="inlineStr">
        <is>
          <t>CLOSED</t>
        </is>
      </c>
    </row>
    <row r="37507">
      <c r="A37507" s="8" t="inlineStr">
        <is>
          <t>2026-08-08</t>
        </is>
      </c>
      <c r="B37507" s="8" t="n">
        <v>1</v>
      </c>
      <c r="C37507" s="8" t="n">
        <v>31</v>
      </c>
      <c r="D37507" s="8" t="inlineStr">
        <is>
          <t>Disney Adventure World</t>
        </is>
      </c>
      <c r="E37507" s="8" t="inlineStr">
        <is>
          <t>Toy Soldiers Parachute Drop</t>
        </is>
      </c>
      <c r="F37507" s="8" t="inlineStr">
        <is>
          <t>STANDBY</t>
        </is>
      </c>
      <c r="G37507" s="8" t="n">
        <v>0</v>
      </c>
      <c r="H37507" s="8" t="inlineStr">
        <is>
          <t>CLOSED</t>
        </is>
      </c>
    </row>
    <row r="37508">
      <c r="A37508" s="8" t="inlineStr">
        <is>
          <t>2026-08-08</t>
        </is>
      </c>
      <c r="B37508" s="8" t="n">
        <v>1</v>
      </c>
      <c r="C37508" s="8" t="n">
        <v>31</v>
      </c>
      <c r="D37508" s="8" t="inlineStr">
        <is>
          <t>Disney Adventure World</t>
        </is>
      </c>
      <c r="E37508" s="8" t="inlineStr">
        <is>
          <t>Toy Soldiers Parachute Drop Single Rider</t>
        </is>
      </c>
      <c r="F37508" s="8" t="inlineStr">
        <is>
          <t>STANDBY</t>
        </is>
      </c>
      <c r="G37508" s="8" t="n">
        <v>0</v>
      </c>
      <c r="H37508" s="8" t="inlineStr">
        <is>
          <t>CLOSED</t>
        </is>
      </c>
    </row>
    <row r="37509">
      <c r="A37509" s="8" t="inlineStr">
        <is>
          <t>2026-08-08</t>
        </is>
      </c>
      <c r="B37509" s="8" t="n">
        <v>1</v>
      </c>
      <c r="C37509" s="8" t="n">
        <v>31</v>
      </c>
      <c r="D37509" s="8" t="inlineStr">
        <is>
          <t>Disney Adventure World</t>
        </is>
      </c>
      <c r="E37509" s="8" t="inlineStr">
        <is>
          <t>Entry to World of Frozen</t>
        </is>
      </c>
      <c r="F37509" s="8" t="inlineStr">
        <is>
          <t>STANDBY</t>
        </is>
      </c>
      <c r="G37509" s="8" t="n">
        <v>0</v>
      </c>
      <c r="H37509" s="8" t="inlineStr">
        <is>
          <t>CLOSED</t>
        </is>
      </c>
    </row>
    <row r="37510">
      <c r="A37510" s="8" t="inlineStr">
        <is>
          <t>2026-08-08</t>
        </is>
      </c>
      <c r="B37510" s="8" t="n">
        <v>1</v>
      </c>
      <c r="C37510" s="8" t="n">
        <v>31</v>
      </c>
      <c r="D37510" s="8" t="inlineStr">
        <is>
          <t>Disney Adventure World</t>
        </is>
      </c>
      <c r="E37510" s="8" t="inlineStr">
        <is>
          <t>Frozen Ever After</t>
        </is>
      </c>
      <c r="F37510" s="8" t="inlineStr">
        <is>
          <t>STANDBY</t>
        </is>
      </c>
      <c r="G37510" s="8" t="n">
        <v>0</v>
      </c>
      <c r="H37510" s="8" t="inlineStr">
        <is>
          <t>CLOSED</t>
        </is>
      </c>
    </row>
    <row r="37511">
      <c r="A37511" s="8" t="inlineStr">
        <is>
          <t>2026-08-08</t>
        </is>
      </c>
      <c r="B37511" s="8" t="n">
        <v>1</v>
      </c>
      <c r="C37511" s="8" t="n">
        <v>31</v>
      </c>
      <c r="D37511" s="8" t="inlineStr">
        <is>
          <t>Disney Adventure World</t>
        </is>
      </c>
      <c r="E37511" s="8" t="inlineStr">
        <is>
          <t>Raiponce Tangled Spin</t>
        </is>
      </c>
      <c r="F37511" s="8" t="inlineStr">
        <is>
          <t>STANDBY</t>
        </is>
      </c>
      <c r="G37511" s="8" t="n">
        <v>0</v>
      </c>
      <c r="H37511" s="8" t="inlineStr">
        <is>
          <t>CLOSED</t>
        </is>
      </c>
    </row>
    <row r="37512">
      <c r="A37512" s="8" t="inlineStr">
        <is>
          <t>2026-08-08</t>
        </is>
      </c>
      <c r="B37512" s="8" t="n">
        <v>1</v>
      </c>
      <c r="C37512" s="8" t="n">
        <v>45</v>
      </c>
      <c r="D37512" s="8" t="inlineStr">
        <is>
          <t>Disneyland Park</t>
        </is>
      </c>
      <c r="E37512" s="8" t="inlineStr">
        <is>
          <t>Adventure Isle</t>
        </is>
      </c>
      <c r="F37512" s="8" t="inlineStr">
        <is>
          <t>STANDBY</t>
        </is>
      </c>
      <c r="G37512" s="8" t="n">
        <v>0</v>
      </c>
      <c r="H37512" s="8" t="inlineStr">
        <is>
          <t>CLOSED</t>
        </is>
      </c>
    </row>
    <row r="37513">
      <c r="A37513" s="8" t="inlineStr">
        <is>
          <t>2026-08-08</t>
        </is>
      </c>
      <c r="B37513" s="8" t="n">
        <v>1</v>
      </c>
      <c r="C37513" s="8" t="n">
        <v>45</v>
      </c>
      <c r="D37513" s="8" t="inlineStr">
        <is>
          <t>Disneyland Park</t>
        </is>
      </c>
      <c r="E37513" s="8" t="inlineStr">
        <is>
          <t>Indiana Jones and the Temple of Peril Single Rider</t>
        </is>
      </c>
      <c r="F37513" s="8" t="inlineStr">
        <is>
          <t>STANDBY</t>
        </is>
      </c>
      <c r="G37513" s="8" t="n">
        <v>0</v>
      </c>
      <c r="H37513" s="8" t="inlineStr">
        <is>
          <t>CLOSED</t>
        </is>
      </c>
    </row>
    <row r="37514">
      <c r="A37514" s="8" t="inlineStr">
        <is>
          <t>2026-08-08</t>
        </is>
      </c>
      <c r="B37514" s="8" t="n">
        <v>1</v>
      </c>
      <c r="C37514" s="8" t="n">
        <v>45</v>
      </c>
      <c r="D37514" s="8" t="inlineStr">
        <is>
          <t>Disneyland Park</t>
        </is>
      </c>
      <c r="E37514" s="8" t="inlineStr">
        <is>
          <t>Indiana Jones™ and the Temple of Peril</t>
        </is>
      </c>
      <c r="F37514" s="8" t="inlineStr">
        <is>
          <t>STANDBY</t>
        </is>
      </c>
      <c r="G37514" s="8" t="n">
        <v>0</v>
      </c>
      <c r="H37514" s="8" t="inlineStr">
        <is>
          <t>CLOSED</t>
        </is>
      </c>
    </row>
    <row r="37515">
      <c r="A37515" s="8" t="inlineStr">
        <is>
          <t>2026-08-08</t>
        </is>
      </c>
      <c r="B37515" s="8" t="n">
        <v>1</v>
      </c>
      <c r="C37515" s="8" t="n">
        <v>45</v>
      </c>
      <c r="D37515" s="8" t="inlineStr">
        <is>
          <t>Disneyland Park</t>
        </is>
      </c>
      <c r="E37515" s="8" t="inlineStr">
        <is>
          <t>La Cabane des Robinson</t>
        </is>
      </c>
      <c r="F37515" s="8" t="inlineStr">
        <is>
          <t>STANDBY</t>
        </is>
      </c>
      <c r="G37515" s="8" t="n">
        <v>0</v>
      </c>
      <c r="H37515" s="8" t="inlineStr">
        <is>
          <t>CLOSED</t>
        </is>
      </c>
    </row>
    <row r="37516">
      <c r="A37516" s="8" t="inlineStr">
        <is>
          <t>2026-08-08</t>
        </is>
      </c>
      <c r="B37516" s="8" t="n">
        <v>1</v>
      </c>
      <c r="C37516" s="8" t="n">
        <v>45</v>
      </c>
      <c r="D37516" s="8" t="inlineStr">
        <is>
          <t>Disneyland Park</t>
        </is>
      </c>
      <c r="E37516" s="8" t="inlineStr">
        <is>
          <t>Le Passage Enchanté d'Aladdin</t>
        </is>
      </c>
      <c r="F37516" s="8" t="inlineStr">
        <is>
          <t>STANDBY</t>
        </is>
      </c>
      <c r="G37516" s="8" t="n">
        <v>0</v>
      </c>
      <c r="H37516" s="8" t="inlineStr">
        <is>
          <t>CLOSED</t>
        </is>
      </c>
    </row>
    <row r="37517">
      <c r="A37517" s="8" t="inlineStr">
        <is>
          <t>2026-08-08</t>
        </is>
      </c>
      <c r="B37517" s="8" t="n">
        <v>1</v>
      </c>
      <c r="C37517" s="8" t="n">
        <v>45</v>
      </c>
      <c r="D37517" s="8" t="inlineStr">
        <is>
          <t>Disneyland Park</t>
        </is>
      </c>
      <c r="E37517" s="8" t="inlineStr">
        <is>
          <t>Pirate Galleon</t>
        </is>
      </c>
      <c r="F37517" s="8" t="inlineStr">
        <is>
          <t>STANDBY</t>
        </is>
      </c>
      <c r="G37517" s="8" t="n">
        <v>0</v>
      </c>
      <c r="H37517" s="8" t="inlineStr">
        <is>
          <t>CLOSED</t>
        </is>
      </c>
    </row>
    <row r="37518">
      <c r="A37518" s="8" t="inlineStr">
        <is>
          <t>2026-08-08</t>
        </is>
      </c>
      <c r="B37518" s="8" t="n">
        <v>1</v>
      </c>
      <c r="C37518" s="8" t="n">
        <v>45</v>
      </c>
      <c r="D37518" s="8" t="inlineStr">
        <is>
          <t>Disneyland Park</t>
        </is>
      </c>
      <c r="E37518" s="8" t="inlineStr">
        <is>
          <t>Pirates of the Caribbean</t>
        </is>
      </c>
      <c r="F37518" s="8" t="inlineStr">
        <is>
          <t>STANDBY</t>
        </is>
      </c>
      <c r="G37518" s="8" t="n">
        <v>0</v>
      </c>
      <c r="H37518" s="8" t="inlineStr">
        <is>
          <t>CLOSED</t>
        </is>
      </c>
    </row>
    <row r="37519">
      <c r="A37519" s="8" t="inlineStr">
        <is>
          <t>2026-08-08</t>
        </is>
      </c>
      <c r="B37519" s="8" t="n">
        <v>1</v>
      </c>
      <c r="C37519" s="8" t="n">
        <v>45</v>
      </c>
      <c r="D37519" s="8" t="inlineStr">
        <is>
          <t>Disneyland Park</t>
        </is>
      </c>
      <c r="E37519" s="8" t="inlineStr">
        <is>
          <t>Pirates' Beach</t>
        </is>
      </c>
      <c r="F37519" s="8" t="inlineStr">
        <is>
          <t>STANDBY</t>
        </is>
      </c>
      <c r="G37519" s="8" t="n">
        <v>0</v>
      </c>
      <c r="H37519" s="8" t="inlineStr">
        <is>
          <t>CLOSED</t>
        </is>
      </c>
    </row>
    <row r="37520">
      <c r="A37520" s="8" t="inlineStr">
        <is>
          <t>2026-08-08</t>
        </is>
      </c>
      <c r="B37520" s="8" t="n">
        <v>1</v>
      </c>
      <c r="C37520" s="8" t="n">
        <v>45</v>
      </c>
      <c r="D37520" s="8" t="inlineStr">
        <is>
          <t>Disneyland Park</t>
        </is>
      </c>
      <c r="E37520" s="8" t="inlineStr">
        <is>
          <t>Autopia, presented by Avis</t>
        </is>
      </c>
      <c r="F37520" s="8" t="inlineStr">
        <is>
          <t>STANDBY</t>
        </is>
      </c>
      <c r="G37520" s="8" t="n">
        <v>0</v>
      </c>
      <c r="H37520" s="8" t="inlineStr">
        <is>
          <t>CLOSED</t>
        </is>
      </c>
    </row>
    <row r="37521">
      <c r="A37521" s="8" t="inlineStr">
        <is>
          <t>2026-08-08</t>
        </is>
      </c>
      <c r="B37521" s="8" t="n">
        <v>1</v>
      </c>
      <c r="C37521" s="8" t="n">
        <v>45</v>
      </c>
      <c r="D37521" s="8" t="inlineStr">
        <is>
          <t>Disneyland Park</t>
        </is>
      </c>
      <c r="E37521" s="8" t="inlineStr">
        <is>
          <t>Buzz Lightyear Laser Blast</t>
        </is>
      </c>
      <c r="F37521" s="8" t="inlineStr">
        <is>
          <t>STANDBY</t>
        </is>
      </c>
      <c r="G37521" s="8" t="n">
        <v>0</v>
      </c>
      <c r="H37521" s="8" t="inlineStr">
        <is>
          <t>CLOSED</t>
        </is>
      </c>
    </row>
    <row r="37522">
      <c r="A37522" s="8" t="inlineStr">
        <is>
          <t>2026-08-08</t>
        </is>
      </c>
      <c r="B37522" s="8" t="n">
        <v>1</v>
      </c>
      <c r="C37522" s="8" t="n">
        <v>45</v>
      </c>
      <c r="D37522" s="8" t="inlineStr">
        <is>
          <t>Disneyland Park</t>
        </is>
      </c>
      <c r="E37522" s="8" t="inlineStr">
        <is>
          <t>Disneyland Railroad Discoveryland Station</t>
        </is>
      </c>
      <c r="F37522" s="8" t="inlineStr">
        <is>
          <t>STANDBY</t>
        </is>
      </c>
      <c r="G37522" s="8" t="n">
        <v>0</v>
      </c>
      <c r="H37522" s="8" t="inlineStr">
        <is>
          <t>CLOSED</t>
        </is>
      </c>
    </row>
    <row r="37523">
      <c r="A37523" s="8" t="inlineStr">
        <is>
          <t>2026-08-08</t>
        </is>
      </c>
      <c r="B37523" s="8" t="n">
        <v>1</v>
      </c>
      <c r="C37523" s="8" t="n">
        <v>45</v>
      </c>
      <c r="D37523" s="8" t="inlineStr">
        <is>
          <t>Disneyland Park</t>
        </is>
      </c>
      <c r="E37523" s="8" t="inlineStr">
        <is>
          <t>Les Mystères du Nautilus</t>
        </is>
      </c>
      <c r="F37523" s="8" t="inlineStr">
        <is>
          <t>STANDBY</t>
        </is>
      </c>
      <c r="G37523" s="8" t="n">
        <v>0</v>
      </c>
      <c r="H37523" s="8" t="inlineStr">
        <is>
          <t>CLOSED</t>
        </is>
      </c>
    </row>
    <row r="37524">
      <c r="A37524" s="8" t="inlineStr">
        <is>
          <t>2026-08-08</t>
        </is>
      </c>
      <c r="B37524" s="8" t="n">
        <v>1</v>
      </c>
      <c r="C37524" s="8" t="n">
        <v>45</v>
      </c>
      <c r="D37524" s="8" t="inlineStr">
        <is>
          <t>Disneyland Park</t>
        </is>
      </c>
      <c r="E37524" s="8" t="inlineStr">
        <is>
          <t>Mickey’s PhilharMagic</t>
        </is>
      </c>
      <c r="F37524" s="8" t="inlineStr">
        <is>
          <t>STANDBY</t>
        </is>
      </c>
      <c r="G37524" s="8" t="n">
        <v>0</v>
      </c>
      <c r="H37524" s="8" t="inlineStr">
        <is>
          <t>CLOSED</t>
        </is>
      </c>
    </row>
    <row r="37525">
      <c r="A37525" s="8" t="inlineStr">
        <is>
          <t>2026-08-08</t>
        </is>
      </c>
      <c r="B37525" s="8" t="n">
        <v>1</v>
      </c>
      <c r="C37525" s="8" t="n">
        <v>45</v>
      </c>
      <c r="D37525" s="8" t="inlineStr">
        <is>
          <t>Disneyland Park</t>
        </is>
      </c>
      <c r="E37525" s="8" t="inlineStr">
        <is>
          <t>Orbitron®</t>
        </is>
      </c>
      <c r="F37525" s="8" t="inlineStr">
        <is>
          <t>STANDBY</t>
        </is>
      </c>
      <c r="G37525" s="8" t="n">
        <v>0</v>
      </c>
      <c r="H37525" s="8" t="inlineStr">
        <is>
          <t>CLOSED</t>
        </is>
      </c>
    </row>
    <row r="37526">
      <c r="A37526" s="8" t="inlineStr">
        <is>
          <t>2026-08-08</t>
        </is>
      </c>
      <c r="B37526" s="8" t="n">
        <v>1</v>
      </c>
      <c r="C37526" s="8" t="n">
        <v>45</v>
      </c>
      <c r="D37526" s="8" t="inlineStr">
        <is>
          <t>Disneyland Park</t>
        </is>
      </c>
      <c r="E37526" s="8" t="inlineStr">
        <is>
          <t>Star Tours: The Adventures Continue*</t>
        </is>
      </c>
      <c r="F37526" s="8" t="inlineStr">
        <is>
          <t>STANDBY</t>
        </is>
      </c>
      <c r="G37526" s="8" t="n">
        <v>0</v>
      </c>
      <c r="H37526" s="8" t="inlineStr">
        <is>
          <t>CLOSED</t>
        </is>
      </c>
    </row>
    <row r="37527">
      <c r="A37527" s="8" t="inlineStr">
        <is>
          <t>2026-08-08</t>
        </is>
      </c>
      <c r="B37527" s="8" t="n">
        <v>1</v>
      </c>
      <c r="C37527" s="8" t="n">
        <v>45</v>
      </c>
      <c r="D37527" s="8" t="inlineStr">
        <is>
          <t>Disneyland Park</t>
        </is>
      </c>
      <c r="E37527" s="8" t="inlineStr">
        <is>
          <t>Star Wars Hyperspace Mountain</t>
        </is>
      </c>
      <c r="F37527" s="8" t="inlineStr">
        <is>
          <t>STANDBY</t>
        </is>
      </c>
      <c r="G37527" s="8" t="n">
        <v>0</v>
      </c>
      <c r="H37527" s="8" t="inlineStr">
        <is>
          <t>CLOSED</t>
        </is>
      </c>
    </row>
    <row r="37528">
      <c r="A37528" s="8" t="inlineStr">
        <is>
          <t>2026-08-08</t>
        </is>
      </c>
      <c r="B37528" s="8" t="n">
        <v>1</v>
      </c>
      <c r="C37528" s="8" t="n">
        <v>45</v>
      </c>
      <c r="D37528" s="8" t="inlineStr">
        <is>
          <t>Disneyland Park</t>
        </is>
      </c>
      <c r="E37528" s="8" t="inlineStr">
        <is>
          <t>Star Wars Hyperspace Mountain Single Rider</t>
        </is>
      </c>
      <c r="F37528" s="8" t="inlineStr">
        <is>
          <t>STANDBY</t>
        </is>
      </c>
      <c r="G37528" s="8" t="n">
        <v>0</v>
      </c>
      <c r="H37528" s="8" t="inlineStr">
        <is>
          <t>CLOSED</t>
        </is>
      </c>
    </row>
    <row r="37529">
      <c r="A37529" s="8" t="inlineStr">
        <is>
          <t>2026-08-08</t>
        </is>
      </c>
      <c r="B37529" s="8" t="n">
        <v>1</v>
      </c>
      <c r="C37529" s="8" t="n">
        <v>45</v>
      </c>
      <c r="D37529" s="8" t="inlineStr">
        <is>
          <t>Disneyland Park</t>
        </is>
      </c>
      <c r="E37529" s="8" t="inlineStr">
        <is>
          <t>Welcome to Starport: A Star Wars Encounter</t>
        </is>
      </c>
      <c r="F37529" s="8" t="inlineStr">
        <is>
          <t>STANDBY</t>
        </is>
      </c>
      <c r="G37529" s="8" t="n">
        <v>0</v>
      </c>
      <c r="H37529" s="8" t="inlineStr">
        <is>
          <t>CLOSED</t>
        </is>
      </c>
    </row>
    <row r="37530">
      <c r="A37530" s="8" t="inlineStr">
        <is>
          <t>2026-08-08</t>
        </is>
      </c>
      <c r="B37530" s="8" t="n">
        <v>1</v>
      </c>
      <c r="C37530" s="8" t="n">
        <v>45</v>
      </c>
      <c r="D37530" s="8" t="inlineStr">
        <is>
          <t>Disneyland Park</t>
        </is>
      </c>
      <c r="E37530" s="8" t="inlineStr">
        <is>
          <t>"it's a small world"</t>
        </is>
      </c>
      <c r="F37530" s="8" t="inlineStr">
        <is>
          <t>STANDBY</t>
        </is>
      </c>
      <c r="G37530" s="8" t="n">
        <v>0</v>
      </c>
      <c r="H37530" s="8" t="inlineStr">
        <is>
          <t>CLOSED</t>
        </is>
      </c>
    </row>
    <row r="37531">
      <c r="A37531" s="8" t="inlineStr">
        <is>
          <t>2026-08-08</t>
        </is>
      </c>
      <c r="B37531" s="8" t="n">
        <v>1</v>
      </c>
      <c r="C37531" s="8" t="n">
        <v>45</v>
      </c>
      <c r="D37531" s="8" t="inlineStr">
        <is>
          <t>Disneyland Park</t>
        </is>
      </c>
      <c r="E37531" s="8" t="inlineStr">
        <is>
          <t>Alice's Curious Labyrinth</t>
        </is>
      </c>
      <c r="F37531" s="8" t="inlineStr">
        <is>
          <t>STANDBY</t>
        </is>
      </c>
      <c r="G37531" s="8" t="n">
        <v>0</v>
      </c>
      <c r="H37531" s="8" t="inlineStr">
        <is>
          <t>CLOSED</t>
        </is>
      </c>
    </row>
    <row r="37532">
      <c r="A37532" s="8" t="inlineStr">
        <is>
          <t>2026-08-08</t>
        </is>
      </c>
      <c r="B37532" s="8" t="n">
        <v>1</v>
      </c>
      <c r="C37532" s="8" t="n">
        <v>45</v>
      </c>
      <c r="D37532" s="8" t="inlineStr">
        <is>
          <t>Disneyland Park</t>
        </is>
      </c>
      <c r="E37532" s="8" t="inlineStr">
        <is>
          <t>Blanche-Neige et les Sept Nains®</t>
        </is>
      </c>
      <c r="F37532" s="8" t="inlineStr">
        <is>
          <t>STANDBY</t>
        </is>
      </c>
      <c r="G37532" s="8" t="n">
        <v>0</v>
      </c>
      <c r="H37532" s="8" t="inlineStr">
        <is>
          <t>CLOSED</t>
        </is>
      </c>
    </row>
    <row r="37533">
      <c r="A37533" s="8" t="inlineStr">
        <is>
          <t>2026-08-08</t>
        </is>
      </c>
      <c r="B37533" s="8" t="n">
        <v>1</v>
      </c>
      <c r="C37533" s="8" t="n">
        <v>45</v>
      </c>
      <c r="D37533" s="8" t="inlineStr">
        <is>
          <t>Disneyland Park</t>
        </is>
      </c>
      <c r="E37533" s="8" t="inlineStr">
        <is>
          <t>Casey Jr. – le Petit Train du Cirque</t>
        </is>
      </c>
      <c r="F37533" s="8" t="inlineStr">
        <is>
          <t>STANDBY</t>
        </is>
      </c>
      <c r="G37533" s="8" t="n">
        <v>0</v>
      </c>
      <c r="H37533" s="8" t="inlineStr">
        <is>
          <t>CLOSED</t>
        </is>
      </c>
    </row>
    <row r="37534">
      <c r="A37534" s="8" t="inlineStr">
        <is>
          <t>2026-08-08</t>
        </is>
      </c>
      <c r="B37534" s="8" t="n">
        <v>1</v>
      </c>
      <c r="C37534" s="8" t="n">
        <v>45</v>
      </c>
      <c r="D37534" s="8" t="inlineStr">
        <is>
          <t>Disneyland Park</t>
        </is>
      </c>
      <c r="E37534" s="8" t="inlineStr">
        <is>
          <t>Disneyland Railroad Fantasyland Station</t>
        </is>
      </c>
      <c r="F37534" s="8" t="inlineStr">
        <is>
          <t>STANDBY</t>
        </is>
      </c>
      <c r="G37534" s="8" t="n">
        <v>0</v>
      </c>
      <c r="H37534" s="8" t="inlineStr">
        <is>
          <t>CLOSED</t>
        </is>
      </c>
    </row>
    <row r="37535">
      <c r="A37535" s="8" t="inlineStr">
        <is>
          <t>2026-08-08</t>
        </is>
      </c>
      <c r="B37535" s="8" t="n">
        <v>1</v>
      </c>
      <c r="C37535" s="8" t="n">
        <v>45</v>
      </c>
      <c r="D37535" s="8" t="inlineStr">
        <is>
          <t>Disneyland Park</t>
        </is>
      </c>
      <c r="E37535" s="8" t="inlineStr">
        <is>
          <t>Disneyland Railroad Main Street Station</t>
        </is>
      </c>
      <c r="F37535" s="8" t="inlineStr">
        <is>
          <t>STANDBY</t>
        </is>
      </c>
      <c r="G37535" s="8" t="n">
        <v>0</v>
      </c>
      <c r="H37535" s="8" t="inlineStr">
        <is>
          <t>CLOSED</t>
        </is>
      </c>
    </row>
    <row r="37536">
      <c r="A37536" s="8" t="inlineStr">
        <is>
          <t>2026-08-08</t>
        </is>
      </c>
      <c r="B37536" s="8" t="n">
        <v>1</v>
      </c>
      <c r="C37536" s="8" t="n">
        <v>45</v>
      </c>
      <c r="D37536" s="8" t="inlineStr">
        <is>
          <t>Disneyland Park</t>
        </is>
      </c>
      <c r="E37536" s="8" t="inlineStr">
        <is>
          <t>Dumbo the Flying Elephant</t>
        </is>
      </c>
      <c r="F37536" s="8" t="inlineStr">
        <is>
          <t>STANDBY</t>
        </is>
      </c>
      <c r="G37536" s="8" t="n">
        <v>0</v>
      </c>
      <c r="H37536" s="8" t="inlineStr">
        <is>
          <t>CLOSED</t>
        </is>
      </c>
    </row>
    <row r="37537">
      <c r="A37537" s="8" t="inlineStr">
        <is>
          <t>2026-08-08</t>
        </is>
      </c>
      <c r="B37537" s="8" t="n">
        <v>1</v>
      </c>
      <c r="C37537" s="8" t="n">
        <v>45</v>
      </c>
      <c r="D37537" s="8" t="inlineStr">
        <is>
          <t>Disneyland Park</t>
        </is>
      </c>
      <c r="E37537" s="8" t="inlineStr">
        <is>
          <t>La Tanière du Dragon</t>
        </is>
      </c>
      <c r="F37537" s="8" t="inlineStr">
        <is>
          <t>STANDBY</t>
        </is>
      </c>
      <c r="G37537" s="8" t="n">
        <v>0</v>
      </c>
      <c r="H37537" s="8" t="inlineStr">
        <is>
          <t>CLOSED</t>
        </is>
      </c>
    </row>
    <row r="37538">
      <c r="A37538" s="8" t="inlineStr">
        <is>
          <t>2026-08-08</t>
        </is>
      </c>
      <c r="B37538" s="8" t="n">
        <v>1</v>
      </c>
      <c r="C37538" s="8" t="n">
        <v>45</v>
      </c>
      <c r="D37538" s="8" t="inlineStr">
        <is>
          <t>Disneyland Park</t>
        </is>
      </c>
      <c r="E37538" s="8" t="inlineStr">
        <is>
          <t>Le Carrousel de Lancelot</t>
        </is>
      </c>
      <c r="F37538" s="8" t="inlineStr">
        <is>
          <t>STANDBY</t>
        </is>
      </c>
      <c r="G37538" s="8" t="n">
        <v>0</v>
      </c>
      <c r="H37538" s="8" t="inlineStr">
        <is>
          <t>CLOSED</t>
        </is>
      </c>
    </row>
    <row r="37539">
      <c r="A37539" s="8" t="inlineStr">
        <is>
          <t>2026-08-08</t>
        </is>
      </c>
      <c r="B37539" s="8" t="n">
        <v>1</v>
      </c>
      <c r="C37539" s="8" t="n">
        <v>45</v>
      </c>
      <c r="D37539" s="8" t="inlineStr">
        <is>
          <t>Disneyland Park</t>
        </is>
      </c>
      <c r="E37539" s="8" t="inlineStr">
        <is>
          <t>Le Pays des Contes de Fées, presented by Vittel</t>
        </is>
      </c>
      <c r="F37539" s="8" t="inlineStr">
        <is>
          <t>STANDBY</t>
        </is>
      </c>
      <c r="G37539" s="8" t="n">
        <v>0</v>
      </c>
      <c r="H37539" s="8" t="inlineStr">
        <is>
          <t>CLOSED</t>
        </is>
      </c>
    </row>
    <row r="37540">
      <c r="A37540" s="8" t="inlineStr">
        <is>
          <t>2026-08-08</t>
        </is>
      </c>
      <c r="B37540" s="8" t="n">
        <v>1</v>
      </c>
      <c r="C37540" s="8" t="n">
        <v>45</v>
      </c>
      <c r="D37540" s="8" t="inlineStr">
        <is>
          <t>Disneyland Park</t>
        </is>
      </c>
      <c r="E37540" s="8" t="inlineStr">
        <is>
          <t>Les Voyages de Pinocchio</t>
        </is>
      </c>
      <c r="F37540" s="8" t="inlineStr">
        <is>
          <t>STANDBY</t>
        </is>
      </c>
      <c r="G37540" s="8" t="n">
        <v>0</v>
      </c>
      <c r="H37540" s="8" t="inlineStr">
        <is>
          <t>CLOSED</t>
        </is>
      </c>
    </row>
    <row r="37541">
      <c r="A37541" s="8" t="inlineStr">
        <is>
          <t>2026-08-08</t>
        </is>
      </c>
      <c r="B37541" s="8" t="n">
        <v>1</v>
      </c>
      <c r="C37541" s="8" t="n">
        <v>45</v>
      </c>
      <c r="D37541" s="8" t="inlineStr">
        <is>
          <t>Disneyland Park</t>
        </is>
      </c>
      <c r="E37541" s="8" t="inlineStr">
        <is>
          <t>Mad Hatter's Tea Cups</t>
        </is>
      </c>
      <c r="F37541" s="8" t="inlineStr">
        <is>
          <t>STANDBY</t>
        </is>
      </c>
      <c r="G37541" s="8" t="n">
        <v>0</v>
      </c>
      <c r="H37541" s="8" t="inlineStr">
        <is>
          <t>CLOSED</t>
        </is>
      </c>
    </row>
    <row r="37542">
      <c r="A37542" s="8" t="inlineStr">
        <is>
          <t>2026-08-08</t>
        </is>
      </c>
      <c r="B37542" s="8" t="n">
        <v>1</v>
      </c>
      <c r="C37542" s="8" t="n">
        <v>45</v>
      </c>
      <c r="D37542" s="8" t="inlineStr">
        <is>
          <t>Disneyland Park</t>
        </is>
      </c>
      <c r="E37542" s="8" t="inlineStr">
        <is>
          <t>Meet Mickey Mouse</t>
        </is>
      </c>
      <c r="F37542" s="8" t="inlineStr">
        <is>
          <t>STANDBY</t>
        </is>
      </c>
      <c r="G37542" s="8" t="n">
        <v>0</v>
      </c>
      <c r="H37542" s="8" t="inlineStr">
        <is>
          <t>CLOSED</t>
        </is>
      </c>
    </row>
    <row r="37543">
      <c r="A37543" s="8" t="inlineStr">
        <is>
          <t>2026-08-08</t>
        </is>
      </c>
      <c r="B37543" s="8" t="n">
        <v>1</v>
      </c>
      <c r="C37543" s="8" t="n">
        <v>45</v>
      </c>
      <c r="D37543" s="8" t="inlineStr">
        <is>
          <t>Disneyland Park</t>
        </is>
      </c>
      <c r="E37543" s="8" t="inlineStr">
        <is>
          <t>Peter Pan's Flight</t>
        </is>
      </c>
      <c r="F37543" s="8" t="inlineStr">
        <is>
          <t>STANDBY</t>
        </is>
      </c>
      <c r="G37543" s="8" t="n">
        <v>0</v>
      </c>
      <c r="H37543" s="8" t="inlineStr">
        <is>
          <t>CLOSED</t>
        </is>
      </c>
    </row>
    <row r="37544">
      <c r="A37544" s="8" t="inlineStr">
        <is>
          <t>2026-08-08</t>
        </is>
      </c>
      <c r="B37544" s="8" t="n">
        <v>1</v>
      </c>
      <c r="C37544" s="8" t="n">
        <v>45</v>
      </c>
      <c r="D37544" s="8" t="inlineStr">
        <is>
          <t>Disneyland Park</t>
        </is>
      </c>
      <c r="E37544" s="8" t="inlineStr">
        <is>
          <t>Princess Pavilion</t>
        </is>
      </c>
      <c r="F37544" s="8" t="inlineStr">
        <is>
          <t>STANDBY</t>
        </is>
      </c>
      <c r="G37544" s="8" t="n">
        <v>0</v>
      </c>
      <c r="H37544" s="8" t="inlineStr">
        <is>
          <t>CLOSED</t>
        </is>
      </c>
    </row>
    <row r="37545">
      <c r="A37545" s="8" t="inlineStr">
        <is>
          <t>2026-08-08</t>
        </is>
      </c>
      <c r="B37545" s="8" t="n">
        <v>1</v>
      </c>
      <c r="C37545" s="8" t="n">
        <v>45</v>
      </c>
      <c r="D37545" s="8" t="inlineStr">
        <is>
          <t>Disneyland Park</t>
        </is>
      </c>
      <c r="E37545" s="8" t="inlineStr">
        <is>
          <t>Big Thunder Mountain</t>
        </is>
      </c>
      <c r="F37545" s="8" t="inlineStr">
        <is>
          <t>STANDBY</t>
        </is>
      </c>
      <c r="G37545" s="8" t="n">
        <v>0</v>
      </c>
      <c r="H37545" s="8" t="inlineStr">
        <is>
          <t>CLOSED</t>
        </is>
      </c>
    </row>
    <row r="37546">
      <c r="A37546" s="8" t="inlineStr">
        <is>
          <t>2026-08-08</t>
        </is>
      </c>
      <c r="B37546" s="8" t="n">
        <v>1</v>
      </c>
      <c r="C37546" s="8" t="n">
        <v>45</v>
      </c>
      <c r="D37546" s="8" t="inlineStr">
        <is>
          <t>Disneyland Park</t>
        </is>
      </c>
      <c r="E37546" s="8" t="inlineStr">
        <is>
          <t>Disneyland Railroad Frontierland Depot</t>
        </is>
      </c>
      <c r="F37546" s="8" t="inlineStr">
        <is>
          <t>STANDBY</t>
        </is>
      </c>
      <c r="G37546" s="8" t="n">
        <v>0</v>
      </c>
      <c r="H37546" s="8" t="inlineStr">
        <is>
          <t>CLOSED</t>
        </is>
      </c>
    </row>
    <row r="37547">
      <c r="A37547" s="8" t="inlineStr">
        <is>
          <t>2026-08-08</t>
        </is>
      </c>
      <c r="B37547" s="8" t="n">
        <v>1</v>
      </c>
      <c r="C37547" s="8" t="n">
        <v>45</v>
      </c>
      <c r="D37547" s="8" t="inlineStr">
        <is>
          <t>Disneyland Park</t>
        </is>
      </c>
      <c r="E37547" s="8" t="inlineStr">
        <is>
          <t>Frontierland Playground</t>
        </is>
      </c>
      <c r="F37547" s="8" t="inlineStr">
        <is>
          <t>STANDBY</t>
        </is>
      </c>
      <c r="G37547" s="8" t="n">
        <v>0</v>
      </c>
      <c r="H37547" s="8" t="inlineStr">
        <is>
          <t>CLOSED</t>
        </is>
      </c>
    </row>
    <row r="37548">
      <c r="A37548" s="8" t="inlineStr">
        <is>
          <t>2026-08-08</t>
        </is>
      </c>
      <c r="B37548" s="8" t="n">
        <v>1</v>
      </c>
      <c r="C37548" s="8" t="n">
        <v>45</v>
      </c>
      <c r="D37548" s="8" t="inlineStr">
        <is>
          <t>Disneyland Park</t>
        </is>
      </c>
      <c r="E37548" s="8" t="inlineStr">
        <is>
          <t>Phantom Manor</t>
        </is>
      </c>
      <c r="F37548" s="8" t="inlineStr">
        <is>
          <t>STANDBY</t>
        </is>
      </c>
      <c r="G37548" s="8" t="n">
        <v>0</v>
      </c>
      <c r="H37548" s="8" t="inlineStr">
        <is>
          <t>CLOSED</t>
        </is>
      </c>
    </row>
    <row r="37549">
      <c r="A37549" s="8" t="inlineStr">
        <is>
          <t>2026-08-08</t>
        </is>
      </c>
      <c r="B37549" s="8" t="n">
        <v>1</v>
      </c>
      <c r="C37549" s="8" t="n">
        <v>45</v>
      </c>
      <c r="D37549" s="8" t="inlineStr">
        <is>
          <t>Disneyland Park</t>
        </is>
      </c>
      <c r="E37549" s="8" t="inlineStr">
        <is>
          <t>River Rogue Keelboats</t>
        </is>
      </c>
      <c r="F37549" s="8" t="inlineStr">
        <is>
          <t>STANDBY</t>
        </is>
      </c>
      <c r="G37549" s="8" t="n">
        <v>0</v>
      </c>
      <c r="H37549" s="8" t="inlineStr">
        <is>
          <t>CLOSED</t>
        </is>
      </c>
    </row>
    <row r="37550">
      <c r="A37550" s="8" t="inlineStr">
        <is>
          <t>2026-08-08</t>
        </is>
      </c>
      <c r="B37550" s="8" t="n">
        <v>1</v>
      </c>
      <c r="C37550" s="8" t="n">
        <v>45</v>
      </c>
      <c r="D37550" s="8" t="inlineStr">
        <is>
          <t>Disneyland Park</t>
        </is>
      </c>
      <c r="E37550" s="8" t="inlineStr">
        <is>
          <t>Rustler Roundup Shootin' Gallery</t>
        </is>
      </c>
      <c r="F37550" s="8" t="inlineStr">
        <is>
          <t>STANDBY</t>
        </is>
      </c>
      <c r="G37550" s="8" t="n">
        <v>0</v>
      </c>
      <c r="H37550" s="8" t="inlineStr">
        <is>
          <t>CLOSED</t>
        </is>
      </c>
    </row>
    <row r="37551">
      <c r="A37551" s="8" t="inlineStr">
        <is>
          <t>2026-08-08</t>
        </is>
      </c>
      <c r="B37551" s="8" t="n">
        <v>1</v>
      </c>
      <c r="C37551" s="8" t="n">
        <v>45</v>
      </c>
      <c r="D37551" s="8" t="inlineStr">
        <is>
          <t>Disneyland Park</t>
        </is>
      </c>
      <c r="E37551" s="8" t="inlineStr">
        <is>
          <t>Thunder Mesa Riverboat Landing</t>
        </is>
      </c>
      <c r="F37551" s="8" t="inlineStr">
        <is>
          <t>STANDBY</t>
        </is>
      </c>
      <c r="G37551" s="8" t="n">
        <v>0</v>
      </c>
      <c r="H37551" s="8" t="inlineStr">
        <is>
          <t>CLOSED</t>
        </is>
      </c>
    </row>
    <row r="37552">
      <c r="A37552" s="8" t="inlineStr">
        <is>
          <t>2026-08-08</t>
        </is>
      </c>
      <c r="B37552" s="8" t="n">
        <v>1</v>
      </c>
      <c r="C37552" s="8" t="n">
        <v>45</v>
      </c>
      <c r="D37552" s="8" t="inlineStr">
        <is>
          <t>Disneyland Park</t>
        </is>
      </c>
      <c r="E37552" s="8" t="inlineStr">
        <is>
          <t>Disneyland Railroad Main Street Station</t>
        </is>
      </c>
      <c r="F37552" s="8" t="inlineStr">
        <is>
          <t>STANDBY</t>
        </is>
      </c>
      <c r="G37552" s="8" t="n">
        <v>0</v>
      </c>
      <c r="H37552" s="8" t="inlineStr">
        <is>
          <t>CLOSED</t>
        </is>
      </c>
    </row>
    <row r="37553">
      <c r="A37553" s="8" t="inlineStr">
        <is>
          <t>2026-08-08</t>
        </is>
      </c>
      <c r="B37553" s="8" t="n">
        <v>1</v>
      </c>
      <c r="C37553" s="8" t="n">
        <v>45</v>
      </c>
      <c r="D37553" s="8" t="inlineStr">
        <is>
          <t>Disneyland Park</t>
        </is>
      </c>
      <c r="E37553" s="8" t="inlineStr">
        <is>
          <t>Main Street Vehicles</t>
        </is>
      </c>
      <c r="F37553" s="8" t="inlineStr">
        <is>
          <t>STANDBY</t>
        </is>
      </c>
      <c r="G37553" s="8" t="n">
        <v>0</v>
      </c>
      <c r="H37553" s="8" t="inlineStr">
        <is>
          <t>CLOSED</t>
        </is>
      </c>
    </row>
    <row r="37554">
      <c r="A37554" s="8" t="inlineStr">
        <is>
          <t>2026-08-08</t>
        </is>
      </c>
      <c r="B37554" s="8" t="n">
        <v>1</v>
      </c>
      <c r="C37554" s="8" t="n">
        <v>45</v>
      </c>
      <c r="D37554" s="8" t="inlineStr">
        <is>
          <t>Disney Adventure World</t>
        </is>
      </c>
      <c r="E37554" s="8" t="inlineStr">
        <is>
          <t>Avengers Assemble: Flight Force</t>
        </is>
      </c>
      <c r="F37554" s="8" t="inlineStr">
        <is>
          <t>STANDBY</t>
        </is>
      </c>
      <c r="G37554" s="8" t="n">
        <v>0</v>
      </c>
      <c r="H37554" s="8" t="inlineStr">
        <is>
          <t>CLOSED</t>
        </is>
      </c>
    </row>
    <row r="37555">
      <c r="A37555" s="8" t="inlineStr">
        <is>
          <t>2026-08-08</t>
        </is>
      </c>
      <c r="B37555" s="8" t="n">
        <v>1</v>
      </c>
      <c r="C37555" s="8" t="n">
        <v>45</v>
      </c>
      <c r="D37555" s="8" t="inlineStr">
        <is>
          <t>Disney Adventure World</t>
        </is>
      </c>
      <c r="E37555" s="8" t="inlineStr">
        <is>
          <t>Avengers Assemble: Flight Force Single Rider</t>
        </is>
      </c>
      <c r="F37555" s="8" t="inlineStr">
        <is>
          <t>STANDBY</t>
        </is>
      </c>
      <c r="G37555" s="8" t="n">
        <v>0</v>
      </c>
      <c r="H37555" s="8" t="inlineStr">
        <is>
          <t>CLOSED</t>
        </is>
      </c>
    </row>
    <row r="37556">
      <c r="A37556" s="8" t="inlineStr">
        <is>
          <t>2026-08-08</t>
        </is>
      </c>
      <c r="B37556" s="8" t="n">
        <v>1</v>
      </c>
      <c r="C37556" s="8" t="n">
        <v>45</v>
      </c>
      <c r="D37556" s="8" t="inlineStr">
        <is>
          <t>Disney Adventure World</t>
        </is>
      </c>
      <c r="E37556" s="8" t="inlineStr">
        <is>
          <t>Spider-Man W.E.B. Adventure</t>
        </is>
      </c>
      <c r="F37556" s="8" t="inlineStr">
        <is>
          <t>STANDBY</t>
        </is>
      </c>
      <c r="G37556" s="8" t="n">
        <v>0</v>
      </c>
      <c r="H37556" s="8" t="inlineStr">
        <is>
          <t>CLOSED</t>
        </is>
      </c>
    </row>
    <row r="37557">
      <c r="A37557" s="8" t="inlineStr">
        <is>
          <t>2026-08-08</t>
        </is>
      </c>
      <c r="B37557" s="8" t="n">
        <v>1</v>
      </c>
      <c r="C37557" s="8" t="n">
        <v>45</v>
      </c>
      <c r="D37557" s="8" t="inlineStr">
        <is>
          <t>Disney Adventure World</t>
        </is>
      </c>
      <c r="E37557" s="8" t="inlineStr">
        <is>
          <t>Spider-Man W.E.B. Adventure Single Rider</t>
        </is>
      </c>
      <c r="F37557" s="8" t="inlineStr">
        <is>
          <t>STANDBY</t>
        </is>
      </c>
      <c r="G37557" s="8" t="n">
        <v>0</v>
      </c>
      <c r="H37557" s="8" t="inlineStr">
        <is>
          <t>CLOSED</t>
        </is>
      </c>
    </row>
    <row r="37558">
      <c r="A37558" s="8" t="inlineStr">
        <is>
          <t>2026-08-08</t>
        </is>
      </c>
      <c r="B37558" s="8" t="n">
        <v>1</v>
      </c>
      <c r="C37558" s="8" t="n">
        <v>45</v>
      </c>
      <c r="D37558" s="8" t="inlineStr">
        <is>
          <t>Disney Adventure World</t>
        </is>
      </c>
      <c r="E37558" s="8" t="inlineStr">
        <is>
          <t>The Twilight Zone Tower of Terror</t>
        </is>
      </c>
      <c r="F37558" s="8" t="inlineStr">
        <is>
          <t>STANDBY</t>
        </is>
      </c>
      <c r="G37558" s="8" t="n">
        <v>0</v>
      </c>
      <c r="H37558" s="8" t="inlineStr">
        <is>
          <t>CLOSED</t>
        </is>
      </c>
    </row>
    <row r="37559">
      <c r="A37559" s="8" t="inlineStr">
        <is>
          <t>2026-08-08</t>
        </is>
      </c>
      <c r="B37559" s="8" t="n">
        <v>1</v>
      </c>
      <c r="C37559" s="8" t="n">
        <v>45</v>
      </c>
      <c r="D37559" s="8" t="inlineStr">
        <is>
          <t>Disney Adventure World</t>
        </is>
      </c>
      <c r="E37559" s="8" t="inlineStr">
        <is>
          <t>Cars Quatre Roues Rallye</t>
        </is>
      </c>
      <c r="F37559" s="8" t="inlineStr">
        <is>
          <t>STANDBY</t>
        </is>
      </c>
      <c r="G37559" s="8" t="n">
        <v>0</v>
      </c>
      <c r="H37559" s="8" t="inlineStr">
        <is>
          <t>CLOSED</t>
        </is>
      </c>
    </row>
    <row r="37560">
      <c r="A37560" s="8" t="inlineStr">
        <is>
          <t>2026-08-08</t>
        </is>
      </c>
      <c r="B37560" s="8" t="n">
        <v>1</v>
      </c>
      <c r="C37560" s="8" t="n">
        <v>45</v>
      </c>
      <c r="D37560" s="8" t="inlineStr">
        <is>
          <t>Disney Adventure World</t>
        </is>
      </c>
      <c r="E37560" s="8" t="inlineStr">
        <is>
          <t>Cars ROAD TRIP</t>
        </is>
      </c>
      <c r="F37560" s="8" t="inlineStr">
        <is>
          <t>STANDBY</t>
        </is>
      </c>
      <c r="G37560" s="8" t="n">
        <v>0</v>
      </c>
      <c r="H37560" s="8" t="inlineStr">
        <is>
          <t>CLOSED</t>
        </is>
      </c>
    </row>
    <row r="37561">
      <c r="A37561" s="8" t="inlineStr">
        <is>
          <t>2026-08-08</t>
        </is>
      </c>
      <c r="B37561" s="8" t="n">
        <v>1</v>
      </c>
      <c r="C37561" s="8" t="n">
        <v>45</v>
      </c>
      <c r="D37561" s="8" t="inlineStr">
        <is>
          <t>Disney Adventure World</t>
        </is>
      </c>
      <c r="E37561" s="8" t="inlineStr">
        <is>
          <t>Crush's Coaster</t>
        </is>
      </c>
      <c r="F37561" s="8" t="inlineStr">
        <is>
          <t>STANDBY</t>
        </is>
      </c>
      <c r="G37561" s="8" t="n">
        <v>0</v>
      </c>
      <c r="H37561" s="8" t="inlineStr">
        <is>
          <t>CLOSED</t>
        </is>
      </c>
    </row>
    <row r="37562">
      <c r="A37562" s="8" t="inlineStr">
        <is>
          <t>2026-08-08</t>
        </is>
      </c>
      <c r="B37562" s="8" t="n">
        <v>1</v>
      </c>
      <c r="C37562" s="8" t="n">
        <v>45</v>
      </c>
      <c r="D37562" s="8" t="inlineStr">
        <is>
          <t>Disney Adventure World</t>
        </is>
      </c>
      <c r="E37562" s="8" t="inlineStr">
        <is>
          <t>Crush's Coaster Single Rider</t>
        </is>
      </c>
      <c r="F37562" s="8" t="inlineStr">
        <is>
          <t>STANDBY</t>
        </is>
      </c>
      <c r="G37562" s="8" t="n">
        <v>0</v>
      </c>
      <c r="H37562" s="8" t="inlineStr">
        <is>
          <t>CLOSED</t>
        </is>
      </c>
    </row>
    <row r="37563">
      <c r="A37563" s="8" t="inlineStr">
        <is>
          <t>2026-08-08</t>
        </is>
      </c>
      <c r="B37563" s="8" t="n">
        <v>1</v>
      </c>
      <c r="C37563" s="8" t="n">
        <v>45</v>
      </c>
      <c r="D37563" s="8" t="inlineStr">
        <is>
          <t>Disney Adventure World</t>
        </is>
      </c>
      <c r="E37563" s="8" t="inlineStr">
        <is>
          <t>Les Tapis Volants - Flying Carpets Over Agrabah®</t>
        </is>
      </c>
      <c r="F37563" s="8" t="inlineStr">
        <is>
          <t>STANDBY</t>
        </is>
      </c>
      <c r="G37563" s="8" t="n">
        <v>0</v>
      </c>
      <c r="H37563" s="8" t="inlineStr">
        <is>
          <t>CLOSED</t>
        </is>
      </c>
    </row>
    <row r="37564">
      <c r="A37564" s="8" t="inlineStr">
        <is>
          <t>2026-08-08</t>
        </is>
      </c>
      <c r="B37564" s="8" t="n">
        <v>1</v>
      </c>
      <c r="C37564" s="8" t="n">
        <v>45</v>
      </c>
      <c r="D37564" s="8" t="inlineStr">
        <is>
          <t>Disney Adventure World</t>
        </is>
      </c>
      <c r="E37564" s="8" t="inlineStr">
        <is>
          <t>Ratatouille : L’Aventure Totalement Toquée de Rémy​</t>
        </is>
      </c>
      <c r="F37564" s="8" t="inlineStr">
        <is>
          <t>STANDBY</t>
        </is>
      </c>
      <c r="G37564" s="8" t="n">
        <v>0</v>
      </c>
      <c r="H37564" s="8" t="inlineStr">
        <is>
          <t>CLOSED</t>
        </is>
      </c>
    </row>
    <row r="37565">
      <c r="A37565" s="8" t="inlineStr">
        <is>
          <t>2026-08-08</t>
        </is>
      </c>
      <c r="B37565" s="8" t="n">
        <v>1</v>
      </c>
      <c r="C37565" s="8" t="n">
        <v>45</v>
      </c>
      <c r="D37565" s="8" t="inlineStr">
        <is>
          <t>Disney Adventure World</t>
        </is>
      </c>
      <c r="E37565" s="8" t="inlineStr">
        <is>
          <t>Ratatouille: The Adventure Single Rider</t>
        </is>
      </c>
      <c r="F37565" s="8" t="inlineStr">
        <is>
          <t>STANDBY</t>
        </is>
      </c>
      <c r="G37565" s="8" t="n">
        <v>0</v>
      </c>
      <c r="H37565" s="8" t="inlineStr">
        <is>
          <t>CLOSED</t>
        </is>
      </c>
    </row>
    <row r="37566">
      <c r="A37566" s="8" t="inlineStr">
        <is>
          <t>2026-08-08</t>
        </is>
      </c>
      <c r="B37566" s="8" t="n">
        <v>1</v>
      </c>
      <c r="C37566" s="8" t="n">
        <v>45</v>
      </c>
      <c r="D37566" s="8" t="inlineStr">
        <is>
          <t>Disney Adventure World</t>
        </is>
      </c>
      <c r="E37566" s="8" t="inlineStr">
        <is>
          <t>RC Racer</t>
        </is>
      </c>
      <c r="F37566" s="8" t="inlineStr">
        <is>
          <t>STANDBY</t>
        </is>
      </c>
      <c r="G37566" s="8" t="n">
        <v>0</v>
      </c>
      <c r="H37566" s="8" t="inlineStr">
        <is>
          <t>CLOSED</t>
        </is>
      </c>
    </row>
    <row r="37567">
      <c r="A37567" s="8" t="inlineStr">
        <is>
          <t>2026-08-08</t>
        </is>
      </c>
      <c r="B37567" s="8" t="n">
        <v>1</v>
      </c>
      <c r="C37567" s="8" t="n">
        <v>45</v>
      </c>
      <c r="D37567" s="8" t="inlineStr">
        <is>
          <t>Disney Adventure World</t>
        </is>
      </c>
      <c r="E37567" s="8" t="inlineStr">
        <is>
          <t>RC Racer Single Rider</t>
        </is>
      </c>
      <c r="F37567" s="8" t="inlineStr">
        <is>
          <t>STANDBY</t>
        </is>
      </c>
      <c r="G37567" s="8" t="n">
        <v>0</v>
      </c>
      <c r="H37567" s="8" t="inlineStr">
        <is>
          <t>CLOSED</t>
        </is>
      </c>
    </row>
    <row r="37568">
      <c r="A37568" s="8" t="inlineStr">
        <is>
          <t>2026-08-08</t>
        </is>
      </c>
      <c r="B37568" s="8" t="n">
        <v>1</v>
      </c>
      <c r="C37568" s="8" t="n">
        <v>45</v>
      </c>
      <c r="D37568" s="8" t="inlineStr">
        <is>
          <t>Disney Adventure World</t>
        </is>
      </c>
      <c r="E37568" s="8" t="inlineStr">
        <is>
          <t>Slinky® Dog Zigzag Spin</t>
        </is>
      </c>
      <c r="F37568" s="8" t="inlineStr">
        <is>
          <t>STANDBY</t>
        </is>
      </c>
      <c r="G37568" s="8" t="n">
        <v>0</v>
      </c>
      <c r="H37568" s="8" t="inlineStr">
        <is>
          <t>CLOSED</t>
        </is>
      </c>
    </row>
    <row r="37569">
      <c r="A37569" s="8" t="inlineStr">
        <is>
          <t>2026-08-08</t>
        </is>
      </c>
      <c r="B37569" s="8" t="n">
        <v>1</v>
      </c>
      <c r="C37569" s="8" t="n">
        <v>45</v>
      </c>
      <c r="D37569" s="8" t="inlineStr">
        <is>
          <t>Disney Adventure World</t>
        </is>
      </c>
      <c r="E37569" s="8" t="inlineStr">
        <is>
          <t>Toy Soldiers Parachute Drop</t>
        </is>
      </c>
      <c r="F37569" s="8" t="inlineStr">
        <is>
          <t>STANDBY</t>
        </is>
      </c>
      <c r="G37569" s="8" t="n">
        <v>0</v>
      </c>
      <c r="H37569" s="8" t="inlineStr">
        <is>
          <t>CLOSED</t>
        </is>
      </c>
    </row>
    <row r="37570">
      <c r="A37570" s="8" t="inlineStr">
        <is>
          <t>2026-08-08</t>
        </is>
      </c>
      <c r="B37570" s="8" t="n">
        <v>1</v>
      </c>
      <c r="C37570" s="8" t="n">
        <v>45</v>
      </c>
      <c r="D37570" s="8" t="inlineStr">
        <is>
          <t>Disney Adventure World</t>
        </is>
      </c>
      <c r="E37570" s="8" t="inlineStr">
        <is>
          <t>Toy Soldiers Parachute Drop Single Rider</t>
        </is>
      </c>
      <c r="F37570" s="8" t="inlineStr">
        <is>
          <t>STANDBY</t>
        </is>
      </c>
      <c r="G37570" s="8" t="n">
        <v>0</v>
      </c>
      <c r="H37570" s="8" t="inlineStr">
        <is>
          <t>CLOSED</t>
        </is>
      </c>
    </row>
    <row r="37571">
      <c r="A37571" s="8" t="inlineStr">
        <is>
          <t>2026-08-08</t>
        </is>
      </c>
      <c r="B37571" s="8" t="n">
        <v>1</v>
      </c>
      <c r="C37571" s="8" t="n">
        <v>45</v>
      </c>
      <c r="D37571" s="8" t="inlineStr">
        <is>
          <t>Disney Adventure World</t>
        </is>
      </c>
      <c r="E37571" s="8" t="inlineStr">
        <is>
          <t>Entry to World of Frozen</t>
        </is>
      </c>
      <c r="F37571" s="8" t="inlineStr">
        <is>
          <t>STANDBY</t>
        </is>
      </c>
      <c r="G37571" s="8" t="n">
        <v>0</v>
      </c>
      <c r="H37571" s="8" t="inlineStr">
        <is>
          <t>CLOSED</t>
        </is>
      </c>
    </row>
    <row r="37572">
      <c r="A37572" s="8" t="inlineStr">
        <is>
          <t>2026-08-08</t>
        </is>
      </c>
      <c r="B37572" s="8" t="n">
        <v>1</v>
      </c>
      <c r="C37572" s="8" t="n">
        <v>45</v>
      </c>
      <c r="D37572" s="8" t="inlineStr">
        <is>
          <t>Disney Adventure World</t>
        </is>
      </c>
      <c r="E37572" s="8" t="inlineStr">
        <is>
          <t>Frozen Ever After</t>
        </is>
      </c>
      <c r="F37572" s="8" t="inlineStr">
        <is>
          <t>STANDBY</t>
        </is>
      </c>
      <c r="G37572" s="8" t="n">
        <v>0</v>
      </c>
      <c r="H37572" s="8" t="inlineStr">
        <is>
          <t>CLOSED</t>
        </is>
      </c>
    </row>
    <row r="37573">
      <c r="A37573" s="8" t="inlineStr">
        <is>
          <t>2026-08-08</t>
        </is>
      </c>
      <c r="B37573" s="8" t="n">
        <v>1</v>
      </c>
      <c r="C37573" s="8" t="n">
        <v>45</v>
      </c>
      <c r="D37573" s="8" t="inlineStr">
        <is>
          <t>Disney Adventure World</t>
        </is>
      </c>
      <c r="E37573" s="8" t="inlineStr">
        <is>
          <t>Raiponce Tangled Spin</t>
        </is>
      </c>
      <c r="F37573" s="8" t="inlineStr">
        <is>
          <t>STANDBY</t>
        </is>
      </c>
      <c r="G37573" s="8" t="n">
        <v>0</v>
      </c>
      <c r="H37573" s="8" t="inlineStr">
        <is>
          <t>CLOSED</t>
        </is>
      </c>
    </row>
    <row r="37574">
      <c r="A37574" s="8" t="inlineStr">
        <is>
          <t>2026-08-08</t>
        </is>
      </c>
      <c r="B37574" s="8" t="n">
        <v>8</v>
      </c>
      <c r="C37574" s="8" t="n">
        <v>1</v>
      </c>
      <c r="D37574" s="8" t="inlineStr">
        <is>
          <t>Disneyland Park</t>
        </is>
      </c>
      <c r="E37574" s="8" t="inlineStr">
        <is>
          <t>Adventure Isle</t>
        </is>
      </c>
      <c r="F37574" s="8" t="inlineStr">
        <is>
          <t>STANDBY</t>
        </is>
      </c>
      <c r="G37574" s="8" t="n">
        <v>0</v>
      </c>
      <c r="H37574" s="8" t="inlineStr">
        <is>
          <t>CLOSED</t>
        </is>
      </c>
    </row>
    <row r="37575">
      <c r="A37575" s="8" t="inlineStr">
        <is>
          <t>2026-08-08</t>
        </is>
      </c>
      <c r="B37575" s="8" t="n">
        <v>8</v>
      </c>
      <c r="C37575" s="8" t="n">
        <v>1</v>
      </c>
      <c r="D37575" s="8" t="inlineStr">
        <is>
          <t>Disneyland Park</t>
        </is>
      </c>
      <c r="E37575" s="8" t="inlineStr">
        <is>
          <t>Indiana Jones and the Temple of Peril Single Rider</t>
        </is>
      </c>
      <c r="F37575" s="8" t="inlineStr">
        <is>
          <t>STANDBY</t>
        </is>
      </c>
      <c r="G37575" s="8" t="n">
        <v>0</v>
      </c>
      <c r="H37575" s="8" t="inlineStr">
        <is>
          <t>CLOSED</t>
        </is>
      </c>
    </row>
    <row r="37576">
      <c r="A37576" s="8" t="inlineStr">
        <is>
          <t>2026-08-08</t>
        </is>
      </c>
      <c r="B37576" s="8" t="n">
        <v>8</v>
      </c>
      <c r="C37576" s="8" t="n">
        <v>1</v>
      </c>
      <c r="D37576" s="8" t="inlineStr">
        <is>
          <t>Disneyland Park</t>
        </is>
      </c>
      <c r="E37576" s="8" t="inlineStr">
        <is>
          <t>Indiana Jones™ and the Temple of Peril</t>
        </is>
      </c>
      <c r="F37576" s="8" t="inlineStr">
        <is>
          <t>STANDBY</t>
        </is>
      </c>
      <c r="G37576" s="8" t="n">
        <v>0</v>
      </c>
      <c r="H37576" s="8" t="inlineStr">
        <is>
          <t>CLOSED</t>
        </is>
      </c>
    </row>
    <row r="37577">
      <c r="A37577" s="8" t="inlineStr">
        <is>
          <t>2026-08-08</t>
        </is>
      </c>
      <c r="B37577" s="8" t="n">
        <v>8</v>
      </c>
      <c r="C37577" s="8" t="n">
        <v>1</v>
      </c>
      <c r="D37577" s="8" t="inlineStr">
        <is>
          <t>Disneyland Park</t>
        </is>
      </c>
      <c r="E37577" s="8" t="inlineStr">
        <is>
          <t>La Cabane des Robinson</t>
        </is>
      </c>
      <c r="F37577" s="8" t="inlineStr">
        <is>
          <t>STANDBY</t>
        </is>
      </c>
      <c r="G37577" s="8" t="n">
        <v>0</v>
      </c>
      <c r="H37577" s="8" t="inlineStr">
        <is>
          <t>CLOSED</t>
        </is>
      </c>
    </row>
    <row r="37578">
      <c r="A37578" s="8" t="inlineStr">
        <is>
          <t>2026-08-08</t>
        </is>
      </c>
      <c r="B37578" s="8" t="n">
        <v>8</v>
      </c>
      <c r="C37578" s="8" t="n">
        <v>1</v>
      </c>
      <c r="D37578" s="8" t="inlineStr">
        <is>
          <t>Disneyland Park</t>
        </is>
      </c>
      <c r="E37578" s="8" t="inlineStr">
        <is>
          <t>Le Passage Enchanté d'Aladdin</t>
        </is>
      </c>
      <c r="F37578" s="8" t="inlineStr">
        <is>
          <t>STANDBY</t>
        </is>
      </c>
      <c r="G37578" s="8" t="n">
        <v>0</v>
      </c>
      <c r="H37578" s="8" t="inlineStr">
        <is>
          <t>CLOSED</t>
        </is>
      </c>
    </row>
    <row r="37579">
      <c r="A37579" s="8" t="inlineStr">
        <is>
          <t>2026-08-08</t>
        </is>
      </c>
      <c r="B37579" s="8" t="n">
        <v>8</v>
      </c>
      <c r="C37579" s="8" t="n">
        <v>1</v>
      </c>
      <c r="D37579" s="8" t="inlineStr">
        <is>
          <t>Disneyland Park</t>
        </is>
      </c>
      <c r="E37579" s="8" t="inlineStr">
        <is>
          <t>Pirate Galleon</t>
        </is>
      </c>
      <c r="F37579" s="8" t="inlineStr">
        <is>
          <t>STANDBY</t>
        </is>
      </c>
      <c r="G37579" s="8" t="n">
        <v>0</v>
      </c>
      <c r="H37579" s="8" t="inlineStr">
        <is>
          <t>CLOSED</t>
        </is>
      </c>
    </row>
    <row r="37580">
      <c r="A37580" s="8" t="inlineStr">
        <is>
          <t>2026-08-08</t>
        </is>
      </c>
      <c r="B37580" s="8" t="n">
        <v>8</v>
      </c>
      <c r="C37580" s="8" t="n">
        <v>1</v>
      </c>
      <c r="D37580" s="8" t="inlineStr">
        <is>
          <t>Disneyland Park</t>
        </is>
      </c>
      <c r="E37580" s="8" t="inlineStr">
        <is>
          <t>Pirates of the Caribbean</t>
        </is>
      </c>
      <c r="F37580" s="8" t="inlineStr">
        <is>
          <t>STANDBY</t>
        </is>
      </c>
      <c r="G37580" s="8" t="n">
        <v>0</v>
      </c>
      <c r="H37580" s="8" t="inlineStr">
        <is>
          <t>CLOSED</t>
        </is>
      </c>
    </row>
    <row r="37581">
      <c r="A37581" s="8" t="inlineStr">
        <is>
          <t>2026-08-08</t>
        </is>
      </c>
      <c r="B37581" s="8" t="n">
        <v>8</v>
      </c>
      <c r="C37581" s="8" t="n">
        <v>1</v>
      </c>
      <c r="D37581" s="8" t="inlineStr">
        <is>
          <t>Disneyland Park</t>
        </is>
      </c>
      <c r="E37581" s="8" t="inlineStr">
        <is>
          <t>Pirates' Beach</t>
        </is>
      </c>
      <c r="F37581" s="8" t="inlineStr">
        <is>
          <t>STANDBY</t>
        </is>
      </c>
      <c r="G37581" s="8" t="n">
        <v>0</v>
      </c>
      <c r="H37581" s="8" t="inlineStr">
        <is>
          <t>CLOSED</t>
        </is>
      </c>
    </row>
    <row r="37582">
      <c r="A37582" s="8" t="inlineStr">
        <is>
          <t>2026-08-08</t>
        </is>
      </c>
      <c r="B37582" s="8" t="n">
        <v>8</v>
      </c>
      <c r="C37582" s="8" t="n">
        <v>1</v>
      </c>
      <c r="D37582" s="8" t="inlineStr">
        <is>
          <t>Disneyland Park</t>
        </is>
      </c>
      <c r="E37582" s="8" t="inlineStr">
        <is>
          <t>Autopia, presented by Avis</t>
        </is>
      </c>
      <c r="F37582" s="8" t="inlineStr">
        <is>
          <t>STANDBY</t>
        </is>
      </c>
      <c r="G37582" s="8" t="n">
        <v>0</v>
      </c>
      <c r="H37582" s="8" t="inlineStr">
        <is>
          <t>CLOSED</t>
        </is>
      </c>
    </row>
    <row r="37583">
      <c r="A37583" s="8" t="inlineStr">
        <is>
          <t>2026-08-08</t>
        </is>
      </c>
      <c r="B37583" s="8" t="n">
        <v>8</v>
      </c>
      <c r="C37583" s="8" t="n">
        <v>1</v>
      </c>
      <c r="D37583" s="8" t="inlineStr">
        <is>
          <t>Disneyland Park</t>
        </is>
      </c>
      <c r="E37583" s="8" t="inlineStr">
        <is>
          <t>Buzz Lightyear Laser Blast</t>
        </is>
      </c>
      <c r="F37583" s="8" t="inlineStr">
        <is>
          <t>STANDBY</t>
        </is>
      </c>
      <c r="G37583" s="8" t="n">
        <v>0</v>
      </c>
      <c r="H37583" s="8" t="inlineStr">
        <is>
          <t>CLOSED</t>
        </is>
      </c>
    </row>
    <row r="37584">
      <c r="A37584" s="8" t="inlineStr">
        <is>
          <t>2026-08-08</t>
        </is>
      </c>
      <c r="B37584" s="8" t="n">
        <v>8</v>
      </c>
      <c r="C37584" s="8" t="n">
        <v>1</v>
      </c>
      <c r="D37584" s="8" t="inlineStr">
        <is>
          <t>Disneyland Park</t>
        </is>
      </c>
      <c r="E37584" s="8" t="inlineStr">
        <is>
          <t>Disneyland Railroad Discoveryland Station</t>
        </is>
      </c>
      <c r="F37584" s="8" t="inlineStr">
        <is>
          <t>STANDBY</t>
        </is>
      </c>
      <c r="G37584" s="8" t="n">
        <v>0</v>
      </c>
      <c r="H37584" s="8" t="inlineStr">
        <is>
          <t>CLOSED</t>
        </is>
      </c>
    </row>
    <row r="37585">
      <c r="A37585" s="8" t="inlineStr">
        <is>
          <t>2026-08-08</t>
        </is>
      </c>
      <c r="B37585" s="8" t="n">
        <v>8</v>
      </c>
      <c r="C37585" s="8" t="n">
        <v>1</v>
      </c>
      <c r="D37585" s="8" t="inlineStr">
        <is>
          <t>Disneyland Park</t>
        </is>
      </c>
      <c r="E37585" s="8" t="inlineStr">
        <is>
          <t>Les Mystères du Nautilus</t>
        </is>
      </c>
      <c r="F37585" s="8" t="inlineStr">
        <is>
          <t>STANDBY</t>
        </is>
      </c>
      <c r="G37585" s="8" t="n">
        <v>0</v>
      </c>
      <c r="H37585" s="8" t="inlineStr">
        <is>
          <t>CLOSED</t>
        </is>
      </c>
    </row>
    <row r="37586">
      <c r="A37586" s="8" t="inlineStr">
        <is>
          <t>2026-08-08</t>
        </is>
      </c>
      <c r="B37586" s="8" t="n">
        <v>8</v>
      </c>
      <c r="C37586" s="8" t="n">
        <v>1</v>
      </c>
      <c r="D37586" s="8" t="inlineStr">
        <is>
          <t>Disneyland Park</t>
        </is>
      </c>
      <c r="E37586" s="8" t="inlineStr">
        <is>
          <t>Mickey’s PhilharMagic</t>
        </is>
      </c>
      <c r="F37586" s="8" t="inlineStr">
        <is>
          <t>STANDBY</t>
        </is>
      </c>
      <c r="G37586" s="8" t="n">
        <v>0</v>
      </c>
      <c r="H37586" s="8" t="inlineStr">
        <is>
          <t>CLOSED</t>
        </is>
      </c>
    </row>
    <row r="37587">
      <c r="A37587" s="8" t="inlineStr">
        <is>
          <t>2026-08-08</t>
        </is>
      </c>
      <c r="B37587" s="8" t="n">
        <v>8</v>
      </c>
      <c r="C37587" s="8" t="n">
        <v>1</v>
      </c>
      <c r="D37587" s="8" t="inlineStr">
        <is>
          <t>Disneyland Park</t>
        </is>
      </c>
      <c r="E37587" s="8" t="inlineStr">
        <is>
          <t>Orbitron®</t>
        </is>
      </c>
      <c r="F37587" s="8" t="inlineStr">
        <is>
          <t>STANDBY</t>
        </is>
      </c>
      <c r="G37587" s="8" t="n">
        <v>0</v>
      </c>
      <c r="H37587" s="8" t="inlineStr">
        <is>
          <t>CLOSED</t>
        </is>
      </c>
    </row>
    <row r="37588">
      <c r="A37588" s="8" t="inlineStr">
        <is>
          <t>2026-08-08</t>
        </is>
      </c>
      <c r="B37588" s="8" t="n">
        <v>8</v>
      </c>
      <c r="C37588" s="8" t="n">
        <v>1</v>
      </c>
      <c r="D37588" s="8" t="inlineStr">
        <is>
          <t>Disneyland Park</t>
        </is>
      </c>
      <c r="E37588" s="8" t="inlineStr">
        <is>
          <t>Star Tours: The Adventures Continue*</t>
        </is>
      </c>
      <c r="F37588" s="8" t="inlineStr">
        <is>
          <t>STANDBY</t>
        </is>
      </c>
      <c r="G37588" s="8" t="n">
        <v>0</v>
      </c>
      <c r="H37588" s="8" t="inlineStr">
        <is>
          <t>CLOSED</t>
        </is>
      </c>
    </row>
    <row r="37589">
      <c r="A37589" s="8" t="inlineStr">
        <is>
          <t>2026-08-08</t>
        </is>
      </c>
      <c r="B37589" s="8" t="n">
        <v>8</v>
      </c>
      <c r="C37589" s="8" t="n">
        <v>1</v>
      </c>
      <c r="D37589" s="8" t="inlineStr">
        <is>
          <t>Disneyland Park</t>
        </is>
      </c>
      <c r="E37589" s="8" t="inlineStr">
        <is>
          <t>Star Wars Hyperspace Mountain</t>
        </is>
      </c>
      <c r="F37589" s="8" t="inlineStr">
        <is>
          <t>STANDBY</t>
        </is>
      </c>
      <c r="G37589" s="8" t="n">
        <v>0</v>
      </c>
      <c r="H37589" s="8" t="inlineStr">
        <is>
          <t>CLOSED</t>
        </is>
      </c>
    </row>
    <row r="37590">
      <c r="A37590" s="8" t="inlineStr">
        <is>
          <t>2026-08-08</t>
        </is>
      </c>
      <c r="B37590" s="8" t="n">
        <v>8</v>
      </c>
      <c r="C37590" s="8" t="n">
        <v>1</v>
      </c>
      <c r="D37590" s="8" t="inlineStr">
        <is>
          <t>Disneyland Park</t>
        </is>
      </c>
      <c r="E37590" s="8" t="inlineStr">
        <is>
          <t>Star Wars Hyperspace Mountain Single Rider</t>
        </is>
      </c>
      <c r="F37590" s="8" t="inlineStr">
        <is>
          <t>STANDBY</t>
        </is>
      </c>
      <c r="G37590" s="8" t="n">
        <v>0</v>
      </c>
      <c r="H37590" s="8" t="inlineStr">
        <is>
          <t>CLOSED</t>
        </is>
      </c>
    </row>
    <row r="37591">
      <c r="A37591" s="8" t="inlineStr">
        <is>
          <t>2026-08-08</t>
        </is>
      </c>
      <c r="B37591" s="8" t="n">
        <v>8</v>
      </c>
      <c r="C37591" s="8" t="n">
        <v>1</v>
      </c>
      <c r="D37591" s="8" t="inlineStr">
        <is>
          <t>Disneyland Park</t>
        </is>
      </c>
      <c r="E37591" s="8" t="inlineStr">
        <is>
          <t>Welcome to Starport: A Star Wars Encounter</t>
        </is>
      </c>
      <c r="F37591" s="8" t="inlineStr">
        <is>
          <t>STANDBY</t>
        </is>
      </c>
      <c r="G37591" s="8" t="n">
        <v>0</v>
      </c>
      <c r="H37591" s="8" t="inlineStr">
        <is>
          <t>CLOSED</t>
        </is>
      </c>
    </row>
    <row r="37592">
      <c r="A37592" s="8" t="inlineStr">
        <is>
          <t>2026-08-08</t>
        </is>
      </c>
      <c r="B37592" s="8" t="n">
        <v>8</v>
      </c>
      <c r="C37592" s="8" t="n">
        <v>1</v>
      </c>
      <c r="D37592" s="8" t="inlineStr">
        <is>
          <t>Disneyland Park</t>
        </is>
      </c>
      <c r="E37592" s="8" t="inlineStr">
        <is>
          <t>"it's a small world"</t>
        </is>
      </c>
      <c r="F37592" s="8" t="inlineStr">
        <is>
          <t>STANDBY</t>
        </is>
      </c>
      <c r="G37592" s="8" t="n">
        <v>0</v>
      </c>
      <c r="H37592" s="8" t="inlineStr">
        <is>
          <t>CLOSED</t>
        </is>
      </c>
    </row>
    <row r="37593">
      <c r="A37593" s="8" t="inlineStr">
        <is>
          <t>2026-08-08</t>
        </is>
      </c>
      <c r="B37593" s="8" t="n">
        <v>8</v>
      </c>
      <c r="C37593" s="8" t="n">
        <v>1</v>
      </c>
      <c r="D37593" s="8" t="inlineStr">
        <is>
          <t>Disneyland Park</t>
        </is>
      </c>
      <c r="E37593" s="8" t="inlineStr">
        <is>
          <t>Alice's Curious Labyrinth</t>
        </is>
      </c>
      <c r="F37593" s="8" t="inlineStr">
        <is>
          <t>STANDBY</t>
        </is>
      </c>
      <c r="G37593" s="8" t="n">
        <v>0</v>
      </c>
      <c r="H37593" s="8" t="inlineStr">
        <is>
          <t>CLOSED</t>
        </is>
      </c>
    </row>
    <row r="37594">
      <c r="A37594" s="8" t="inlineStr">
        <is>
          <t>2026-08-08</t>
        </is>
      </c>
      <c r="B37594" s="8" t="n">
        <v>8</v>
      </c>
      <c r="C37594" s="8" t="n">
        <v>1</v>
      </c>
      <c r="D37594" s="8" t="inlineStr">
        <is>
          <t>Disneyland Park</t>
        </is>
      </c>
      <c r="E37594" s="8" t="inlineStr">
        <is>
          <t>Blanche-Neige et les Sept Nains®</t>
        </is>
      </c>
      <c r="F37594" s="8" t="inlineStr">
        <is>
          <t>STANDBY</t>
        </is>
      </c>
      <c r="G37594" s="8" t="n">
        <v>0</v>
      </c>
      <c r="H37594" s="8" t="inlineStr">
        <is>
          <t>CLOSED</t>
        </is>
      </c>
    </row>
    <row r="37595">
      <c r="A37595" s="8" t="inlineStr">
        <is>
          <t>2026-08-08</t>
        </is>
      </c>
      <c r="B37595" s="8" t="n">
        <v>8</v>
      </c>
      <c r="C37595" s="8" t="n">
        <v>1</v>
      </c>
      <c r="D37595" s="8" t="inlineStr">
        <is>
          <t>Disneyland Park</t>
        </is>
      </c>
      <c r="E37595" s="8" t="inlineStr">
        <is>
          <t>Casey Jr. – le Petit Train du Cirque</t>
        </is>
      </c>
      <c r="F37595" s="8" t="inlineStr">
        <is>
          <t>STANDBY</t>
        </is>
      </c>
      <c r="G37595" s="8" t="n">
        <v>0</v>
      </c>
      <c r="H37595" s="8" t="inlineStr">
        <is>
          <t>CLOSED</t>
        </is>
      </c>
    </row>
    <row r="37596">
      <c r="A37596" s="8" t="inlineStr">
        <is>
          <t>2026-08-08</t>
        </is>
      </c>
      <c r="B37596" s="8" t="n">
        <v>8</v>
      </c>
      <c r="C37596" s="8" t="n">
        <v>1</v>
      </c>
      <c r="D37596" s="8" t="inlineStr">
        <is>
          <t>Disneyland Park</t>
        </is>
      </c>
      <c r="E37596" s="8" t="inlineStr">
        <is>
          <t>Disneyland Railroad Fantasyland Station</t>
        </is>
      </c>
      <c r="F37596" s="8" t="inlineStr">
        <is>
          <t>STANDBY</t>
        </is>
      </c>
      <c r="G37596" s="8" t="n">
        <v>0</v>
      </c>
      <c r="H37596" s="8" t="inlineStr">
        <is>
          <t>CLOSED</t>
        </is>
      </c>
    </row>
    <row r="37597">
      <c r="A37597" s="8" t="inlineStr">
        <is>
          <t>2026-08-08</t>
        </is>
      </c>
      <c r="B37597" s="8" t="n">
        <v>8</v>
      </c>
      <c r="C37597" s="8" t="n">
        <v>1</v>
      </c>
      <c r="D37597" s="8" t="inlineStr">
        <is>
          <t>Disneyland Park</t>
        </is>
      </c>
      <c r="E37597" s="8" t="inlineStr">
        <is>
          <t>Disneyland Railroad Main Street Station</t>
        </is>
      </c>
      <c r="F37597" s="8" t="inlineStr">
        <is>
          <t>STANDBY</t>
        </is>
      </c>
      <c r="G37597" s="8" t="n">
        <v>0</v>
      </c>
      <c r="H37597" s="8" t="inlineStr">
        <is>
          <t>CLOSED</t>
        </is>
      </c>
    </row>
    <row r="37598">
      <c r="A37598" s="8" t="inlineStr">
        <is>
          <t>2026-08-08</t>
        </is>
      </c>
      <c r="B37598" s="8" t="n">
        <v>8</v>
      </c>
      <c r="C37598" s="8" t="n">
        <v>1</v>
      </c>
      <c r="D37598" s="8" t="inlineStr">
        <is>
          <t>Disneyland Park</t>
        </is>
      </c>
      <c r="E37598" s="8" t="inlineStr">
        <is>
          <t>Dumbo the Flying Elephant</t>
        </is>
      </c>
      <c r="F37598" s="8" t="inlineStr">
        <is>
          <t>STANDBY</t>
        </is>
      </c>
      <c r="G37598" s="8" t="n">
        <v>0</v>
      </c>
      <c r="H37598" s="8" t="inlineStr">
        <is>
          <t>CLOSED</t>
        </is>
      </c>
    </row>
    <row r="37599">
      <c r="A37599" s="8" t="inlineStr">
        <is>
          <t>2026-08-08</t>
        </is>
      </c>
      <c r="B37599" s="8" t="n">
        <v>8</v>
      </c>
      <c r="C37599" s="8" t="n">
        <v>1</v>
      </c>
      <c r="D37599" s="8" t="inlineStr">
        <is>
          <t>Disneyland Park</t>
        </is>
      </c>
      <c r="E37599" s="8" t="inlineStr">
        <is>
          <t>La Tanière du Dragon</t>
        </is>
      </c>
      <c r="F37599" s="8" t="inlineStr">
        <is>
          <t>STANDBY</t>
        </is>
      </c>
      <c r="G37599" s="8" t="n">
        <v>0</v>
      </c>
      <c r="H37599" s="8" t="inlineStr">
        <is>
          <t>CLOSED</t>
        </is>
      </c>
    </row>
    <row r="37600">
      <c r="A37600" s="8" t="inlineStr">
        <is>
          <t>2026-08-08</t>
        </is>
      </c>
      <c r="B37600" s="8" t="n">
        <v>8</v>
      </c>
      <c r="C37600" s="8" t="n">
        <v>1</v>
      </c>
      <c r="D37600" s="8" t="inlineStr">
        <is>
          <t>Disneyland Park</t>
        </is>
      </c>
      <c r="E37600" s="8" t="inlineStr">
        <is>
          <t>Le Carrousel de Lancelot</t>
        </is>
      </c>
      <c r="F37600" s="8" t="inlineStr">
        <is>
          <t>STANDBY</t>
        </is>
      </c>
      <c r="G37600" s="8" t="n">
        <v>0</v>
      </c>
      <c r="H37600" s="8" t="inlineStr">
        <is>
          <t>CLOSED</t>
        </is>
      </c>
    </row>
    <row r="37601">
      <c r="A37601" s="8" t="inlineStr">
        <is>
          <t>2026-08-08</t>
        </is>
      </c>
      <c r="B37601" s="8" t="n">
        <v>8</v>
      </c>
      <c r="C37601" s="8" t="n">
        <v>1</v>
      </c>
      <c r="D37601" s="8" t="inlineStr">
        <is>
          <t>Disneyland Park</t>
        </is>
      </c>
      <c r="E37601" s="8" t="inlineStr">
        <is>
          <t>Le Pays des Contes de Fées, presented by Vittel</t>
        </is>
      </c>
      <c r="F37601" s="8" t="inlineStr">
        <is>
          <t>STANDBY</t>
        </is>
      </c>
      <c r="G37601" s="8" t="n">
        <v>0</v>
      </c>
      <c r="H37601" s="8" t="inlineStr">
        <is>
          <t>CLOSED</t>
        </is>
      </c>
    </row>
    <row r="37602">
      <c r="A37602" s="8" t="inlineStr">
        <is>
          <t>2026-08-08</t>
        </is>
      </c>
      <c r="B37602" s="8" t="n">
        <v>8</v>
      </c>
      <c r="C37602" s="8" t="n">
        <v>1</v>
      </c>
      <c r="D37602" s="8" t="inlineStr">
        <is>
          <t>Disneyland Park</t>
        </is>
      </c>
      <c r="E37602" s="8" t="inlineStr">
        <is>
          <t>Les Voyages de Pinocchio</t>
        </is>
      </c>
      <c r="F37602" s="8" t="inlineStr">
        <is>
          <t>STANDBY</t>
        </is>
      </c>
      <c r="G37602" s="8" t="n">
        <v>0</v>
      </c>
      <c r="H37602" s="8" t="inlineStr">
        <is>
          <t>CLOSED</t>
        </is>
      </c>
    </row>
    <row r="37603">
      <c r="A37603" s="8" t="inlineStr">
        <is>
          <t>2026-08-08</t>
        </is>
      </c>
      <c r="B37603" s="8" t="n">
        <v>8</v>
      </c>
      <c r="C37603" s="8" t="n">
        <v>1</v>
      </c>
      <c r="D37603" s="8" t="inlineStr">
        <is>
          <t>Disneyland Park</t>
        </is>
      </c>
      <c r="E37603" s="8" t="inlineStr">
        <is>
          <t>Mad Hatter's Tea Cups</t>
        </is>
      </c>
      <c r="F37603" s="8" t="inlineStr">
        <is>
          <t>STANDBY</t>
        </is>
      </c>
      <c r="G37603" s="8" t="n">
        <v>0</v>
      </c>
      <c r="H37603" s="8" t="inlineStr">
        <is>
          <t>CLOSED</t>
        </is>
      </c>
    </row>
    <row r="37604">
      <c r="A37604" s="8" t="inlineStr">
        <is>
          <t>2026-08-08</t>
        </is>
      </c>
      <c r="B37604" s="8" t="n">
        <v>8</v>
      </c>
      <c r="C37604" s="8" t="n">
        <v>1</v>
      </c>
      <c r="D37604" s="8" t="inlineStr">
        <is>
          <t>Disneyland Park</t>
        </is>
      </c>
      <c r="E37604" s="8" t="inlineStr">
        <is>
          <t>Meet Mickey Mouse</t>
        </is>
      </c>
      <c r="F37604" s="8" t="inlineStr">
        <is>
          <t>STANDBY</t>
        </is>
      </c>
      <c r="G37604" s="8" t="n">
        <v>0</v>
      </c>
      <c r="H37604" s="8" t="inlineStr">
        <is>
          <t>CLOSED</t>
        </is>
      </c>
    </row>
    <row r="37605">
      <c r="A37605" s="8" t="inlineStr">
        <is>
          <t>2026-08-08</t>
        </is>
      </c>
      <c r="B37605" s="8" t="n">
        <v>8</v>
      </c>
      <c r="C37605" s="8" t="n">
        <v>1</v>
      </c>
      <c r="D37605" s="8" t="inlineStr">
        <is>
          <t>Disneyland Park</t>
        </is>
      </c>
      <c r="E37605" s="8" t="inlineStr">
        <is>
          <t>Peter Pan's Flight</t>
        </is>
      </c>
      <c r="F37605" s="8" t="inlineStr">
        <is>
          <t>STANDBY</t>
        </is>
      </c>
      <c r="G37605" s="8" t="n">
        <v>0</v>
      </c>
      <c r="H37605" s="8" t="inlineStr">
        <is>
          <t>CLOSED</t>
        </is>
      </c>
    </row>
    <row r="37606">
      <c r="A37606" s="8" t="inlineStr">
        <is>
          <t>2026-08-08</t>
        </is>
      </c>
      <c r="B37606" s="8" t="n">
        <v>8</v>
      </c>
      <c r="C37606" s="8" t="n">
        <v>1</v>
      </c>
      <c r="D37606" s="8" t="inlineStr">
        <is>
          <t>Disneyland Park</t>
        </is>
      </c>
      <c r="E37606" s="8" t="inlineStr">
        <is>
          <t>Princess Pavilion</t>
        </is>
      </c>
      <c r="F37606" s="8" t="inlineStr">
        <is>
          <t>STANDBY</t>
        </is>
      </c>
      <c r="G37606" s="8" t="n">
        <v>0</v>
      </c>
      <c r="H37606" s="8" t="inlineStr">
        <is>
          <t>CLOSED</t>
        </is>
      </c>
    </row>
    <row r="37607">
      <c r="A37607" s="8" t="inlineStr">
        <is>
          <t>2026-08-08</t>
        </is>
      </c>
      <c r="B37607" s="8" t="n">
        <v>8</v>
      </c>
      <c r="C37607" s="8" t="n">
        <v>1</v>
      </c>
      <c r="D37607" s="8" t="inlineStr">
        <is>
          <t>Disneyland Park</t>
        </is>
      </c>
      <c r="E37607" s="8" t="inlineStr">
        <is>
          <t>Big Thunder Mountain</t>
        </is>
      </c>
      <c r="F37607" s="8" t="inlineStr">
        <is>
          <t>STANDBY</t>
        </is>
      </c>
      <c r="G37607" s="8" t="n">
        <v>0</v>
      </c>
      <c r="H37607" s="8" t="inlineStr">
        <is>
          <t>CLOSED</t>
        </is>
      </c>
    </row>
    <row r="37608">
      <c r="A37608" s="8" t="inlineStr">
        <is>
          <t>2026-08-08</t>
        </is>
      </c>
      <c r="B37608" s="8" t="n">
        <v>8</v>
      </c>
      <c r="C37608" s="8" t="n">
        <v>1</v>
      </c>
      <c r="D37608" s="8" t="inlineStr">
        <is>
          <t>Disneyland Park</t>
        </is>
      </c>
      <c r="E37608" s="8" t="inlineStr">
        <is>
          <t>Disneyland Railroad Frontierland Depot</t>
        </is>
      </c>
      <c r="F37608" s="8" t="inlineStr">
        <is>
          <t>STANDBY</t>
        </is>
      </c>
      <c r="G37608" s="8" t="n">
        <v>0</v>
      </c>
      <c r="H37608" s="8" t="inlineStr">
        <is>
          <t>CLOSED</t>
        </is>
      </c>
    </row>
    <row r="37609">
      <c r="A37609" s="8" t="inlineStr">
        <is>
          <t>2026-08-08</t>
        </is>
      </c>
      <c r="B37609" s="8" t="n">
        <v>8</v>
      </c>
      <c r="C37609" s="8" t="n">
        <v>1</v>
      </c>
      <c r="D37609" s="8" t="inlineStr">
        <is>
          <t>Disneyland Park</t>
        </is>
      </c>
      <c r="E37609" s="8" t="inlineStr">
        <is>
          <t>Frontierland Playground</t>
        </is>
      </c>
      <c r="F37609" s="8" t="inlineStr">
        <is>
          <t>STANDBY</t>
        </is>
      </c>
      <c r="G37609" s="8" t="n">
        <v>0</v>
      </c>
      <c r="H37609" s="8" t="inlineStr">
        <is>
          <t>CLOSED</t>
        </is>
      </c>
    </row>
    <row r="37610">
      <c r="A37610" s="8" t="inlineStr">
        <is>
          <t>2026-08-08</t>
        </is>
      </c>
      <c r="B37610" s="8" t="n">
        <v>8</v>
      </c>
      <c r="C37610" s="8" t="n">
        <v>1</v>
      </c>
      <c r="D37610" s="8" t="inlineStr">
        <is>
          <t>Disneyland Park</t>
        </is>
      </c>
      <c r="E37610" s="8" t="inlineStr">
        <is>
          <t>Phantom Manor</t>
        </is>
      </c>
      <c r="F37610" s="8" t="inlineStr">
        <is>
          <t>STANDBY</t>
        </is>
      </c>
      <c r="G37610" s="8" t="n">
        <v>0</v>
      </c>
      <c r="H37610" s="8" t="inlineStr">
        <is>
          <t>CLOSED</t>
        </is>
      </c>
    </row>
    <row r="37611">
      <c r="A37611" s="8" t="inlineStr">
        <is>
          <t>2026-08-08</t>
        </is>
      </c>
      <c r="B37611" s="8" t="n">
        <v>8</v>
      </c>
      <c r="C37611" s="8" t="n">
        <v>1</v>
      </c>
      <c r="D37611" s="8" t="inlineStr">
        <is>
          <t>Disneyland Park</t>
        </is>
      </c>
      <c r="E37611" s="8" t="inlineStr">
        <is>
          <t>River Rogue Keelboats</t>
        </is>
      </c>
      <c r="F37611" s="8" t="inlineStr">
        <is>
          <t>STANDBY</t>
        </is>
      </c>
      <c r="G37611" s="8" t="n">
        <v>0</v>
      </c>
      <c r="H37611" s="8" t="inlineStr">
        <is>
          <t>CLOSED</t>
        </is>
      </c>
    </row>
    <row r="37612">
      <c r="A37612" s="8" t="inlineStr">
        <is>
          <t>2026-08-08</t>
        </is>
      </c>
      <c r="B37612" s="8" t="n">
        <v>8</v>
      </c>
      <c r="C37612" s="8" t="n">
        <v>1</v>
      </c>
      <c r="D37612" s="8" t="inlineStr">
        <is>
          <t>Disneyland Park</t>
        </is>
      </c>
      <c r="E37612" s="8" t="inlineStr">
        <is>
          <t>Rustler Roundup Shootin' Gallery</t>
        </is>
      </c>
      <c r="F37612" s="8" t="inlineStr">
        <is>
          <t>STANDBY</t>
        </is>
      </c>
      <c r="G37612" s="8" t="n">
        <v>0</v>
      </c>
      <c r="H37612" s="8" t="inlineStr">
        <is>
          <t>CLOSED</t>
        </is>
      </c>
    </row>
    <row r="37613">
      <c r="A37613" s="8" t="inlineStr">
        <is>
          <t>2026-08-08</t>
        </is>
      </c>
      <c r="B37613" s="8" t="n">
        <v>8</v>
      </c>
      <c r="C37613" s="8" t="n">
        <v>1</v>
      </c>
      <c r="D37613" s="8" t="inlineStr">
        <is>
          <t>Disneyland Park</t>
        </is>
      </c>
      <c r="E37613" s="8" t="inlineStr">
        <is>
          <t>Thunder Mesa Riverboat Landing</t>
        </is>
      </c>
      <c r="F37613" s="8" t="inlineStr">
        <is>
          <t>STANDBY</t>
        </is>
      </c>
      <c r="G37613" s="8" t="n">
        <v>0</v>
      </c>
      <c r="H37613" s="8" t="inlineStr">
        <is>
          <t>CLOSED</t>
        </is>
      </c>
    </row>
    <row r="37614">
      <c r="A37614" s="8" t="inlineStr">
        <is>
          <t>2026-08-08</t>
        </is>
      </c>
      <c r="B37614" s="8" t="n">
        <v>8</v>
      </c>
      <c r="C37614" s="8" t="n">
        <v>1</v>
      </c>
      <c r="D37614" s="8" t="inlineStr">
        <is>
          <t>Disneyland Park</t>
        </is>
      </c>
      <c r="E37614" s="8" t="inlineStr">
        <is>
          <t>Disneyland Railroad Main Street Station</t>
        </is>
      </c>
      <c r="F37614" s="8" t="inlineStr">
        <is>
          <t>STANDBY</t>
        </is>
      </c>
      <c r="G37614" s="8" t="n">
        <v>0</v>
      </c>
      <c r="H37614" s="8" t="inlineStr">
        <is>
          <t>CLOSED</t>
        </is>
      </c>
    </row>
    <row r="37615">
      <c r="A37615" s="8" t="inlineStr">
        <is>
          <t>2026-08-08</t>
        </is>
      </c>
      <c r="B37615" s="8" t="n">
        <v>8</v>
      </c>
      <c r="C37615" s="8" t="n">
        <v>1</v>
      </c>
      <c r="D37615" s="8" t="inlineStr">
        <is>
          <t>Disneyland Park</t>
        </is>
      </c>
      <c r="E37615" s="8" t="inlineStr">
        <is>
          <t>Main Street Vehicles</t>
        </is>
      </c>
      <c r="F37615" s="8" t="inlineStr">
        <is>
          <t>STANDBY</t>
        </is>
      </c>
      <c r="G37615" s="8" t="n">
        <v>0</v>
      </c>
      <c r="H37615" s="8" t="inlineStr">
        <is>
          <t>CLOSED</t>
        </is>
      </c>
    </row>
    <row r="37616">
      <c r="A37616" s="8" t="inlineStr">
        <is>
          <t>2026-08-08</t>
        </is>
      </c>
      <c r="B37616" s="8" t="n">
        <v>8</v>
      </c>
      <c r="C37616" s="8" t="n">
        <v>1</v>
      </c>
      <c r="D37616" s="8" t="inlineStr">
        <is>
          <t>Disney Adventure World</t>
        </is>
      </c>
      <c r="E37616" s="8" t="inlineStr">
        <is>
          <t>Avengers Assemble: Flight Force</t>
        </is>
      </c>
      <c r="F37616" s="8" t="inlineStr">
        <is>
          <t>STANDBY</t>
        </is>
      </c>
      <c r="G37616" s="8" t="n">
        <v>0</v>
      </c>
      <c r="H37616" s="8" t="inlineStr">
        <is>
          <t>CLOSED</t>
        </is>
      </c>
    </row>
    <row r="37617">
      <c r="A37617" s="8" t="inlineStr">
        <is>
          <t>2026-08-08</t>
        </is>
      </c>
      <c r="B37617" s="8" t="n">
        <v>8</v>
      </c>
      <c r="C37617" s="8" t="n">
        <v>1</v>
      </c>
      <c r="D37617" s="8" t="inlineStr">
        <is>
          <t>Disney Adventure World</t>
        </is>
      </c>
      <c r="E37617" s="8" t="inlineStr">
        <is>
          <t>Avengers Assemble: Flight Force Single Rider</t>
        </is>
      </c>
      <c r="F37617" s="8" t="inlineStr">
        <is>
          <t>STANDBY</t>
        </is>
      </c>
      <c r="G37617" s="8" t="n">
        <v>0</v>
      </c>
      <c r="H37617" s="8" t="inlineStr">
        <is>
          <t>CLOSED</t>
        </is>
      </c>
    </row>
    <row r="37618">
      <c r="A37618" s="8" t="inlineStr">
        <is>
          <t>2026-08-08</t>
        </is>
      </c>
      <c r="B37618" s="8" t="n">
        <v>8</v>
      </c>
      <c r="C37618" s="8" t="n">
        <v>1</v>
      </c>
      <c r="D37618" s="8" t="inlineStr">
        <is>
          <t>Disney Adventure World</t>
        </is>
      </c>
      <c r="E37618" s="8" t="inlineStr">
        <is>
          <t>Spider-Man W.E.B. Adventure</t>
        </is>
      </c>
      <c r="F37618" s="8" t="inlineStr">
        <is>
          <t>STANDBY</t>
        </is>
      </c>
      <c r="G37618" s="8" t="n">
        <v>0</v>
      </c>
      <c r="H37618" s="8" t="inlineStr">
        <is>
          <t>CLOSED</t>
        </is>
      </c>
    </row>
    <row r="37619">
      <c r="A37619" s="8" t="inlineStr">
        <is>
          <t>2026-08-08</t>
        </is>
      </c>
      <c r="B37619" s="8" t="n">
        <v>8</v>
      </c>
      <c r="C37619" s="8" t="n">
        <v>1</v>
      </c>
      <c r="D37619" s="8" t="inlineStr">
        <is>
          <t>Disney Adventure World</t>
        </is>
      </c>
      <c r="E37619" s="8" t="inlineStr">
        <is>
          <t>Spider-Man W.E.B. Adventure Single Rider</t>
        </is>
      </c>
      <c r="F37619" s="8" t="inlineStr">
        <is>
          <t>STANDBY</t>
        </is>
      </c>
      <c r="G37619" s="8" t="n">
        <v>0</v>
      </c>
      <c r="H37619" s="8" t="inlineStr">
        <is>
          <t>CLOSED</t>
        </is>
      </c>
    </row>
    <row r="37620">
      <c r="A37620" s="8" t="inlineStr">
        <is>
          <t>2026-08-08</t>
        </is>
      </c>
      <c r="B37620" s="8" t="n">
        <v>8</v>
      </c>
      <c r="C37620" s="8" t="n">
        <v>1</v>
      </c>
      <c r="D37620" s="8" t="inlineStr">
        <is>
          <t>Disney Adventure World</t>
        </is>
      </c>
      <c r="E37620" s="8" t="inlineStr">
        <is>
          <t>The Twilight Zone Tower of Terror</t>
        </is>
      </c>
      <c r="F37620" s="8" t="inlineStr">
        <is>
          <t>STANDBY</t>
        </is>
      </c>
      <c r="G37620" s="8" t="n">
        <v>0</v>
      </c>
      <c r="H37620" s="8" t="inlineStr">
        <is>
          <t>CLOSED</t>
        </is>
      </c>
    </row>
    <row r="37621">
      <c r="A37621" s="8" t="inlineStr">
        <is>
          <t>2026-08-08</t>
        </is>
      </c>
      <c r="B37621" s="8" t="n">
        <v>8</v>
      </c>
      <c r="C37621" s="8" t="n">
        <v>1</v>
      </c>
      <c r="D37621" s="8" t="inlineStr">
        <is>
          <t>Disney Adventure World</t>
        </is>
      </c>
      <c r="E37621" s="8" t="inlineStr">
        <is>
          <t>Cars Quatre Roues Rallye</t>
        </is>
      </c>
      <c r="F37621" s="8" t="inlineStr">
        <is>
          <t>STANDBY</t>
        </is>
      </c>
      <c r="G37621" s="8" t="n">
        <v>0</v>
      </c>
      <c r="H37621" s="8" t="inlineStr">
        <is>
          <t>CLOSED</t>
        </is>
      </c>
    </row>
    <row r="37622">
      <c r="A37622" s="8" t="inlineStr">
        <is>
          <t>2026-08-08</t>
        </is>
      </c>
      <c r="B37622" s="8" t="n">
        <v>8</v>
      </c>
      <c r="C37622" s="8" t="n">
        <v>1</v>
      </c>
      <c r="D37622" s="8" t="inlineStr">
        <is>
          <t>Disney Adventure World</t>
        </is>
      </c>
      <c r="E37622" s="8" t="inlineStr">
        <is>
          <t>Cars ROAD TRIP</t>
        </is>
      </c>
      <c r="F37622" s="8" t="inlineStr">
        <is>
          <t>STANDBY</t>
        </is>
      </c>
      <c r="G37622" s="8" t="n">
        <v>0</v>
      </c>
      <c r="H37622" s="8" t="inlineStr">
        <is>
          <t>CLOSED</t>
        </is>
      </c>
    </row>
    <row r="37623">
      <c r="A37623" s="8" t="inlineStr">
        <is>
          <t>2026-08-08</t>
        </is>
      </c>
      <c r="B37623" s="8" t="n">
        <v>8</v>
      </c>
      <c r="C37623" s="8" t="n">
        <v>1</v>
      </c>
      <c r="D37623" s="8" t="inlineStr">
        <is>
          <t>Disney Adventure World</t>
        </is>
      </c>
      <c r="E37623" s="8" t="inlineStr">
        <is>
          <t>Crush's Coaster</t>
        </is>
      </c>
      <c r="F37623" s="8" t="inlineStr">
        <is>
          <t>STANDBY</t>
        </is>
      </c>
      <c r="G37623" s="8" t="n">
        <v>0</v>
      </c>
      <c r="H37623" s="8" t="inlineStr">
        <is>
          <t>CLOSED</t>
        </is>
      </c>
    </row>
    <row r="37624">
      <c r="A37624" s="8" t="inlineStr">
        <is>
          <t>2026-08-08</t>
        </is>
      </c>
      <c r="B37624" s="8" t="n">
        <v>8</v>
      </c>
      <c r="C37624" s="8" t="n">
        <v>1</v>
      </c>
      <c r="D37624" s="8" t="inlineStr">
        <is>
          <t>Disney Adventure World</t>
        </is>
      </c>
      <c r="E37624" s="8" t="inlineStr">
        <is>
          <t>Crush's Coaster Single Rider</t>
        </is>
      </c>
      <c r="F37624" s="8" t="inlineStr">
        <is>
          <t>STANDBY</t>
        </is>
      </c>
      <c r="G37624" s="8" t="n">
        <v>0</v>
      </c>
      <c r="H37624" s="8" t="inlineStr">
        <is>
          <t>CLOSED</t>
        </is>
      </c>
    </row>
    <row r="37625">
      <c r="A37625" s="8" t="inlineStr">
        <is>
          <t>2026-08-08</t>
        </is>
      </c>
      <c r="B37625" s="8" t="n">
        <v>8</v>
      </c>
      <c r="C37625" s="8" t="n">
        <v>1</v>
      </c>
      <c r="D37625" s="8" t="inlineStr">
        <is>
          <t>Disney Adventure World</t>
        </is>
      </c>
      <c r="E37625" s="8" t="inlineStr">
        <is>
          <t>Les Tapis Volants - Flying Carpets Over Agrabah®</t>
        </is>
      </c>
      <c r="F37625" s="8" t="inlineStr">
        <is>
          <t>STANDBY</t>
        </is>
      </c>
      <c r="G37625" s="8" t="n">
        <v>0</v>
      </c>
      <c r="H37625" s="8" t="inlineStr">
        <is>
          <t>CLOSED</t>
        </is>
      </c>
    </row>
    <row r="37626">
      <c r="A37626" s="8" t="inlineStr">
        <is>
          <t>2026-08-08</t>
        </is>
      </c>
      <c r="B37626" s="8" t="n">
        <v>8</v>
      </c>
      <c r="C37626" s="8" t="n">
        <v>1</v>
      </c>
      <c r="D37626" s="8" t="inlineStr">
        <is>
          <t>Disney Adventure World</t>
        </is>
      </c>
      <c r="E37626" s="8" t="inlineStr">
        <is>
          <t>Ratatouille : L’Aventure Totalement Toquée de Rémy​</t>
        </is>
      </c>
      <c r="F37626" s="8" t="inlineStr">
        <is>
          <t>STANDBY</t>
        </is>
      </c>
      <c r="G37626" s="8" t="n">
        <v>0</v>
      </c>
      <c r="H37626" s="8" t="inlineStr">
        <is>
          <t>CLOSED</t>
        </is>
      </c>
    </row>
    <row r="37627">
      <c r="A37627" s="8" t="inlineStr">
        <is>
          <t>2026-08-08</t>
        </is>
      </c>
      <c r="B37627" s="8" t="n">
        <v>8</v>
      </c>
      <c r="C37627" s="8" t="n">
        <v>1</v>
      </c>
      <c r="D37627" s="8" t="inlineStr">
        <is>
          <t>Disney Adventure World</t>
        </is>
      </c>
      <c r="E37627" s="8" t="inlineStr">
        <is>
          <t>Ratatouille: The Adventure Single Rider</t>
        </is>
      </c>
      <c r="F37627" s="8" t="inlineStr">
        <is>
          <t>STANDBY</t>
        </is>
      </c>
      <c r="G37627" s="8" t="n">
        <v>0</v>
      </c>
      <c r="H37627" s="8" t="inlineStr">
        <is>
          <t>CLOSED</t>
        </is>
      </c>
    </row>
    <row r="37628">
      <c r="A37628" s="8" t="inlineStr">
        <is>
          <t>2026-08-08</t>
        </is>
      </c>
      <c r="B37628" s="8" t="n">
        <v>8</v>
      </c>
      <c r="C37628" s="8" t="n">
        <v>1</v>
      </c>
      <c r="D37628" s="8" t="inlineStr">
        <is>
          <t>Disney Adventure World</t>
        </is>
      </c>
      <c r="E37628" s="8" t="inlineStr">
        <is>
          <t>RC Racer</t>
        </is>
      </c>
      <c r="F37628" s="8" t="inlineStr">
        <is>
          <t>STANDBY</t>
        </is>
      </c>
      <c r="G37628" s="8" t="n">
        <v>0</v>
      </c>
      <c r="H37628" s="8" t="inlineStr">
        <is>
          <t>CLOSED</t>
        </is>
      </c>
    </row>
    <row r="37629">
      <c r="A37629" s="8" t="inlineStr">
        <is>
          <t>2026-08-08</t>
        </is>
      </c>
      <c r="B37629" s="8" t="n">
        <v>8</v>
      </c>
      <c r="C37629" s="8" t="n">
        <v>1</v>
      </c>
      <c r="D37629" s="8" t="inlineStr">
        <is>
          <t>Disney Adventure World</t>
        </is>
      </c>
      <c r="E37629" s="8" t="inlineStr">
        <is>
          <t>RC Racer Single Rider</t>
        </is>
      </c>
      <c r="F37629" s="8" t="inlineStr">
        <is>
          <t>STANDBY</t>
        </is>
      </c>
      <c r="G37629" s="8" t="n">
        <v>0</v>
      </c>
      <c r="H37629" s="8" t="inlineStr">
        <is>
          <t>CLOSED</t>
        </is>
      </c>
    </row>
    <row r="37630">
      <c r="A37630" s="8" t="inlineStr">
        <is>
          <t>2026-08-08</t>
        </is>
      </c>
      <c r="B37630" s="8" t="n">
        <v>8</v>
      </c>
      <c r="C37630" s="8" t="n">
        <v>1</v>
      </c>
      <c r="D37630" s="8" t="inlineStr">
        <is>
          <t>Disney Adventure World</t>
        </is>
      </c>
      <c r="E37630" s="8" t="inlineStr">
        <is>
          <t>Slinky® Dog Zigzag Spin</t>
        </is>
      </c>
      <c r="F37630" s="8" t="inlineStr">
        <is>
          <t>STANDBY</t>
        </is>
      </c>
      <c r="G37630" s="8" t="n">
        <v>0</v>
      </c>
      <c r="H37630" s="8" t="inlineStr">
        <is>
          <t>CLOSED</t>
        </is>
      </c>
    </row>
    <row r="37631">
      <c r="A37631" s="8" t="inlineStr">
        <is>
          <t>2026-08-08</t>
        </is>
      </c>
      <c r="B37631" s="8" t="n">
        <v>8</v>
      </c>
      <c r="C37631" s="8" t="n">
        <v>1</v>
      </c>
      <c r="D37631" s="8" t="inlineStr">
        <is>
          <t>Disney Adventure World</t>
        </is>
      </c>
      <c r="E37631" s="8" t="inlineStr">
        <is>
          <t>Toy Soldiers Parachute Drop</t>
        </is>
      </c>
      <c r="F37631" s="8" t="inlineStr">
        <is>
          <t>STANDBY</t>
        </is>
      </c>
      <c r="G37631" s="8" t="n">
        <v>0</v>
      </c>
      <c r="H37631" s="8" t="inlineStr">
        <is>
          <t>CLOSED</t>
        </is>
      </c>
    </row>
    <row r="37632">
      <c r="A37632" s="8" t="inlineStr">
        <is>
          <t>2026-08-08</t>
        </is>
      </c>
      <c r="B37632" s="8" t="n">
        <v>8</v>
      </c>
      <c r="C37632" s="8" t="n">
        <v>1</v>
      </c>
      <c r="D37632" s="8" t="inlineStr">
        <is>
          <t>Disney Adventure World</t>
        </is>
      </c>
      <c r="E37632" s="8" t="inlineStr">
        <is>
          <t>Toy Soldiers Parachute Drop Single Rider</t>
        </is>
      </c>
      <c r="F37632" s="8" t="inlineStr">
        <is>
          <t>STANDBY</t>
        </is>
      </c>
      <c r="G37632" s="8" t="n">
        <v>0</v>
      </c>
      <c r="H37632" s="8" t="inlineStr">
        <is>
          <t>CLOSED</t>
        </is>
      </c>
    </row>
    <row r="37633">
      <c r="A37633" s="8" t="inlineStr">
        <is>
          <t>2026-08-08</t>
        </is>
      </c>
      <c r="B37633" s="8" t="n">
        <v>8</v>
      </c>
      <c r="C37633" s="8" t="n">
        <v>1</v>
      </c>
      <c r="D37633" s="8" t="inlineStr">
        <is>
          <t>Disney Adventure World</t>
        </is>
      </c>
      <c r="E37633" s="8" t="inlineStr">
        <is>
          <t>Entry to World of Frozen</t>
        </is>
      </c>
      <c r="F37633" s="8" t="inlineStr">
        <is>
          <t>STANDBY</t>
        </is>
      </c>
      <c r="G37633" s="8" t="n">
        <v>0</v>
      </c>
      <c r="H37633" s="8" t="inlineStr">
        <is>
          <t>CLOSED</t>
        </is>
      </c>
    </row>
    <row r="37634">
      <c r="A37634" s="8" t="inlineStr">
        <is>
          <t>2026-08-08</t>
        </is>
      </c>
      <c r="B37634" s="8" t="n">
        <v>8</v>
      </c>
      <c r="C37634" s="8" t="n">
        <v>1</v>
      </c>
      <c r="D37634" s="8" t="inlineStr">
        <is>
          <t>Disney Adventure World</t>
        </is>
      </c>
      <c r="E37634" s="8" t="inlineStr">
        <is>
          <t>Frozen Ever After</t>
        </is>
      </c>
      <c r="F37634" s="8" t="inlineStr">
        <is>
          <t>STANDBY</t>
        </is>
      </c>
      <c r="G37634" s="8" t="n">
        <v>0</v>
      </c>
      <c r="H37634" s="8" t="inlineStr">
        <is>
          <t>CLOSED</t>
        </is>
      </c>
    </row>
    <row r="37635">
      <c r="A37635" s="8" t="inlineStr">
        <is>
          <t>2026-08-08</t>
        </is>
      </c>
      <c r="B37635" s="8" t="n">
        <v>8</v>
      </c>
      <c r="C37635" s="8" t="n">
        <v>1</v>
      </c>
      <c r="D37635" s="8" t="inlineStr">
        <is>
          <t>Disney Adventure World</t>
        </is>
      </c>
      <c r="E37635" s="8" t="inlineStr">
        <is>
          <t>Raiponce Tangled Spin</t>
        </is>
      </c>
      <c r="F37635" s="8" t="inlineStr">
        <is>
          <t>STANDBY</t>
        </is>
      </c>
      <c r="G37635" s="8" t="n">
        <v>0</v>
      </c>
      <c r="H37635" s="8" t="inlineStr">
        <is>
          <t>CLOSED</t>
        </is>
      </c>
    </row>
    <row r="37636">
      <c r="A37636" s="8" t="inlineStr">
        <is>
          <t>2026-08-08</t>
        </is>
      </c>
      <c r="B37636" s="8" t="n">
        <v>8</v>
      </c>
      <c r="C37636" s="8" t="n">
        <v>15</v>
      </c>
      <c r="D37636" s="8" t="inlineStr">
        <is>
          <t>Disneyland Park</t>
        </is>
      </c>
      <c r="E37636" s="8" t="inlineStr">
        <is>
          <t>Adventure Isle</t>
        </is>
      </c>
      <c r="F37636" s="8" t="inlineStr">
        <is>
          <t>STANDBY</t>
        </is>
      </c>
      <c r="G37636" s="8" t="n">
        <v>0</v>
      </c>
      <c r="H37636" s="8" t="inlineStr">
        <is>
          <t>CLOSED</t>
        </is>
      </c>
    </row>
    <row r="37637">
      <c r="A37637" s="8" t="inlineStr">
        <is>
          <t>2026-08-08</t>
        </is>
      </c>
      <c r="B37637" s="8" t="n">
        <v>8</v>
      </c>
      <c r="C37637" s="8" t="n">
        <v>15</v>
      </c>
      <c r="D37637" s="8" t="inlineStr">
        <is>
          <t>Disneyland Park</t>
        </is>
      </c>
      <c r="E37637" s="8" t="inlineStr">
        <is>
          <t>Indiana Jones and the Temple of Peril Single Rider</t>
        </is>
      </c>
      <c r="F37637" s="8" t="inlineStr">
        <is>
          <t>STANDBY</t>
        </is>
      </c>
      <c r="G37637" s="8" t="n">
        <v>0</v>
      </c>
      <c r="H37637" s="8" t="inlineStr">
        <is>
          <t>CLOSED</t>
        </is>
      </c>
    </row>
    <row r="37638">
      <c r="A37638" s="8" t="inlineStr">
        <is>
          <t>2026-08-08</t>
        </is>
      </c>
      <c r="B37638" s="8" t="n">
        <v>8</v>
      </c>
      <c r="C37638" s="8" t="n">
        <v>15</v>
      </c>
      <c r="D37638" s="8" t="inlineStr">
        <is>
          <t>Disneyland Park</t>
        </is>
      </c>
      <c r="E37638" s="8" t="inlineStr">
        <is>
          <t>Indiana Jones™ and the Temple of Peril</t>
        </is>
      </c>
      <c r="F37638" s="8" t="inlineStr">
        <is>
          <t>STANDBY</t>
        </is>
      </c>
      <c r="G37638" s="8" t="n">
        <v>0</v>
      </c>
      <c r="H37638" s="8" t="inlineStr">
        <is>
          <t>CLOSED</t>
        </is>
      </c>
    </row>
    <row r="37639">
      <c r="A37639" s="8" t="inlineStr">
        <is>
          <t>2026-08-08</t>
        </is>
      </c>
      <c r="B37639" s="8" t="n">
        <v>8</v>
      </c>
      <c r="C37639" s="8" t="n">
        <v>15</v>
      </c>
      <c r="D37639" s="8" t="inlineStr">
        <is>
          <t>Disneyland Park</t>
        </is>
      </c>
      <c r="E37639" s="8" t="inlineStr">
        <is>
          <t>La Cabane des Robinson</t>
        </is>
      </c>
      <c r="F37639" s="8" t="inlineStr">
        <is>
          <t>STANDBY</t>
        </is>
      </c>
      <c r="G37639" s="8" t="n">
        <v>0</v>
      </c>
      <c r="H37639" s="8" t="inlineStr">
        <is>
          <t>CLOSED</t>
        </is>
      </c>
    </row>
    <row r="37640">
      <c r="A37640" s="8" t="inlineStr">
        <is>
          <t>2026-08-08</t>
        </is>
      </c>
      <c r="B37640" s="8" t="n">
        <v>8</v>
      </c>
      <c r="C37640" s="8" t="n">
        <v>15</v>
      </c>
      <c r="D37640" s="8" t="inlineStr">
        <is>
          <t>Disneyland Park</t>
        </is>
      </c>
      <c r="E37640" s="8" t="inlineStr">
        <is>
          <t>Le Passage Enchanté d'Aladdin</t>
        </is>
      </c>
      <c r="F37640" s="8" t="inlineStr">
        <is>
          <t>STANDBY</t>
        </is>
      </c>
      <c r="G37640" s="8" t="n">
        <v>0</v>
      </c>
      <c r="H37640" s="8" t="inlineStr">
        <is>
          <t>CLOSED</t>
        </is>
      </c>
    </row>
    <row r="37641">
      <c r="A37641" s="8" t="inlineStr">
        <is>
          <t>2026-08-08</t>
        </is>
      </c>
      <c r="B37641" s="8" t="n">
        <v>8</v>
      </c>
      <c r="C37641" s="8" t="n">
        <v>15</v>
      </c>
      <c r="D37641" s="8" t="inlineStr">
        <is>
          <t>Disneyland Park</t>
        </is>
      </c>
      <c r="E37641" s="8" t="inlineStr">
        <is>
          <t>Pirate Galleon</t>
        </is>
      </c>
      <c r="F37641" s="8" t="inlineStr">
        <is>
          <t>STANDBY</t>
        </is>
      </c>
      <c r="G37641" s="8" t="n">
        <v>0</v>
      </c>
      <c r="H37641" s="8" t="inlineStr">
        <is>
          <t>CLOSED</t>
        </is>
      </c>
    </row>
    <row r="37642">
      <c r="A37642" s="8" t="inlineStr">
        <is>
          <t>2026-08-08</t>
        </is>
      </c>
      <c r="B37642" s="8" t="n">
        <v>8</v>
      </c>
      <c r="C37642" s="8" t="n">
        <v>15</v>
      </c>
      <c r="D37642" s="8" t="inlineStr">
        <is>
          <t>Disneyland Park</t>
        </is>
      </c>
      <c r="E37642" s="8" t="inlineStr">
        <is>
          <t>Pirates of the Caribbean</t>
        </is>
      </c>
      <c r="F37642" s="8" t="inlineStr">
        <is>
          <t>STANDBY</t>
        </is>
      </c>
      <c r="G37642" s="8" t="n">
        <v>0</v>
      </c>
      <c r="H37642" s="8" t="inlineStr">
        <is>
          <t>CLOSED</t>
        </is>
      </c>
    </row>
    <row r="37643">
      <c r="A37643" s="8" t="inlineStr">
        <is>
          <t>2026-08-08</t>
        </is>
      </c>
      <c r="B37643" s="8" t="n">
        <v>8</v>
      </c>
      <c r="C37643" s="8" t="n">
        <v>15</v>
      </c>
      <c r="D37643" s="8" t="inlineStr">
        <is>
          <t>Disneyland Park</t>
        </is>
      </c>
      <c r="E37643" s="8" t="inlineStr">
        <is>
          <t>Pirates' Beach</t>
        </is>
      </c>
      <c r="F37643" s="8" t="inlineStr">
        <is>
          <t>STANDBY</t>
        </is>
      </c>
      <c r="G37643" s="8" t="n">
        <v>0</v>
      </c>
      <c r="H37643" s="8" t="inlineStr">
        <is>
          <t>CLOSED</t>
        </is>
      </c>
    </row>
    <row r="37644">
      <c r="A37644" s="8" t="inlineStr">
        <is>
          <t>2026-08-08</t>
        </is>
      </c>
      <c r="B37644" s="8" t="n">
        <v>8</v>
      </c>
      <c r="C37644" s="8" t="n">
        <v>15</v>
      </c>
      <c r="D37644" s="8" t="inlineStr">
        <is>
          <t>Disneyland Park</t>
        </is>
      </c>
      <c r="E37644" s="8" t="inlineStr">
        <is>
          <t>Autopia, presented by Avis</t>
        </is>
      </c>
      <c r="F37644" s="8" t="inlineStr">
        <is>
          <t>STANDBY</t>
        </is>
      </c>
      <c r="G37644" s="8" t="n">
        <v>0</v>
      </c>
      <c r="H37644" s="8" t="inlineStr">
        <is>
          <t>CLOSED</t>
        </is>
      </c>
    </row>
    <row r="37645">
      <c r="A37645" s="8" t="inlineStr">
        <is>
          <t>2026-08-08</t>
        </is>
      </c>
      <c r="B37645" s="8" t="n">
        <v>8</v>
      </c>
      <c r="C37645" s="8" t="n">
        <v>15</v>
      </c>
      <c r="D37645" s="8" t="inlineStr">
        <is>
          <t>Disneyland Park</t>
        </is>
      </c>
      <c r="E37645" s="8" t="inlineStr">
        <is>
          <t>Buzz Lightyear Laser Blast</t>
        </is>
      </c>
      <c r="F37645" s="8" t="inlineStr">
        <is>
          <t>STANDBY</t>
        </is>
      </c>
      <c r="G37645" s="8" t="n">
        <v>0</v>
      </c>
      <c r="H37645" s="8" t="inlineStr">
        <is>
          <t>CLOSED</t>
        </is>
      </c>
    </row>
    <row r="37646">
      <c r="A37646" s="8" t="inlineStr">
        <is>
          <t>2026-08-08</t>
        </is>
      </c>
      <c r="B37646" s="8" t="n">
        <v>8</v>
      </c>
      <c r="C37646" s="8" t="n">
        <v>15</v>
      </c>
      <c r="D37646" s="8" t="inlineStr">
        <is>
          <t>Disneyland Park</t>
        </is>
      </c>
      <c r="E37646" s="8" t="inlineStr">
        <is>
          <t>Disneyland Railroad Discoveryland Station</t>
        </is>
      </c>
      <c r="F37646" s="8" t="inlineStr">
        <is>
          <t>STANDBY</t>
        </is>
      </c>
      <c r="G37646" s="8" t="n">
        <v>0</v>
      </c>
      <c r="H37646" s="8" t="inlineStr">
        <is>
          <t>CLOSED</t>
        </is>
      </c>
    </row>
    <row r="37647">
      <c r="A37647" s="8" t="inlineStr">
        <is>
          <t>2026-08-08</t>
        </is>
      </c>
      <c r="B37647" s="8" t="n">
        <v>8</v>
      </c>
      <c r="C37647" s="8" t="n">
        <v>15</v>
      </c>
      <c r="D37647" s="8" t="inlineStr">
        <is>
          <t>Disneyland Park</t>
        </is>
      </c>
      <c r="E37647" s="8" t="inlineStr">
        <is>
          <t>Les Mystères du Nautilus</t>
        </is>
      </c>
      <c r="F37647" s="8" t="inlineStr">
        <is>
          <t>STANDBY</t>
        </is>
      </c>
      <c r="G37647" s="8" t="n">
        <v>0</v>
      </c>
      <c r="H37647" s="8" t="inlineStr">
        <is>
          <t>CLOSED</t>
        </is>
      </c>
    </row>
    <row r="37648">
      <c r="A37648" s="8" t="inlineStr">
        <is>
          <t>2026-08-08</t>
        </is>
      </c>
      <c r="B37648" s="8" t="n">
        <v>8</v>
      </c>
      <c r="C37648" s="8" t="n">
        <v>15</v>
      </c>
      <c r="D37648" s="8" t="inlineStr">
        <is>
          <t>Disneyland Park</t>
        </is>
      </c>
      <c r="E37648" s="8" t="inlineStr">
        <is>
          <t>Mickey’s PhilharMagic</t>
        </is>
      </c>
      <c r="F37648" s="8" t="inlineStr">
        <is>
          <t>STANDBY</t>
        </is>
      </c>
      <c r="G37648" s="8" t="n">
        <v>0</v>
      </c>
      <c r="H37648" s="8" t="inlineStr">
        <is>
          <t>CLOSED</t>
        </is>
      </c>
    </row>
    <row r="37649">
      <c r="A37649" s="8" t="inlineStr">
        <is>
          <t>2026-08-08</t>
        </is>
      </c>
      <c r="B37649" s="8" t="n">
        <v>8</v>
      </c>
      <c r="C37649" s="8" t="n">
        <v>15</v>
      </c>
      <c r="D37649" s="8" t="inlineStr">
        <is>
          <t>Disneyland Park</t>
        </is>
      </c>
      <c r="E37649" s="8" t="inlineStr">
        <is>
          <t>Orbitron®</t>
        </is>
      </c>
      <c r="F37649" s="8" t="inlineStr">
        <is>
          <t>STANDBY</t>
        </is>
      </c>
      <c r="G37649" s="8" t="n">
        <v>0</v>
      </c>
      <c r="H37649" s="8" t="inlineStr">
        <is>
          <t>CLOSED</t>
        </is>
      </c>
    </row>
    <row r="37650">
      <c r="A37650" s="8" t="inlineStr">
        <is>
          <t>2026-08-08</t>
        </is>
      </c>
      <c r="B37650" s="8" t="n">
        <v>8</v>
      </c>
      <c r="C37650" s="8" t="n">
        <v>15</v>
      </c>
      <c r="D37650" s="8" t="inlineStr">
        <is>
          <t>Disneyland Park</t>
        </is>
      </c>
      <c r="E37650" s="8" t="inlineStr">
        <is>
          <t>Star Tours: The Adventures Continue*</t>
        </is>
      </c>
      <c r="F37650" s="8" t="inlineStr">
        <is>
          <t>STANDBY</t>
        </is>
      </c>
      <c r="G37650" s="8" t="n">
        <v>0</v>
      </c>
      <c r="H37650" s="8" t="inlineStr">
        <is>
          <t>CLOSED</t>
        </is>
      </c>
    </row>
    <row r="37651">
      <c r="A37651" s="8" t="inlineStr">
        <is>
          <t>2026-08-08</t>
        </is>
      </c>
      <c r="B37651" s="8" t="n">
        <v>8</v>
      </c>
      <c r="C37651" s="8" t="n">
        <v>15</v>
      </c>
      <c r="D37651" s="8" t="inlineStr">
        <is>
          <t>Disneyland Park</t>
        </is>
      </c>
      <c r="E37651" s="8" t="inlineStr">
        <is>
          <t>Star Wars Hyperspace Mountain</t>
        </is>
      </c>
      <c r="F37651" s="8" t="inlineStr">
        <is>
          <t>STANDBY</t>
        </is>
      </c>
      <c r="G37651" s="8" t="n">
        <v>5</v>
      </c>
      <c r="H37651" s="8" t="inlineStr">
        <is>
          <t>OPERATING</t>
        </is>
      </c>
    </row>
    <row r="37652">
      <c r="A37652" s="8" t="inlineStr">
        <is>
          <t>2026-08-08</t>
        </is>
      </c>
      <c r="B37652" s="8" t="n">
        <v>8</v>
      </c>
      <c r="C37652" s="8" t="n">
        <v>15</v>
      </c>
      <c r="D37652" s="8" t="inlineStr">
        <is>
          <t>Disneyland Park</t>
        </is>
      </c>
      <c r="E37652" s="8" t="inlineStr">
        <is>
          <t>Star Wars Hyperspace Mountain Single Rider</t>
        </is>
      </c>
      <c r="F37652" s="8" t="inlineStr">
        <is>
          <t>STANDBY</t>
        </is>
      </c>
      <c r="G37652" s="8" t="n">
        <v>0</v>
      </c>
      <c r="H37652" s="8" t="inlineStr">
        <is>
          <t>OPERATING</t>
        </is>
      </c>
    </row>
    <row r="37653">
      <c r="A37653" s="8" t="inlineStr">
        <is>
          <t>2026-08-08</t>
        </is>
      </c>
      <c r="B37653" s="8" t="n">
        <v>8</v>
      </c>
      <c r="C37653" s="8" t="n">
        <v>15</v>
      </c>
      <c r="D37653" s="8" t="inlineStr">
        <is>
          <t>Disneyland Park</t>
        </is>
      </c>
      <c r="E37653" s="8" t="inlineStr">
        <is>
          <t>Welcome to Starport: A Star Wars Encounter</t>
        </is>
      </c>
      <c r="F37653" s="8" t="inlineStr">
        <is>
          <t>STANDBY</t>
        </is>
      </c>
      <c r="G37653" s="8" t="n">
        <v>0</v>
      </c>
      <c r="H37653" s="8" t="inlineStr">
        <is>
          <t>CLOSED</t>
        </is>
      </c>
    </row>
    <row r="37654">
      <c r="A37654" s="8" t="inlineStr">
        <is>
          <t>2026-08-08</t>
        </is>
      </c>
      <c r="B37654" s="8" t="n">
        <v>8</v>
      </c>
      <c r="C37654" s="8" t="n">
        <v>15</v>
      </c>
      <c r="D37654" s="8" t="inlineStr">
        <is>
          <t>Disneyland Park</t>
        </is>
      </c>
      <c r="E37654" s="8" t="inlineStr">
        <is>
          <t>"it's a small world"</t>
        </is>
      </c>
      <c r="F37654" s="8" t="inlineStr">
        <is>
          <t>STANDBY</t>
        </is>
      </c>
      <c r="G37654" s="8" t="n">
        <v>0</v>
      </c>
      <c r="H37654" s="8" t="inlineStr">
        <is>
          <t>CLOSED</t>
        </is>
      </c>
    </row>
    <row r="37655">
      <c r="A37655" s="8" t="inlineStr">
        <is>
          <t>2026-08-08</t>
        </is>
      </c>
      <c r="B37655" s="8" t="n">
        <v>8</v>
      </c>
      <c r="C37655" s="8" t="n">
        <v>15</v>
      </c>
      <c r="D37655" s="8" t="inlineStr">
        <is>
          <t>Disneyland Park</t>
        </is>
      </c>
      <c r="E37655" s="8" t="inlineStr">
        <is>
          <t>Alice's Curious Labyrinth</t>
        </is>
      </c>
      <c r="F37655" s="8" t="inlineStr">
        <is>
          <t>STANDBY</t>
        </is>
      </c>
      <c r="G37655" s="8" t="n">
        <v>0</v>
      </c>
      <c r="H37655" s="8" t="inlineStr">
        <is>
          <t>CLOSED</t>
        </is>
      </c>
    </row>
    <row r="37656">
      <c r="A37656" s="8" t="inlineStr">
        <is>
          <t>2026-08-08</t>
        </is>
      </c>
      <c r="B37656" s="8" t="n">
        <v>8</v>
      </c>
      <c r="C37656" s="8" t="n">
        <v>15</v>
      </c>
      <c r="D37656" s="8" t="inlineStr">
        <is>
          <t>Disneyland Park</t>
        </is>
      </c>
      <c r="E37656" s="8" t="inlineStr">
        <is>
          <t>Blanche-Neige et les Sept Nains®</t>
        </is>
      </c>
      <c r="F37656" s="8" t="inlineStr">
        <is>
          <t>STANDBY</t>
        </is>
      </c>
      <c r="G37656" s="8" t="n">
        <v>0</v>
      </c>
      <c r="H37656" s="8" t="inlineStr">
        <is>
          <t>CLOSED</t>
        </is>
      </c>
    </row>
    <row r="37657">
      <c r="A37657" s="8" t="inlineStr">
        <is>
          <t>2026-08-08</t>
        </is>
      </c>
      <c r="B37657" s="8" t="n">
        <v>8</v>
      </c>
      <c r="C37657" s="8" t="n">
        <v>15</v>
      </c>
      <c r="D37657" s="8" t="inlineStr">
        <is>
          <t>Disneyland Park</t>
        </is>
      </c>
      <c r="E37657" s="8" t="inlineStr">
        <is>
          <t>Casey Jr. – le Petit Train du Cirque</t>
        </is>
      </c>
      <c r="F37657" s="8" t="inlineStr">
        <is>
          <t>STANDBY</t>
        </is>
      </c>
      <c r="G37657" s="8" t="n">
        <v>0</v>
      </c>
      <c r="H37657" s="8" t="inlineStr">
        <is>
          <t>CLOSED</t>
        </is>
      </c>
    </row>
    <row r="37658">
      <c r="A37658" s="8" t="inlineStr">
        <is>
          <t>2026-08-08</t>
        </is>
      </c>
      <c r="B37658" s="8" t="n">
        <v>8</v>
      </c>
      <c r="C37658" s="8" t="n">
        <v>15</v>
      </c>
      <c r="D37658" s="8" t="inlineStr">
        <is>
          <t>Disneyland Park</t>
        </is>
      </c>
      <c r="E37658" s="8" t="inlineStr">
        <is>
          <t>Disneyland Railroad Fantasyland Station</t>
        </is>
      </c>
      <c r="F37658" s="8" t="inlineStr">
        <is>
          <t>STANDBY</t>
        </is>
      </c>
      <c r="G37658" s="8" t="n">
        <v>0</v>
      </c>
      <c r="H37658" s="8" t="inlineStr">
        <is>
          <t>CLOSED</t>
        </is>
      </c>
    </row>
    <row r="37659">
      <c r="A37659" s="8" t="inlineStr">
        <is>
          <t>2026-08-08</t>
        </is>
      </c>
      <c r="B37659" s="8" t="n">
        <v>8</v>
      </c>
      <c r="C37659" s="8" t="n">
        <v>15</v>
      </c>
      <c r="D37659" s="8" t="inlineStr">
        <is>
          <t>Disneyland Park</t>
        </is>
      </c>
      <c r="E37659" s="8" t="inlineStr">
        <is>
          <t>Disneyland Railroad Main Street Station</t>
        </is>
      </c>
      <c r="F37659" s="8" t="inlineStr">
        <is>
          <t>STANDBY</t>
        </is>
      </c>
      <c r="G37659" s="8" t="n">
        <v>0</v>
      </c>
      <c r="H37659" s="8" t="inlineStr">
        <is>
          <t>CLOSED</t>
        </is>
      </c>
    </row>
    <row r="37660">
      <c r="A37660" s="8" t="inlineStr">
        <is>
          <t>2026-08-08</t>
        </is>
      </c>
      <c r="B37660" s="8" t="n">
        <v>8</v>
      </c>
      <c r="C37660" s="8" t="n">
        <v>15</v>
      </c>
      <c r="D37660" s="8" t="inlineStr">
        <is>
          <t>Disneyland Park</t>
        </is>
      </c>
      <c r="E37660" s="8" t="inlineStr">
        <is>
          <t>Dumbo the Flying Elephant</t>
        </is>
      </c>
      <c r="F37660" s="8" t="inlineStr">
        <is>
          <t>STANDBY</t>
        </is>
      </c>
      <c r="G37660" s="8" t="n">
        <v>0</v>
      </c>
      <c r="H37660" s="8" t="inlineStr">
        <is>
          <t>CLOSED</t>
        </is>
      </c>
    </row>
    <row r="37661">
      <c r="A37661" s="8" t="inlineStr">
        <is>
          <t>2026-08-08</t>
        </is>
      </c>
      <c r="B37661" s="8" t="n">
        <v>8</v>
      </c>
      <c r="C37661" s="8" t="n">
        <v>15</v>
      </c>
      <c r="D37661" s="8" t="inlineStr">
        <is>
          <t>Disneyland Park</t>
        </is>
      </c>
      <c r="E37661" s="8" t="inlineStr">
        <is>
          <t>La Tanière du Dragon</t>
        </is>
      </c>
      <c r="F37661" s="8" t="inlineStr">
        <is>
          <t>STANDBY</t>
        </is>
      </c>
      <c r="G37661" s="8" t="n">
        <v>0</v>
      </c>
      <c r="H37661" s="8" t="inlineStr">
        <is>
          <t>CLOSED</t>
        </is>
      </c>
    </row>
    <row r="37662">
      <c r="A37662" s="8" t="inlineStr">
        <is>
          <t>2026-08-08</t>
        </is>
      </c>
      <c r="B37662" s="8" t="n">
        <v>8</v>
      </c>
      <c r="C37662" s="8" t="n">
        <v>15</v>
      </c>
      <c r="D37662" s="8" t="inlineStr">
        <is>
          <t>Disneyland Park</t>
        </is>
      </c>
      <c r="E37662" s="8" t="inlineStr">
        <is>
          <t>Le Carrousel de Lancelot</t>
        </is>
      </c>
      <c r="F37662" s="8" t="inlineStr">
        <is>
          <t>STANDBY</t>
        </is>
      </c>
      <c r="G37662" s="8" t="n">
        <v>0</v>
      </c>
      <c r="H37662" s="8" t="inlineStr">
        <is>
          <t>CLOSED</t>
        </is>
      </c>
    </row>
    <row r="37663">
      <c r="A37663" s="8" t="inlineStr">
        <is>
          <t>2026-08-08</t>
        </is>
      </c>
      <c r="B37663" s="8" t="n">
        <v>8</v>
      </c>
      <c r="C37663" s="8" t="n">
        <v>15</v>
      </c>
      <c r="D37663" s="8" t="inlineStr">
        <is>
          <t>Disneyland Park</t>
        </is>
      </c>
      <c r="E37663" s="8" t="inlineStr">
        <is>
          <t>Le Pays des Contes de Fées, presented by Vittel</t>
        </is>
      </c>
      <c r="F37663" s="8" t="inlineStr">
        <is>
          <t>STANDBY</t>
        </is>
      </c>
      <c r="G37663" s="8" t="n">
        <v>0</v>
      </c>
      <c r="H37663" s="8" t="inlineStr">
        <is>
          <t>CLOSED</t>
        </is>
      </c>
    </row>
    <row r="37664">
      <c r="A37664" s="8" t="inlineStr">
        <is>
          <t>2026-08-08</t>
        </is>
      </c>
      <c r="B37664" s="8" t="n">
        <v>8</v>
      </c>
      <c r="C37664" s="8" t="n">
        <v>15</v>
      </c>
      <c r="D37664" s="8" t="inlineStr">
        <is>
          <t>Disneyland Park</t>
        </is>
      </c>
      <c r="E37664" s="8" t="inlineStr">
        <is>
          <t>Les Voyages de Pinocchio</t>
        </is>
      </c>
      <c r="F37664" s="8" t="inlineStr">
        <is>
          <t>STANDBY</t>
        </is>
      </c>
      <c r="G37664" s="8" t="n">
        <v>0</v>
      </c>
      <c r="H37664" s="8" t="inlineStr">
        <is>
          <t>CLOSED</t>
        </is>
      </c>
    </row>
    <row r="37665">
      <c r="A37665" s="8" t="inlineStr">
        <is>
          <t>2026-08-08</t>
        </is>
      </c>
      <c r="B37665" s="8" t="n">
        <v>8</v>
      </c>
      <c r="C37665" s="8" t="n">
        <v>15</v>
      </c>
      <c r="D37665" s="8" t="inlineStr">
        <is>
          <t>Disneyland Park</t>
        </is>
      </c>
      <c r="E37665" s="8" t="inlineStr">
        <is>
          <t>Mad Hatter's Tea Cups</t>
        </is>
      </c>
      <c r="F37665" s="8" t="inlineStr">
        <is>
          <t>STANDBY</t>
        </is>
      </c>
      <c r="G37665" s="8" t="n">
        <v>0</v>
      </c>
      <c r="H37665" s="8" t="inlineStr">
        <is>
          <t>CLOSED</t>
        </is>
      </c>
    </row>
    <row r="37666">
      <c r="A37666" s="8" t="inlineStr">
        <is>
          <t>2026-08-08</t>
        </is>
      </c>
      <c r="B37666" s="8" t="n">
        <v>8</v>
      </c>
      <c r="C37666" s="8" t="n">
        <v>15</v>
      </c>
      <c r="D37666" s="8" t="inlineStr">
        <is>
          <t>Disneyland Park</t>
        </is>
      </c>
      <c r="E37666" s="8" t="inlineStr">
        <is>
          <t>Meet Mickey Mouse</t>
        </is>
      </c>
      <c r="F37666" s="8" t="inlineStr">
        <is>
          <t>STANDBY</t>
        </is>
      </c>
      <c r="G37666" s="8" t="n">
        <v>0</v>
      </c>
      <c r="H37666" s="8" t="inlineStr">
        <is>
          <t>CLOSED</t>
        </is>
      </c>
    </row>
    <row r="37667">
      <c r="A37667" s="8" t="inlineStr">
        <is>
          <t>2026-08-08</t>
        </is>
      </c>
      <c r="B37667" s="8" t="n">
        <v>8</v>
      </c>
      <c r="C37667" s="8" t="n">
        <v>15</v>
      </c>
      <c r="D37667" s="8" t="inlineStr">
        <is>
          <t>Disneyland Park</t>
        </is>
      </c>
      <c r="E37667" s="8" t="inlineStr">
        <is>
          <t>Peter Pan's Flight</t>
        </is>
      </c>
      <c r="F37667" s="8" t="inlineStr">
        <is>
          <t>STANDBY</t>
        </is>
      </c>
      <c r="G37667" s="8" t="n">
        <v>0</v>
      </c>
      <c r="H37667" s="8" t="inlineStr">
        <is>
          <t>CLOSED</t>
        </is>
      </c>
    </row>
    <row r="37668">
      <c r="A37668" s="8" t="inlineStr">
        <is>
          <t>2026-08-08</t>
        </is>
      </c>
      <c r="B37668" s="8" t="n">
        <v>8</v>
      </c>
      <c r="C37668" s="8" t="n">
        <v>15</v>
      </c>
      <c r="D37668" s="8" t="inlineStr">
        <is>
          <t>Disneyland Park</t>
        </is>
      </c>
      <c r="E37668" s="8" t="inlineStr">
        <is>
          <t>Princess Pavilion</t>
        </is>
      </c>
      <c r="F37668" s="8" t="inlineStr">
        <is>
          <t>STANDBY</t>
        </is>
      </c>
      <c r="G37668" s="8" t="n">
        <v>0</v>
      </c>
      <c r="H37668" s="8" t="inlineStr">
        <is>
          <t>CLOSED</t>
        </is>
      </c>
    </row>
    <row r="37669">
      <c r="A37669" s="8" t="inlineStr">
        <is>
          <t>2026-08-08</t>
        </is>
      </c>
      <c r="B37669" s="8" t="n">
        <v>8</v>
      </c>
      <c r="C37669" s="8" t="n">
        <v>15</v>
      </c>
      <c r="D37669" s="8" t="inlineStr">
        <is>
          <t>Disneyland Park</t>
        </is>
      </c>
      <c r="E37669" s="8" t="inlineStr">
        <is>
          <t>Big Thunder Mountain</t>
        </is>
      </c>
      <c r="F37669" s="8" t="inlineStr">
        <is>
          <t>STANDBY</t>
        </is>
      </c>
      <c r="G37669" s="8" t="n">
        <v>0</v>
      </c>
      <c r="H37669" s="8" t="inlineStr">
        <is>
          <t>CLOSED</t>
        </is>
      </c>
    </row>
    <row r="37670">
      <c r="A37670" s="8" t="inlineStr">
        <is>
          <t>2026-08-08</t>
        </is>
      </c>
      <c r="B37670" s="8" t="n">
        <v>8</v>
      </c>
      <c r="C37670" s="8" t="n">
        <v>15</v>
      </c>
      <c r="D37670" s="8" t="inlineStr">
        <is>
          <t>Disneyland Park</t>
        </is>
      </c>
      <c r="E37670" s="8" t="inlineStr">
        <is>
          <t>Disneyland Railroad Frontierland Depot</t>
        </is>
      </c>
      <c r="F37670" s="8" t="inlineStr">
        <is>
          <t>STANDBY</t>
        </is>
      </c>
      <c r="G37670" s="8" t="n">
        <v>0</v>
      </c>
      <c r="H37670" s="8" t="inlineStr">
        <is>
          <t>CLOSED</t>
        </is>
      </c>
    </row>
    <row r="37671">
      <c r="A37671" s="8" t="inlineStr">
        <is>
          <t>2026-08-08</t>
        </is>
      </c>
      <c r="B37671" s="8" t="n">
        <v>8</v>
      </c>
      <c r="C37671" s="8" t="n">
        <v>15</v>
      </c>
      <c r="D37671" s="8" t="inlineStr">
        <is>
          <t>Disneyland Park</t>
        </is>
      </c>
      <c r="E37671" s="8" t="inlineStr">
        <is>
          <t>Frontierland Playground</t>
        </is>
      </c>
      <c r="F37671" s="8" t="inlineStr">
        <is>
          <t>STANDBY</t>
        </is>
      </c>
      <c r="G37671" s="8" t="n">
        <v>0</v>
      </c>
      <c r="H37671" s="8" t="inlineStr">
        <is>
          <t>CLOSED</t>
        </is>
      </c>
    </row>
    <row r="37672">
      <c r="A37672" s="8" t="inlineStr">
        <is>
          <t>2026-08-08</t>
        </is>
      </c>
      <c r="B37672" s="8" t="n">
        <v>8</v>
      </c>
      <c r="C37672" s="8" t="n">
        <v>15</v>
      </c>
      <c r="D37672" s="8" t="inlineStr">
        <is>
          <t>Disneyland Park</t>
        </is>
      </c>
      <c r="E37672" s="8" t="inlineStr">
        <is>
          <t>Phantom Manor</t>
        </is>
      </c>
      <c r="F37672" s="8" t="inlineStr">
        <is>
          <t>STANDBY</t>
        </is>
      </c>
      <c r="G37672" s="8" t="n">
        <v>0</v>
      </c>
      <c r="H37672" s="8" t="inlineStr">
        <is>
          <t>CLOSED</t>
        </is>
      </c>
    </row>
    <row r="37673">
      <c r="A37673" s="8" t="inlineStr">
        <is>
          <t>2026-08-08</t>
        </is>
      </c>
      <c r="B37673" s="8" t="n">
        <v>8</v>
      </c>
      <c r="C37673" s="8" t="n">
        <v>15</v>
      </c>
      <c r="D37673" s="8" t="inlineStr">
        <is>
          <t>Disneyland Park</t>
        </is>
      </c>
      <c r="E37673" s="8" t="inlineStr">
        <is>
          <t>River Rogue Keelboats</t>
        </is>
      </c>
      <c r="F37673" s="8" t="inlineStr">
        <is>
          <t>STANDBY</t>
        </is>
      </c>
      <c r="G37673" s="8" t="n">
        <v>0</v>
      </c>
      <c r="H37673" s="8" t="inlineStr">
        <is>
          <t>CLOSED</t>
        </is>
      </c>
    </row>
    <row r="37674">
      <c r="A37674" s="8" t="inlineStr">
        <is>
          <t>2026-08-08</t>
        </is>
      </c>
      <c r="B37674" s="8" t="n">
        <v>8</v>
      </c>
      <c r="C37674" s="8" t="n">
        <v>15</v>
      </c>
      <c r="D37674" s="8" t="inlineStr">
        <is>
          <t>Disneyland Park</t>
        </is>
      </c>
      <c r="E37674" s="8" t="inlineStr">
        <is>
          <t>Rustler Roundup Shootin' Gallery</t>
        </is>
      </c>
      <c r="F37674" s="8" t="inlineStr">
        <is>
          <t>STANDBY</t>
        </is>
      </c>
      <c r="G37674" s="8" t="n">
        <v>0</v>
      </c>
      <c r="H37674" s="8" t="inlineStr">
        <is>
          <t>CLOSED</t>
        </is>
      </c>
    </row>
    <row r="37675">
      <c r="A37675" s="8" t="inlineStr">
        <is>
          <t>2026-08-08</t>
        </is>
      </c>
      <c r="B37675" s="8" t="n">
        <v>8</v>
      </c>
      <c r="C37675" s="8" t="n">
        <v>15</v>
      </c>
      <c r="D37675" s="8" t="inlineStr">
        <is>
          <t>Disneyland Park</t>
        </is>
      </c>
      <c r="E37675" s="8" t="inlineStr">
        <is>
          <t>Thunder Mesa Riverboat Landing</t>
        </is>
      </c>
      <c r="F37675" s="8" t="inlineStr">
        <is>
          <t>STANDBY</t>
        </is>
      </c>
      <c r="G37675" s="8" t="n">
        <v>0</v>
      </c>
      <c r="H37675" s="8" t="inlineStr">
        <is>
          <t>CLOSED</t>
        </is>
      </c>
    </row>
    <row r="37676">
      <c r="A37676" s="8" t="inlineStr">
        <is>
          <t>2026-08-08</t>
        </is>
      </c>
      <c r="B37676" s="8" t="n">
        <v>8</v>
      </c>
      <c r="C37676" s="8" t="n">
        <v>15</v>
      </c>
      <c r="D37676" s="8" t="inlineStr">
        <is>
          <t>Disneyland Park</t>
        </is>
      </c>
      <c r="E37676" s="8" t="inlineStr">
        <is>
          <t>Disneyland Railroad Main Street Station</t>
        </is>
      </c>
      <c r="F37676" s="8" t="inlineStr">
        <is>
          <t>STANDBY</t>
        </is>
      </c>
      <c r="G37676" s="8" t="n">
        <v>0</v>
      </c>
      <c r="H37676" s="8" t="inlineStr">
        <is>
          <t>CLOSED</t>
        </is>
      </c>
    </row>
    <row r="37677">
      <c r="A37677" s="8" t="inlineStr">
        <is>
          <t>2026-08-08</t>
        </is>
      </c>
      <c r="B37677" s="8" t="n">
        <v>8</v>
      </c>
      <c r="C37677" s="8" t="n">
        <v>15</v>
      </c>
      <c r="D37677" s="8" t="inlineStr">
        <is>
          <t>Disneyland Park</t>
        </is>
      </c>
      <c r="E37677" s="8" t="inlineStr">
        <is>
          <t>Main Street Vehicles</t>
        </is>
      </c>
      <c r="F37677" s="8" t="inlineStr">
        <is>
          <t>STANDBY</t>
        </is>
      </c>
      <c r="G37677" s="8" t="n">
        <v>0</v>
      </c>
      <c r="H37677" s="8" t="inlineStr">
        <is>
          <t>CLOSED</t>
        </is>
      </c>
    </row>
    <row r="37678">
      <c r="A37678" s="8" t="inlineStr">
        <is>
          <t>2026-08-08</t>
        </is>
      </c>
      <c r="B37678" s="8" t="n">
        <v>8</v>
      </c>
      <c r="C37678" s="8" t="n">
        <v>15</v>
      </c>
      <c r="D37678" s="8" t="inlineStr">
        <is>
          <t>Disney Adventure World</t>
        </is>
      </c>
      <c r="E37678" s="8" t="inlineStr">
        <is>
          <t>Avengers Assemble: Flight Force</t>
        </is>
      </c>
      <c r="F37678" s="8" t="inlineStr">
        <is>
          <t>STANDBY</t>
        </is>
      </c>
      <c r="G37678" s="8" t="n">
        <v>0</v>
      </c>
      <c r="H37678" s="8" t="inlineStr">
        <is>
          <t>CLOSED</t>
        </is>
      </c>
    </row>
    <row r="37679">
      <c r="A37679" s="8" t="inlineStr">
        <is>
          <t>2026-08-08</t>
        </is>
      </c>
      <c r="B37679" s="8" t="n">
        <v>8</v>
      </c>
      <c r="C37679" s="8" t="n">
        <v>15</v>
      </c>
      <c r="D37679" s="8" t="inlineStr">
        <is>
          <t>Disney Adventure World</t>
        </is>
      </c>
      <c r="E37679" s="8" t="inlineStr">
        <is>
          <t>Avengers Assemble: Flight Force Single Rider</t>
        </is>
      </c>
      <c r="F37679" s="8" t="inlineStr">
        <is>
          <t>STANDBY</t>
        </is>
      </c>
      <c r="G37679" s="8" t="n">
        <v>0</v>
      </c>
      <c r="H37679" s="8" t="inlineStr">
        <is>
          <t>CLOSED</t>
        </is>
      </c>
    </row>
    <row r="37680">
      <c r="A37680" s="8" t="inlineStr">
        <is>
          <t>2026-08-08</t>
        </is>
      </c>
      <c r="B37680" s="8" t="n">
        <v>8</v>
      </c>
      <c r="C37680" s="8" t="n">
        <v>15</v>
      </c>
      <c r="D37680" s="8" t="inlineStr">
        <is>
          <t>Disney Adventure World</t>
        </is>
      </c>
      <c r="E37680" s="8" t="inlineStr">
        <is>
          <t>Spider-Man W.E.B. Adventure</t>
        </is>
      </c>
      <c r="F37680" s="8" t="inlineStr">
        <is>
          <t>STANDBY</t>
        </is>
      </c>
      <c r="G37680" s="8" t="n">
        <v>0</v>
      </c>
      <c r="H37680" s="8" t="inlineStr">
        <is>
          <t>CLOSED</t>
        </is>
      </c>
    </row>
    <row r="37681">
      <c r="A37681" s="8" t="inlineStr">
        <is>
          <t>2026-08-08</t>
        </is>
      </c>
      <c r="B37681" s="8" t="n">
        <v>8</v>
      </c>
      <c r="C37681" s="8" t="n">
        <v>15</v>
      </c>
      <c r="D37681" s="8" t="inlineStr">
        <is>
          <t>Disney Adventure World</t>
        </is>
      </c>
      <c r="E37681" s="8" t="inlineStr">
        <is>
          <t>Spider-Man W.E.B. Adventure Single Rider</t>
        </is>
      </c>
      <c r="F37681" s="8" t="inlineStr">
        <is>
          <t>STANDBY</t>
        </is>
      </c>
      <c r="G37681" s="8" t="n">
        <v>0</v>
      </c>
      <c r="H37681" s="8" t="inlineStr">
        <is>
          <t>CLOSED</t>
        </is>
      </c>
    </row>
    <row r="37682">
      <c r="A37682" s="8" t="inlineStr">
        <is>
          <t>2026-08-08</t>
        </is>
      </c>
      <c r="B37682" s="8" t="n">
        <v>8</v>
      </c>
      <c r="C37682" s="8" t="n">
        <v>15</v>
      </c>
      <c r="D37682" s="8" t="inlineStr">
        <is>
          <t>Disney Adventure World</t>
        </is>
      </c>
      <c r="E37682" s="8" t="inlineStr">
        <is>
          <t>The Twilight Zone Tower of Terror</t>
        </is>
      </c>
      <c r="F37682" s="8" t="inlineStr">
        <is>
          <t>STANDBY</t>
        </is>
      </c>
      <c r="G37682" s="8" t="n">
        <v>0</v>
      </c>
      <c r="H37682" s="8" t="inlineStr">
        <is>
          <t>CLOSED</t>
        </is>
      </c>
    </row>
    <row r="37683">
      <c r="A37683" s="8" t="inlineStr">
        <is>
          <t>2026-08-08</t>
        </is>
      </c>
      <c r="B37683" s="8" t="n">
        <v>8</v>
      </c>
      <c r="C37683" s="8" t="n">
        <v>15</v>
      </c>
      <c r="D37683" s="8" t="inlineStr">
        <is>
          <t>Disney Adventure World</t>
        </is>
      </c>
      <c r="E37683" s="8" t="inlineStr">
        <is>
          <t>Cars Quatre Roues Rallye</t>
        </is>
      </c>
      <c r="F37683" s="8" t="inlineStr">
        <is>
          <t>STANDBY</t>
        </is>
      </c>
      <c r="G37683" s="8" t="n">
        <v>0</v>
      </c>
      <c r="H37683" s="8" t="inlineStr">
        <is>
          <t>CLOSED</t>
        </is>
      </c>
    </row>
    <row r="37684">
      <c r="A37684" s="8" t="inlineStr">
        <is>
          <t>2026-08-08</t>
        </is>
      </c>
      <c r="B37684" s="8" t="n">
        <v>8</v>
      </c>
      <c r="C37684" s="8" t="n">
        <v>15</v>
      </c>
      <c r="D37684" s="8" t="inlineStr">
        <is>
          <t>Disney Adventure World</t>
        </is>
      </c>
      <c r="E37684" s="8" t="inlineStr">
        <is>
          <t>Cars ROAD TRIP</t>
        </is>
      </c>
      <c r="F37684" s="8" t="inlineStr">
        <is>
          <t>STANDBY</t>
        </is>
      </c>
      <c r="G37684" s="8" t="n">
        <v>0</v>
      </c>
      <c r="H37684" s="8" t="inlineStr">
        <is>
          <t>CLOSED</t>
        </is>
      </c>
    </row>
    <row r="37685">
      <c r="A37685" s="8" t="inlineStr">
        <is>
          <t>2026-08-08</t>
        </is>
      </c>
      <c r="B37685" s="8" t="n">
        <v>8</v>
      </c>
      <c r="C37685" s="8" t="n">
        <v>15</v>
      </c>
      <c r="D37685" s="8" t="inlineStr">
        <is>
          <t>Disney Adventure World</t>
        </is>
      </c>
      <c r="E37685" s="8" t="inlineStr">
        <is>
          <t>Crush's Coaster</t>
        </is>
      </c>
      <c r="F37685" s="8" t="inlineStr">
        <is>
          <t>STANDBY</t>
        </is>
      </c>
      <c r="G37685" s="8" t="n">
        <v>0</v>
      </c>
      <c r="H37685" s="8" t="inlineStr">
        <is>
          <t>CLOSED</t>
        </is>
      </c>
    </row>
    <row r="37686">
      <c r="A37686" s="8" t="inlineStr">
        <is>
          <t>2026-08-08</t>
        </is>
      </c>
      <c r="B37686" s="8" t="n">
        <v>8</v>
      </c>
      <c r="C37686" s="8" t="n">
        <v>15</v>
      </c>
      <c r="D37686" s="8" t="inlineStr">
        <is>
          <t>Disney Adventure World</t>
        </is>
      </c>
      <c r="E37686" s="8" t="inlineStr">
        <is>
          <t>Crush's Coaster Single Rider</t>
        </is>
      </c>
      <c r="F37686" s="8" t="inlineStr">
        <is>
          <t>STANDBY</t>
        </is>
      </c>
      <c r="G37686" s="8" t="n">
        <v>0</v>
      </c>
      <c r="H37686" s="8" t="inlineStr">
        <is>
          <t>CLOSED</t>
        </is>
      </c>
    </row>
    <row r="37687">
      <c r="A37687" s="8" t="inlineStr">
        <is>
          <t>2026-08-08</t>
        </is>
      </c>
      <c r="B37687" s="8" t="n">
        <v>8</v>
      </c>
      <c r="C37687" s="8" t="n">
        <v>15</v>
      </c>
      <c r="D37687" s="8" t="inlineStr">
        <is>
          <t>Disney Adventure World</t>
        </is>
      </c>
      <c r="E37687" s="8" t="inlineStr">
        <is>
          <t>Les Tapis Volants - Flying Carpets Over Agrabah®</t>
        </is>
      </c>
      <c r="F37687" s="8" t="inlineStr">
        <is>
          <t>STANDBY</t>
        </is>
      </c>
      <c r="G37687" s="8" t="n">
        <v>0</v>
      </c>
      <c r="H37687" s="8" t="inlineStr">
        <is>
          <t>CLOSED</t>
        </is>
      </c>
    </row>
    <row r="37688">
      <c r="A37688" s="8" t="inlineStr">
        <is>
          <t>2026-08-08</t>
        </is>
      </c>
      <c r="B37688" s="8" t="n">
        <v>8</v>
      </c>
      <c r="C37688" s="8" t="n">
        <v>15</v>
      </c>
      <c r="D37688" s="8" t="inlineStr">
        <is>
          <t>Disney Adventure World</t>
        </is>
      </c>
      <c r="E37688" s="8" t="inlineStr">
        <is>
          <t>Ratatouille : L’Aventure Totalement Toquée de Rémy​</t>
        </is>
      </c>
      <c r="F37688" s="8" t="inlineStr">
        <is>
          <t>STANDBY</t>
        </is>
      </c>
      <c r="G37688" s="8" t="n">
        <v>0</v>
      </c>
      <c r="H37688" s="8" t="inlineStr">
        <is>
          <t>CLOSED</t>
        </is>
      </c>
    </row>
    <row r="37689">
      <c r="A37689" s="8" t="inlineStr">
        <is>
          <t>2026-08-08</t>
        </is>
      </c>
      <c r="B37689" s="8" t="n">
        <v>8</v>
      </c>
      <c r="C37689" s="8" t="n">
        <v>15</v>
      </c>
      <c r="D37689" s="8" t="inlineStr">
        <is>
          <t>Disney Adventure World</t>
        </is>
      </c>
      <c r="E37689" s="8" t="inlineStr">
        <is>
          <t>Ratatouille: The Adventure Single Rider</t>
        </is>
      </c>
      <c r="F37689" s="8" t="inlineStr">
        <is>
          <t>STANDBY</t>
        </is>
      </c>
      <c r="G37689" s="8" t="n">
        <v>0</v>
      </c>
      <c r="H37689" s="8" t="inlineStr">
        <is>
          <t>CLOSED</t>
        </is>
      </c>
    </row>
    <row r="37690">
      <c r="A37690" s="8" t="inlineStr">
        <is>
          <t>2026-08-08</t>
        </is>
      </c>
      <c r="B37690" s="8" t="n">
        <v>8</v>
      </c>
      <c r="C37690" s="8" t="n">
        <v>15</v>
      </c>
      <c r="D37690" s="8" t="inlineStr">
        <is>
          <t>Disney Adventure World</t>
        </is>
      </c>
      <c r="E37690" s="8" t="inlineStr">
        <is>
          <t>RC Racer</t>
        </is>
      </c>
      <c r="F37690" s="8" t="inlineStr">
        <is>
          <t>STANDBY</t>
        </is>
      </c>
      <c r="G37690" s="8" t="n">
        <v>0</v>
      </c>
      <c r="H37690" s="8" t="inlineStr">
        <is>
          <t>CLOSED</t>
        </is>
      </c>
    </row>
    <row r="37691">
      <c r="A37691" s="8" t="inlineStr">
        <is>
          <t>2026-08-08</t>
        </is>
      </c>
      <c r="B37691" s="8" t="n">
        <v>8</v>
      </c>
      <c r="C37691" s="8" t="n">
        <v>15</v>
      </c>
      <c r="D37691" s="8" t="inlineStr">
        <is>
          <t>Disney Adventure World</t>
        </is>
      </c>
      <c r="E37691" s="8" t="inlineStr">
        <is>
          <t>RC Racer Single Rider</t>
        </is>
      </c>
      <c r="F37691" s="8" t="inlineStr">
        <is>
          <t>STANDBY</t>
        </is>
      </c>
      <c r="G37691" s="8" t="n">
        <v>0</v>
      </c>
      <c r="H37691" s="8" t="inlineStr">
        <is>
          <t>CLOSED</t>
        </is>
      </c>
    </row>
    <row r="37692">
      <c r="A37692" s="8" t="inlineStr">
        <is>
          <t>2026-08-08</t>
        </is>
      </c>
      <c r="B37692" s="8" t="n">
        <v>8</v>
      </c>
      <c r="C37692" s="8" t="n">
        <v>15</v>
      </c>
      <c r="D37692" s="8" t="inlineStr">
        <is>
          <t>Disney Adventure World</t>
        </is>
      </c>
      <c r="E37692" s="8" t="inlineStr">
        <is>
          <t>Slinky® Dog Zigzag Spin</t>
        </is>
      </c>
      <c r="F37692" s="8" t="inlineStr">
        <is>
          <t>STANDBY</t>
        </is>
      </c>
      <c r="G37692" s="8" t="n">
        <v>0</v>
      </c>
      <c r="H37692" s="8" t="inlineStr">
        <is>
          <t>CLOSED</t>
        </is>
      </c>
    </row>
    <row r="37693">
      <c r="A37693" s="8" t="inlineStr">
        <is>
          <t>2026-08-08</t>
        </is>
      </c>
      <c r="B37693" s="8" t="n">
        <v>8</v>
      </c>
      <c r="C37693" s="8" t="n">
        <v>15</v>
      </c>
      <c r="D37693" s="8" t="inlineStr">
        <is>
          <t>Disney Adventure World</t>
        </is>
      </c>
      <c r="E37693" s="8" t="inlineStr">
        <is>
          <t>Toy Soldiers Parachute Drop</t>
        </is>
      </c>
      <c r="F37693" s="8" t="inlineStr">
        <is>
          <t>STANDBY</t>
        </is>
      </c>
      <c r="G37693" s="8" t="n">
        <v>0</v>
      </c>
      <c r="H37693" s="8" t="inlineStr">
        <is>
          <t>CLOSED</t>
        </is>
      </c>
    </row>
    <row r="37694">
      <c r="A37694" s="8" t="inlineStr">
        <is>
          <t>2026-08-08</t>
        </is>
      </c>
      <c r="B37694" s="8" t="n">
        <v>8</v>
      </c>
      <c r="C37694" s="8" t="n">
        <v>15</v>
      </c>
      <c r="D37694" s="8" t="inlineStr">
        <is>
          <t>Disney Adventure World</t>
        </is>
      </c>
      <c r="E37694" s="8" t="inlineStr">
        <is>
          <t>Toy Soldiers Parachute Drop Single Rider</t>
        </is>
      </c>
      <c r="F37694" s="8" t="inlineStr">
        <is>
          <t>STANDBY</t>
        </is>
      </c>
      <c r="G37694" s="8" t="n">
        <v>0</v>
      </c>
      <c r="H37694" s="8" t="inlineStr">
        <is>
          <t>CLOSED</t>
        </is>
      </c>
    </row>
    <row r="37695">
      <c r="A37695" s="8" t="inlineStr">
        <is>
          <t>2026-08-08</t>
        </is>
      </c>
      <c r="B37695" s="8" t="n">
        <v>8</v>
      </c>
      <c r="C37695" s="8" t="n">
        <v>15</v>
      </c>
      <c r="D37695" s="8" t="inlineStr">
        <is>
          <t>Disney Adventure World</t>
        </is>
      </c>
      <c r="E37695" s="8" t="inlineStr">
        <is>
          <t>Entry to World of Frozen</t>
        </is>
      </c>
      <c r="F37695" s="8" t="inlineStr">
        <is>
          <t>STANDBY</t>
        </is>
      </c>
      <c r="G37695" s="8" t="n">
        <v>0</v>
      </c>
      <c r="H37695" s="8" t="inlineStr">
        <is>
          <t>CLOSED</t>
        </is>
      </c>
    </row>
    <row r="37696">
      <c r="A37696" s="8" t="inlineStr">
        <is>
          <t>2026-08-08</t>
        </is>
      </c>
      <c r="B37696" s="8" t="n">
        <v>8</v>
      </c>
      <c r="C37696" s="8" t="n">
        <v>15</v>
      </c>
      <c r="D37696" s="8" t="inlineStr">
        <is>
          <t>Disney Adventure World</t>
        </is>
      </c>
      <c r="E37696" s="8" t="inlineStr">
        <is>
          <t>Frozen Ever After</t>
        </is>
      </c>
      <c r="F37696" s="8" t="inlineStr">
        <is>
          <t>STANDBY</t>
        </is>
      </c>
      <c r="G37696" s="8" t="n">
        <v>0</v>
      </c>
      <c r="H37696" s="8" t="inlineStr">
        <is>
          <t>CLOSED</t>
        </is>
      </c>
    </row>
    <row r="37697">
      <c r="A37697" s="8" t="inlineStr">
        <is>
          <t>2026-08-08</t>
        </is>
      </c>
      <c r="B37697" s="8" t="n">
        <v>8</v>
      </c>
      <c r="C37697" s="8" t="n">
        <v>15</v>
      </c>
      <c r="D37697" s="8" t="inlineStr">
        <is>
          <t>Disney Adventure World</t>
        </is>
      </c>
      <c r="E37697" s="8" t="inlineStr">
        <is>
          <t>Raiponce Tangled Spin</t>
        </is>
      </c>
      <c r="F37697" s="8" t="inlineStr">
        <is>
          <t>STANDBY</t>
        </is>
      </c>
      <c r="G37697" s="8" t="n">
        <v>0</v>
      </c>
      <c r="H37697" s="8" t="inlineStr">
        <is>
          <t>CLOSED</t>
        </is>
      </c>
    </row>
  </sheetData>
  <autoFilter ref="A1:H376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IFERROR(ROUND(AVERAGEIFS(Datos!$G$2:$G$37697,Datos!$E$2:$E$37697,$A5,Datos!$B$2:$B$37697,8,Datos!$C$2:$C$37697,"&lt;30",Datos!$F$2:$F$37697,"STANDBY"),0),"")</f>
        <v/>
      </c>
      <c r="C5" s="7">
        <f>IFERROR(ROUND(AVERAGEIFS(Datos!$G$2:$G$37697,Datos!$E$2:$E$37697,$A5,Datos!$B$2:$B$37697,8,Datos!$C$2:$C$37697,"&gt;=30",Datos!$F$2:$F$37697,"STANDBY"),0),"")</f>
        <v/>
      </c>
      <c r="D5" s="7">
        <f>IFERROR(ROUND(AVERAGEIFS(Datos!$G$2:$G$37697,Datos!$E$2:$E$37697,$A5,Datos!$B$2:$B$37697,9,Datos!$C$2:$C$37697,"&lt;30",Datos!$F$2:$F$37697,"STANDBY"),0),"")</f>
        <v/>
      </c>
      <c r="E5" s="7">
        <f>IFERROR(ROUND(AVERAGEIFS(Datos!$G$2:$G$37697,Datos!$E$2:$E$37697,$A5,Datos!$B$2:$B$37697,9,Datos!$C$2:$C$37697,"&gt;=30",Datos!$F$2:$F$37697,"STANDBY"),0),"")</f>
        <v/>
      </c>
      <c r="F5" s="7">
        <f>IFERROR(ROUND(AVERAGEIFS(Datos!$G$2:$G$37697,Datos!$E$2:$E$37697,$A5,Datos!$B$2:$B$37697,10,Datos!$C$2:$C$37697,"&lt;30",Datos!$F$2:$F$37697,"STANDBY"),0),"")</f>
        <v/>
      </c>
      <c r="G5" s="7">
        <f>IFERROR(ROUND(AVERAGEIFS(Datos!$G$2:$G$37697,Datos!$E$2:$E$37697,$A5,Datos!$B$2:$B$37697,10,Datos!$C$2:$C$37697,"&gt;=30",Datos!$F$2:$F$37697,"STANDBY"),0),"")</f>
        <v/>
      </c>
      <c r="H5" s="7">
        <f>IFERROR(ROUND(AVERAGEIFS(Datos!$G$2:$G$37697,Datos!$E$2:$E$37697,$A5,Datos!$B$2:$B$37697,11,Datos!$C$2:$C$37697,"&lt;30",Datos!$F$2:$F$37697,"STANDBY"),0),"")</f>
        <v/>
      </c>
      <c r="I5" s="7">
        <f>IFERROR(ROUND(AVERAGEIFS(Datos!$G$2:$G$37697,Datos!$E$2:$E$37697,$A5,Datos!$B$2:$B$37697,11,Datos!$C$2:$C$37697,"&gt;=30",Datos!$F$2:$F$37697,"STANDBY"),0),"")</f>
        <v/>
      </c>
      <c r="J5" s="7">
        <f>IFERROR(ROUND(AVERAGEIFS(Datos!$G$2:$G$37697,Datos!$E$2:$E$37697,$A5,Datos!$B$2:$B$37697,12,Datos!$C$2:$C$37697,"&lt;30",Datos!$F$2:$F$37697,"STANDBY"),0),"")</f>
        <v/>
      </c>
      <c r="K5" s="7">
        <f>IFERROR(ROUND(AVERAGEIFS(Datos!$G$2:$G$37697,Datos!$E$2:$E$37697,$A5,Datos!$B$2:$B$37697,12,Datos!$C$2:$C$37697,"&gt;=30",Datos!$F$2:$F$37697,"STANDBY"),0),"")</f>
        <v/>
      </c>
      <c r="L5" s="7">
        <f>IFERROR(ROUND(AVERAGEIFS(Datos!$G$2:$G$37697,Datos!$E$2:$E$37697,$A5,Datos!$B$2:$B$37697,13,Datos!$C$2:$C$37697,"&lt;30",Datos!$F$2:$F$37697,"STANDBY"),0),"")</f>
        <v/>
      </c>
      <c r="M5" s="7">
        <f>IFERROR(ROUND(AVERAGEIFS(Datos!$G$2:$G$37697,Datos!$E$2:$E$37697,$A5,Datos!$B$2:$B$37697,13,Datos!$C$2:$C$37697,"&gt;=30",Datos!$F$2:$F$37697,"STANDBY"),0),"")</f>
        <v/>
      </c>
      <c r="N5" s="7">
        <f>IFERROR(ROUND(AVERAGEIFS(Datos!$G$2:$G$37697,Datos!$E$2:$E$37697,$A5,Datos!$B$2:$B$37697,14,Datos!$C$2:$C$37697,"&lt;30",Datos!$F$2:$F$37697,"STANDBY"),0),"")</f>
        <v/>
      </c>
      <c r="O5" s="7">
        <f>IFERROR(ROUND(AVERAGEIFS(Datos!$G$2:$G$37697,Datos!$E$2:$E$37697,$A5,Datos!$B$2:$B$37697,14,Datos!$C$2:$C$37697,"&gt;=30",Datos!$F$2:$F$37697,"STANDBY"),0),"")</f>
        <v/>
      </c>
      <c r="P5" s="7">
        <f>IFERROR(ROUND(AVERAGEIFS(Datos!$G$2:$G$37697,Datos!$E$2:$E$37697,$A5,Datos!$B$2:$B$37697,15,Datos!$C$2:$C$37697,"&lt;30",Datos!$F$2:$F$37697,"STANDBY"),0),"")</f>
        <v/>
      </c>
      <c r="Q5" s="7">
        <f>IFERROR(ROUND(AVERAGEIFS(Datos!$G$2:$G$37697,Datos!$E$2:$E$37697,$A5,Datos!$B$2:$B$37697,15,Datos!$C$2:$C$37697,"&gt;=30",Datos!$F$2:$F$37697,"STANDBY"),0),"")</f>
        <v/>
      </c>
      <c r="R5" s="7">
        <f>IFERROR(ROUND(AVERAGEIFS(Datos!$G$2:$G$37697,Datos!$E$2:$E$37697,$A5,Datos!$B$2:$B$37697,16,Datos!$C$2:$C$37697,"&lt;30",Datos!$F$2:$F$37697,"STANDBY"),0),"")</f>
        <v/>
      </c>
      <c r="S5" s="7">
        <f>IFERROR(ROUND(AVERAGEIFS(Datos!$G$2:$G$37697,Datos!$E$2:$E$37697,$A5,Datos!$B$2:$B$37697,16,Datos!$C$2:$C$37697,"&gt;=30",Datos!$F$2:$F$37697,"STANDBY"),0),"")</f>
        <v/>
      </c>
      <c r="T5" s="7">
        <f>IFERROR(ROUND(AVERAGEIFS(Datos!$G$2:$G$37697,Datos!$E$2:$E$37697,$A5,Datos!$B$2:$B$37697,17,Datos!$C$2:$C$37697,"&lt;30",Datos!$F$2:$F$37697,"STANDBY"),0),"")</f>
        <v/>
      </c>
      <c r="U5" s="7">
        <f>IFERROR(ROUND(AVERAGEIFS(Datos!$G$2:$G$37697,Datos!$E$2:$E$37697,$A5,Datos!$B$2:$B$37697,17,Datos!$C$2:$C$37697,"&gt;=30",Datos!$F$2:$F$37697,"STANDBY"),0),"")</f>
        <v/>
      </c>
      <c r="V5" s="7">
        <f>IFERROR(ROUND(AVERAGEIFS(Datos!$G$2:$G$37697,Datos!$E$2:$E$37697,$A5,Datos!$B$2:$B$37697,18,Datos!$C$2:$C$37697,"&lt;30",Datos!$F$2:$F$37697,"STANDBY"),0),"")</f>
        <v/>
      </c>
      <c r="W5" s="7">
        <f>IFERROR(ROUND(AVERAGEIFS(Datos!$G$2:$G$37697,Datos!$E$2:$E$37697,$A5,Datos!$B$2:$B$37697,18,Datos!$C$2:$C$37697,"&gt;=30",Datos!$F$2:$F$37697,"STANDBY"),0),"")</f>
        <v/>
      </c>
      <c r="X5" s="7">
        <f>IFERROR(ROUND(AVERAGEIFS(Datos!$G$2:$G$37697,Datos!$E$2:$E$37697,$A5,Datos!$B$2:$B$37697,19,Datos!$C$2:$C$37697,"&lt;30",Datos!$F$2:$F$37697,"STANDBY"),0),"")</f>
        <v/>
      </c>
      <c r="Y5" s="7">
        <f>IFERROR(ROUND(AVERAGEIFS(Datos!$G$2:$G$37697,Datos!$E$2:$E$37697,$A5,Datos!$B$2:$B$37697,19,Datos!$C$2:$C$37697,"&gt;=30",Datos!$F$2:$F$37697,"STANDBY"),0),"")</f>
        <v/>
      </c>
      <c r="Z5" s="7">
        <f>IFERROR(ROUND(AVERAGEIFS(Datos!$G$2:$G$37697,Datos!$E$2:$E$37697,$A5,Datos!$B$2:$B$37697,20,Datos!$C$2:$C$37697,"&lt;30",Datos!$F$2:$F$37697,"STANDBY"),0),"")</f>
        <v/>
      </c>
      <c r="AA5" s="7">
        <f>IFERROR(ROUND(AVERAGEIFS(Datos!$G$2:$G$37697,Datos!$E$2:$E$37697,$A5,Datos!$B$2:$B$37697,20,Datos!$C$2:$C$37697,"&gt;=30",Datos!$F$2:$F$37697,"STANDBY"),0),"")</f>
        <v/>
      </c>
      <c r="AB5" s="7">
        <f>IFERROR(ROUND(AVERAGEIFS(Datos!$G$2:$G$37697,Datos!$E$2:$E$37697,$A5,Datos!$B$2:$B$37697,21,Datos!$C$2:$C$37697,"&lt;30",Datos!$F$2:$F$37697,"STANDBY"),0),"")</f>
        <v/>
      </c>
      <c r="AC5" s="7">
        <f>IFERROR(ROUND(AVERAGEIFS(Datos!$G$2:$G$37697,Datos!$E$2:$E$37697,$A5,Datos!$B$2:$B$37697,21,Datos!$C$2:$C$37697,"&gt;=30",Datos!$F$2:$F$37697,"STANDBY"),0),"")</f>
        <v/>
      </c>
      <c r="AD5" s="7">
        <f>IFERROR(ROUND(AVERAGEIFS(Datos!$G$2:$G$37697,Datos!$E$2:$E$37697,$A5,Datos!$B$2:$B$37697,22,Datos!$C$2:$C$37697,"&lt;30",Datos!$F$2:$F$37697,"STANDBY"),0),"")</f>
        <v/>
      </c>
      <c r="AE5" s="7">
        <f>IFERROR(ROUND(AVERAGEIFS(Datos!$G$2:$G$37697,Datos!$E$2:$E$37697,$A5,Datos!$B$2:$B$37697,22,Datos!$C$2:$C$37697,"&gt;=30",Datos!$F$2:$F$37697,"STANDBY"),0),"")</f>
        <v/>
      </c>
      <c r="AF5" s="7">
        <f>IFERROR(ROUND(AVERAGEIFS(Datos!$G$2:$G$37697,Datos!$E$2:$E$37697,$A5,Datos!$B$2:$B$37697,23,Datos!$C$2:$C$37697,"&lt;30",Datos!$F$2:$F$37697,"STANDBY"),0),"")</f>
        <v/>
      </c>
      <c r="AG5" s="7">
        <f>IFERROR(ROUND(AVERAGEIFS(Datos!$G$2:$G$37697,Datos!$E$2:$E$37697,$A5,Datos!$B$2:$B$37697,23,Datos!$C$2:$C$37697,"&gt;=30",Datos!$F$2:$F$37697,"STANDBY"),0),"")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IFERROR(ROUND(AVERAGEIFS(Datos!$G$2:$G$37697,Datos!$E$2:$E$37697,$A6,Datos!$B$2:$B$37697,8,Datos!$C$2:$C$37697,"&lt;30",Datos!$F$2:$F$37697,"STANDBY"),0),"")</f>
        <v/>
      </c>
      <c r="C6" s="7">
        <f>IFERROR(ROUND(AVERAGEIFS(Datos!$G$2:$G$37697,Datos!$E$2:$E$37697,$A6,Datos!$B$2:$B$37697,8,Datos!$C$2:$C$37697,"&gt;=30",Datos!$F$2:$F$37697,"STANDBY"),0),"")</f>
        <v/>
      </c>
      <c r="D6" s="7">
        <f>IFERROR(ROUND(AVERAGEIFS(Datos!$G$2:$G$37697,Datos!$E$2:$E$37697,$A6,Datos!$B$2:$B$37697,9,Datos!$C$2:$C$37697,"&lt;30",Datos!$F$2:$F$37697,"STANDBY"),0),"")</f>
        <v/>
      </c>
      <c r="E6" s="7">
        <f>IFERROR(ROUND(AVERAGEIFS(Datos!$G$2:$G$37697,Datos!$E$2:$E$37697,$A6,Datos!$B$2:$B$37697,9,Datos!$C$2:$C$37697,"&gt;=30",Datos!$F$2:$F$37697,"STANDBY"),0),"")</f>
        <v/>
      </c>
      <c r="F6" s="7">
        <f>IFERROR(ROUND(AVERAGEIFS(Datos!$G$2:$G$37697,Datos!$E$2:$E$37697,$A6,Datos!$B$2:$B$37697,10,Datos!$C$2:$C$37697,"&lt;30",Datos!$F$2:$F$37697,"STANDBY"),0),"")</f>
        <v/>
      </c>
      <c r="G6" s="7">
        <f>IFERROR(ROUND(AVERAGEIFS(Datos!$G$2:$G$37697,Datos!$E$2:$E$37697,$A6,Datos!$B$2:$B$37697,10,Datos!$C$2:$C$37697,"&gt;=30",Datos!$F$2:$F$37697,"STANDBY"),0),"")</f>
        <v/>
      </c>
      <c r="H6" s="7">
        <f>IFERROR(ROUND(AVERAGEIFS(Datos!$G$2:$G$37697,Datos!$E$2:$E$37697,$A6,Datos!$B$2:$B$37697,11,Datos!$C$2:$C$37697,"&lt;30",Datos!$F$2:$F$37697,"STANDBY"),0),"")</f>
        <v/>
      </c>
      <c r="I6" s="7">
        <f>IFERROR(ROUND(AVERAGEIFS(Datos!$G$2:$G$37697,Datos!$E$2:$E$37697,$A6,Datos!$B$2:$B$37697,11,Datos!$C$2:$C$37697,"&gt;=30",Datos!$F$2:$F$37697,"STANDBY"),0),"")</f>
        <v/>
      </c>
      <c r="J6" s="7">
        <f>IFERROR(ROUND(AVERAGEIFS(Datos!$G$2:$G$37697,Datos!$E$2:$E$37697,$A6,Datos!$B$2:$B$37697,12,Datos!$C$2:$C$37697,"&lt;30",Datos!$F$2:$F$37697,"STANDBY"),0),"")</f>
        <v/>
      </c>
      <c r="K6" s="7">
        <f>IFERROR(ROUND(AVERAGEIFS(Datos!$G$2:$G$37697,Datos!$E$2:$E$37697,$A6,Datos!$B$2:$B$37697,12,Datos!$C$2:$C$37697,"&gt;=30",Datos!$F$2:$F$37697,"STANDBY"),0),"")</f>
        <v/>
      </c>
      <c r="L6" s="7">
        <f>IFERROR(ROUND(AVERAGEIFS(Datos!$G$2:$G$37697,Datos!$E$2:$E$37697,$A6,Datos!$B$2:$B$37697,13,Datos!$C$2:$C$37697,"&lt;30",Datos!$F$2:$F$37697,"STANDBY"),0),"")</f>
        <v/>
      </c>
      <c r="M6" s="7">
        <f>IFERROR(ROUND(AVERAGEIFS(Datos!$G$2:$G$37697,Datos!$E$2:$E$37697,$A6,Datos!$B$2:$B$37697,13,Datos!$C$2:$C$37697,"&gt;=30",Datos!$F$2:$F$37697,"STANDBY"),0),"")</f>
        <v/>
      </c>
      <c r="N6" s="7">
        <f>IFERROR(ROUND(AVERAGEIFS(Datos!$G$2:$G$37697,Datos!$E$2:$E$37697,$A6,Datos!$B$2:$B$37697,14,Datos!$C$2:$C$37697,"&lt;30",Datos!$F$2:$F$37697,"STANDBY"),0),"")</f>
        <v/>
      </c>
      <c r="O6" s="7">
        <f>IFERROR(ROUND(AVERAGEIFS(Datos!$G$2:$G$37697,Datos!$E$2:$E$37697,$A6,Datos!$B$2:$B$37697,14,Datos!$C$2:$C$37697,"&gt;=30",Datos!$F$2:$F$37697,"STANDBY"),0),"")</f>
        <v/>
      </c>
      <c r="P6" s="7">
        <f>IFERROR(ROUND(AVERAGEIFS(Datos!$G$2:$G$37697,Datos!$E$2:$E$37697,$A6,Datos!$B$2:$B$37697,15,Datos!$C$2:$C$37697,"&lt;30",Datos!$F$2:$F$37697,"STANDBY"),0),"")</f>
        <v/>
      </c>
      <c r="Q6" s="7">
        <f>IFERROR(ROUND(AVERAGEIFS(Datos!$G$2:$G$37697,Datos!$E$2:$E$37697,$A6,Datos!$B$2:$B$37697,15,Datos!$C$2:$C$37697,"&gt;=30",Datos!$F$2:$F$37697,"STANDBY"),0),"")</f>
        <v/>
      </c>
      <c r="R6" s="7">
        <f>IFERROR(ROUND(AVERAGEIFS(Datos!$G$2:$G$37697,Datos!$E$2:$E$37697,$A6,Datos!$B$2:$B$37697,16,Datos!$C$2:$C$37697,"&lt;30",Datos!$F$2:$F$37697,"STANDBY"),0),"")</f>
        <v/>
      </c>
      <c r="S6" s="7">
        <f>IFERROR(ROUND(AVERAGEIFS(Datos!$G$2:$G$37697,Datos!$E$2:$E$37697,$A6,Datos!$B$2:$B$37697,16,Datos!$C$2:$C$37697,"&gt;=30",Datos!$F$2:$F$37697,"STANDBY"),0),"")</f>
        <v/>
      </c>
      <c r="T6" s="7">
        <f>IFERROR(ROUND(AVERAGEIFS(Datos!$G$2:$G$37697,Datos!$E$2:$E$37697,$A6,Datos!$B$2:$B$37697,17,Datos!$C$2:$C$37697,"&lt;30",Datos!$F$2:$F$37697,"STANDBY"),0),"")</f>
        <v/>
      </c>
      <c r="U6" s="7">
        <f>IFERROR(ROUND(AVERAGEIFS(Datos!$G$2:$G$37697,Datos!$E$2:$E$37697,$A6,Datos!$B$2:$B$37697,17,Datos!$C$2:$C$37697,"&gt;=30",Datos!$F$2:$F$37697,"STANDBY"),0),"")</f>
        <v/>
      </c>
      <c r="V6" s="7">
        <f>IFERROR(ROUND(AVERAGEIFS(Datos!$G$2:$G$37697,Datos!$E$2:$E$37697,$A6,Datos!$B$2:$B$37697,18,Datos!$C$2:$C$37697,"&lt;30",Datos!$F$2:$F$37697,"STANDBY"),0),"")</f>
        <v/>
      </c>
      <c r="W6" s="7">
        <f>IFERROR(ROUND(AVERAGEIFS(Datos!$G$2:$G$37697,Datos!$E$2:$E$37697,$A6,Datos!$B$2:$B$37697,18,Datos!$C$2:$C$37697,"&gt;=30",Datos!$F$2:$F$37697,"STANDBY"),0),"")</f>
        <v/>
      </c>
      <c r="X6" s="7">
        <f>IFERROR(ROUND(AVERAGEIFS(Datos!$G$2:$G$37697,Datos!$E$2:$E$37697,$A6,Datos!$B$2:$B$37697,19,Datos!$C$2:$C$37697,"&lt;30",Datos!$F$2:$F$37697,"STANDBY"),0),"")</f>
        <v/>
      </c>
      <c r="Y6" s="7">
        <f>IFERROR(ROUND(AVERAGEIFS(Datos!$G$2:$G$37697,Datos!$E$2:$E$37697,$A6,Datos!$B$2:$B$37697,19,Datos!$C$2:$C$37697,"&gt;=30",Datos!$F$2:$F$37697,"STANDBY"),0),"")</f>
        <v/>
      </c>
      <c r="Z6" s="7">
        <f>IFERROR(ROUND(AVERAGEIFS(Datos!$G$2:$G$37697,Datos!$E$2:$E$37697,$A6,Datos!$B$2:$B$37697,20,Datos!$C$2:$C$37697,"&lt;30",Datos!$F$2:$F$37697,"STANDBY"),0),"")</f>
        <v/>
      </c>
      <c r="AA6" s="7">
        <f>IFERROR(ROUND(AVERAGEIFS(Datos!$G$2:$G$37697,Datos!$E$2:$E$37697,$A6,Datos!$B$2:$B$37697,20,Datos!$C$2:$C$37697,"&gt;=30",Datos!$F$2:$F$37697,"STANDBY"),0),"")</f>
        <v/>
      </c>
      <c r="AB6" s="7">
        <f>IFERROR(ROUND(AVERAGEIFS(Datos!$G$2:$G$37697,Datos!$E$2:$E$37697,$A6,Datos!$B$2:$B$37697,21,Datos!$C$2:$C$37697,"&lt;30",Datos!$F$2:$F$37697,"STANDBY"),0),"")</f>
        <v/>
      </c>
      <c r="AC6" s="7">
        <f>IFERROR(ROUND(AVERAGEIFS(Datos!$G$2:$G$37697,Datos!$E$2:$E$37697,$A6,Datos!$B$2:$B$37697,21,Datos!$C$2:$C$37697,"&gt;=30",Datos!$F$2:$F$37697,"STANDBY"),0),"")</f>
        <v/>
      </c>
      <c r="AD6" s="7">
        <f>IFERROR(ROUND(AVERAGEIFS(Datos!$G$2:$G$37697,Datos!$E$2:$E$37697,$A6,Datos!$B$2:$B$37697,22,Datos!$C$2:$C$37697,"&lt;30",Datos!$F$2:$F$37697,"STANDBY"),0),"")</f>
        <v/>
      </c>
      <c r="AE6" s="7">
        <f>IFERROR(ROUND(AVERAGEIFS(Datos!$G$2:$G$37697,Datos!$E$2:$E$37697,$A6,Datos!$B$2:$B$37697,22,Datos!$C$2:$C$37697,"&gt;=30",Datos!$F$2:$F$37697,"STANDBY"),0),"")</f>
        <v/>
      </c>
      <c r="AF6" s="7">
        <f>IFERROR(ROUND(AVERAGEIFS(Datos!$G$2:$G$37697,Datos!$E$2:$E$37697,$A6,Datos!$B$2:$B$37697,23,Datos!$C$2:$C$37697,"&lt;30",Datos!$F$2:$F$37697,"STANDBY"),0),"")</f>
        <v/>
      </c>
      <c r="AG6" s="7">
        <f>IFERROR(ROUND(AVERAGEIFS(Datos!$G$2:$G$37697,Datos!$E$2:$E$37697,$A6,Datos!$B$2:$B$37697,23,Datos!$C$2:$C$37697,"&gt;=30",Datos!$F$2:$F$37697,"STANDBY"),0),"")</f>
        <v/>
      </c>
    </row>
    <row r="7">
      <c r="A7" s="6" t="inlineStr">
        <is>
          <t>Cars Quatre Roues Rallye</t>
        </is>
      </c>
      <c r="B7" s="7">
        <f>IFERROR(ROUND(AVERAGEIFS(Datos!$G$2:$G$37697,Datos!$E$2:$E$37697,$A7,Datos!$B$2:$B$37697,8,Datos!$C$2:$C$37697,"&lt;30",Datos!$F$2:$F$37697,"STANDBY"),0),"")</f>
        <v/>
      </c>
      <c r="C7" s="7">
        <f>IFERROR(ROUND(AVERAGEIFS(Datos!$G$2:$G$37697,Datos!$E$2:$E$37697,$A7,Datos!$B$2:$B$37697,8,Datos!$C$2:$C$37697,"&gt;=30",Datos!$F$2:$F$37697,"STANDBY"),0),"")</f>
        <v/>
      </c>
      <c r="D7" s="7">
        <f>IFERROR(ROUND(AVERAGEIFS(Datos!$G$2:$G$37697,Datos!$E$2:$E$37697,$A7,Datos!$B$2:$B$37697,9,Datos!$C$2:$C$37697,"&lt;30",Datos!$F$2:$F$37697,"STANDBY"),0),"")</f>
        <v/>
      </c>
      <c r="E7" s="7">
        <f>IFERROR(ROUND(AVERAGEIFS(Datos!$G$2:$G$37697,Datos!$E$2:$E$37697,$A7,Datos!$B$2:$B$37697,9,Datos!$C$2:$C$37697,"&gt;=30",Datos!$F$2:$F$37697,"STANDBY"),0),"")</f>
        <v/>
      </c>
      <c r="F7" s="7">
        <f>IFERROR(ROUND(AVERAGEIFS(Datos!$G$2:$G$37697,Datos!$E$2:$E$37697,$A7,Datos!$B$2:$B$37697,10,Datos!$C$2:$C$37697,"&lt;30",Datos!$F$2:$F$37697,"STANDBY"),0),"")</f>
        <v/>
      </c>
      <c r="G7" s="7">
        <f>IFERROR(ROUND(AVERAGEIFS(Datos!$G$2:$G$37697,Datos!$E$2:$E$37697,$A7,Datos!$B$2:$B$37697,10,Datos!$C$2:$C$37697,"&gt;=30",Datos!$F$2:$F$37697,"STANDBY"),0),"")</f>
        <v/>
      </c>
      <c r="H7" s="7">
        <f>IFERROR(ROUND(AVERAGEIFS(Datos!$G$2:$G$37697,Datos!$E$2:$E$37697,$A7,Datos!$B$2:$B$37697,11,Datos!$C$2:$C$37697,"&lt;30",Datos!$F$2:$F$37697,"STANDBY"),0),"")</f>
        <v/>
      </c>
      <c r="I7" s="7">
        <f>IFERROR(ROUND(AVERAGEIFS(Datos!$G$2:$G$37697,Datos!$E$2:$E$37697,$A7,Datos!$B$2:$B$37697,11,Datos!$C$2:$C$37697,"&gt;=30",Datos!$F$2:$F$37697,"STANDBY"),0),"")</f>
        <v/>
      </c>
      <c r="J7" s="7">
        <f>IFERROR(ROUND(AVERAGEIFS(Datos!$G$2:$G$37697,Datos!$E$2:$E$37697,$A7,Datos!$B$2:$B$37697,12,Datos!$C$2:$C$37697,"&lt;30",Datos!$F$2:$F$37697,"STANDBY"),0),"")</f>
        <v/>
      </c>
      <c r="K7" s="7">
        <f>IFERROR(ROUND(AVERAGEIFS(Datos!$G$2:$G$37697,Datos!$E$2:$E$37697,$A7,Datos!$B$2:$B$37697,12,Datos!$C$2:$C$37697,"&gt;=30",Datos!$F$2:$F$37697,"STANDBY"),0),"")</f>
        <v/>
      </c>
      <c r="L7" s="7">
        <f>IFERROR(ROUND(AVERAGEIFS(Datos!$G$2:$G$37697,Datos!$E$2:$E$37697,$A7,Datos!$B$2:$B$37697,13,Datos!$C$2:$C$37697,"&lt;30",Datos!$F$2:$F$37697,"STANDBY"),0),"")</f>
        <v/>
      </c>
      <c r="M7" s="7">
        <f>IFERROR(ROUND(AVERAGEIFS(Datos!$G$2:$G$37697,Datos!$E$2:$E$37697,$A7,Datos!$B$2:$B$37697,13,Datos!$C$2:$C$37697,"&gt;=30",Datos!$F$2:$F$37697,"STANDBY"),0),"")</f>
        <v/>
      </c>
      <c r="N7" s="7">
        <f>IFERROR(ROUND(AVERAGEIFS(Datos!$G$2:$G$37697,Datos!$E$2:$E$37697,$A7,Datos!$B$2:$B$37697,14,Datos!$C$2:$C$37697,"&lt;30",Datos!$F$2:$F$37697,"STANDBY"),0),"")</f>
        <v/>
      </c>
      <c r="O7" s="7">
        <f>IFERROR(ROUND(AVERAGEIFS(Datos!$G$2:$G$37697,Datos!$E$2:$E$37697,$A7,Datos!$B$2:$B$37697,14,Datos!$C$2:$C$37697,"&gt;=30",Datos!$F$2:$F$37697,"STANDBY"),0),"")</f>
        <v/>
      </c>
      <c r="P7" s="7">
        <f>IFERROR(ROUND(AVERAGEIFS(Datos!$G$2:$G$37697,Datos!$E$2:$E$37697,$A7,Datos!$B$2:$B$37697,15,Datos!$C$2:$C$37697,"&lt;30",Datos!$F$2:$F$37697,"STANDBY"),0),"")</f>
        <v/>
      </c>
      <c r="Q7" s="7">
        <f>IFERROR(ROUND(AVERAGEIFS(Datos!$G$2:$G$37697,Datos!$E$2:$E$37697,$A7,Datos!$B$2:$B$37697,15,Datos!$C$2:$C$37697,"&gt;=30",Datos!$F$2:$F$37697,"STANDBY"),0),"")</f>
        <v/>
      </c>
      <c r="R7" s="7">
        <f>IFERROR(ROUND(AVERAGEIFS(Datos!$G$2:$G$37697,Datos!$E$2:$E$37697,$A7,Datos!$B$2:$B$37697,16,Datos!$C$2:$C$37697,"&lt;30",Datos!$F$2:$F$37697,"STANDBY"),0),"")</f>
        <v/>
      </c>
      <c r="S7" s="7">
        <f>IFERROR(ROUND(AVERAGEIFS(Datos!$G$2:$G$37697,Datos!$E$2:$E$37697,$A7,Datos!$B$2:$B$37697,16,Datos!$C$2:$C$37697,"&gt;=30",Datos!$F$2:$F$37697,"STANDBY"),0),"")</f>
        <v/>
      </c>
      <c r="T7" s="7">
        <f>IFERROR(ROUND(AVERAGEIFS(Datos!$G$2:$G$37697,Datos!$E$2:$E$37697,$A7,Datos!$B$2:$B$37697,17,Datos!$C$2:$C$37697,"&lt;30",Datos!$F$2:$F$37697,"STANDBY"),0),"")</f>
        <v/>
      </c>
      <c r="U7" s="7">
        <f>IFERROR(ROUND(AVERAGEIFS(Datos!$G$2:$G$37697,Datos!$E$2:$E$37697,$A7,Datos!$B$2:$B$37697,17,Datos!$C$2:$C$37697,"&gt;=30",Datos!$F$2:$F$37697,"STANDBY"),0),"")</f>
        <v/>
      </c>
      <c r="V7" s="7">
        <f>IFERROR(ROUND(AVERAGEIFS(Datos!$G$2:$G$37697,Datos!$E$2:$E$37697,$A7,Datos!$B$2:$B$37697,18,Datos!$C$2:$C$37697,"&lt;30",Datos!$F$2:$F$37697,"STANDBY"),0),"")</f>
        <v/>
      </c>
      <c r="W7" s="7">
        <f>IFERROR(ROUND(AVERAGEIFS(Datos!$G$2:$G$37697,Datos!$E$2:$E$37697,$A7,Datos!$B$2:$B$37697,18,Datos!$C$2:$C$37697,"&gt;=30",Datos!$F$2:$F$37697,"STANDBY"),0),"")</f>
        <v/>
      </c>
      <c r="X7" s="7">
        <f>IFERROR(ROUND(AVERAGEIFS(Datos!$G$2:$G$37697,Datos!$E$2:$E$37697,$A7,Datos!$B$2:$B$37697,19,Datos!$C$2:$C$37697,"&lt;30",Datos!$F$2:$F$37697,"STANDBY"),0),"")</f>
        <v/>
      </c>
      <c r="Y7" s="7">
        <f>IFERROR(ROUND(AVERAGEIFS(Datos!$G$2:$G$37697,Datos!$E$2:$E$37697,$A7,Datos!$B$2:$B$37697,19,Datos!$C$2:$C$37697,"&gt;=30",Datos!$F$2:$F$37697,"STANDBY"),0),"")</f>
        <v/>
      </c>
      <c r="Z7" s="7">
        <f>IFERROR(ROUND(AVERAGEIFS(Datos!$G$2:$G$37697,Datos!$E$2:$E$37697,$A7,Datos!$B$2:$B$37697,20,Datos!$C$2:$C$37697,"&lt;30",Datos!$F$2:$F$37697,"STANDBY"),0),"")</f>
        <v/>
      </c>
      <c r="AA7" s="7">
        <f>IFERROR(ROUND(AVERAGEIFS(Datos!$G$2:$G$37697,Datos!$E$2:$E$37697,$A7,Datos!$B$2:$B$37697,20,Datos!$C$2:$C$37697,"&gt;=30",Datos!$F$2:$F$37697,"STANDBY"),0),"")</f>
        <v/>
      </c>
      <c r="AB7" s="7">
        <f>IFERROR(ROUND(AVERAGEIFS(Datos!$G$2:$G$37697,Datos!$E$2:$E$37697,$A7,Datos!$B$2:$B$37697,21,Datos!$C$2:$C$37697,"&lt;30",Datos!$F$2:$F$37697,"STANDBY"),0),"")</f>
        <v/>
      </c>
      <c r="AC7" s="7">
        <f>IFERROR(ROUND(AVERAGEIFS(Datos!$G$2:$G$37697,Datos!$E$2:$E$37697,$A7,Datos!$B$2:$B$37697,21,Datos!$C$2:$C$37697,"&gt;=30",Datos!$F$2:$F$37697,"STANDBY"),0),"")</f>
        <v/>
      </c>
      <c r="AD7" s="7">
        <f>IFERROR(ROUND(AVERAGEIFS(Datos!$G$2:$G$37697,Datos!$E$2:$E$37697,$A7,Datos!$B$2:$B$37697,22,Datos!$C$2:$C$37697,"&lt;30",Datos!$F$2:$F$37697,"STANDBY"),0),"")</f>
        <v/>
      </c>
      <c r="AE7" s="7">
        <f>IFERROR(ROUND(AVERAGEIFS(Datos!$G$2:$G$37697,Datos!$E$2:$E$37697,$A7,Datos!$B$2:$B$37697,22,Datos!$C$2:$C$37697,"&gt;=30",Datos!$F$2:$F$37697,"STANDBY"),0),"")</f>
        <v/>
      </c>
      <c r="AF7" s="7">
        <f>IFERROR(ROUND(AVERAGEIFS(Datos!$G$2:$G$37697,Datos!$E$2:$E$37697,$A7,Datos!$B$2:$B$37697,23,Datos!$C$2:$C$37697,"&lt;30",Datos!$F$2:$F$37697,"STANDBY"),0),"")</f>
        <v/>
      </c>
      <c r="AG7" s="7">
        <f>IFERROR(ROUND(AVERAGEIFS(Datos!$G$2:$G$37697,Datos!$E$2:$E$37697,$A7,Datos!$B$2:$B$37697,23,Datos!$C$2:$C$37697,"&gt;=30",Datos!$F$2:$F$37697,"STANDBY"),0),"")</f>
        <v/>
      </c>
    </row>
    <row r="8">
      <c r="A8" s="6" t="inlineStr">
        <is>
          <t>Cars ROAD TRIP</t>
        </is>
      </c>
      <c r="B8" s="7">
        <f>IFERROR(ROUND(AVERAGEIFS(Datos!$G$2:$G$37697,Datos!$E$2:$E$37697,$A8,Datos!$B$2:$B$37697,8,Datos!$C$2:$C$37697,"&lt;30",Datos!$F$2:$F$37697,"STANDBY"),0),"")</f>
        <v/>
      </c>
      <c r="C8" s="7">
        <f>IFERROR(ROUND(AVERAGEIFS(Datos!$G$2:$G$37697,Datos!$E$2:$E$37697,$A8,Datos!$B$2:$B$37697,8,Datos!$C$2:$C$37697,"&gt;=30",Datos!$F$2:$F$37697,"STANDBY"),0),"")</f>
        <v/>
      </c>
      <c r="D8" s="7">
        <f>IFERROR(ROUND(AVERAGEIFS(Datos!$G$2:$G$37697,Datos!$E$2:$E$37697,$A8,Datos!$B$2:$B$37697,9,Datos!$C$2:$C$37697,"&lt;30",Datos!$F$2:$F$37697,"STANDBY"),0),"")</f>
        <v/>
      </c>
      <c r="E8" s="7">
        <f>IFERROR(ROUND(AVERAGEIFS(Datos!$G$2:$G$37697,Datos!$E$2:$E$37697,$A8,Datos!$B$2:$B$37697,9,Datos!$C$2:$C$37697,"&gt;=30",Datos!$F$2:$F$37697,"STANDBY"),0),"")</f>
        <v/>
      </c>
      <c r="F8" s="7">
        <f>IFERROR(ROUND(AVERAGEIFS(Datos!$G$2:$G$37697,Datos!$E$2:$E$37697,$A8,Datos!$B$2:$B$37697,10,Datos!$C$2:$C$37697,"&lt;30",Datos!$F$2:$F$37697,"STANDBY"),0),"")</f>
        <v/>
      </c>
      <c r="G8" s="7">
        <f>IFERROR(ROUND(AVERAGEIFS(Datos!$G$2:$G$37697,Datos!$E$2:$E$37697,$A8,Datos!$B$2:$B$37697,10,Datos!$C$2:$C$37697,"&gt;=30",Datos!$F$2:$F$37697,"STANDBY"),0),"")</f>
        <v/>
      </c>
      <c r="H8" s="7">
        <f>IFERROR(ROUND(AVERAGEIFS(Datos!$G$2:$G$37697,Datos!$E$2:$E$37697,$A8,Datos!$B$2:$B$37697,11,Datos!$C$2:$C$37697,"&lt;30",Datos!$F$2:$F$37697,"STANDBY"),0),"")</f>
        <v/>
      </c>
      <c r="I8" s="7">
        <f>IFERROR(ROUND(AVERAGEIFS(Datos!$G$2:$G$37697,Datos!$E$2:$E$37697,$A8,Datos!$B$2:$B$37697,11,Datos!$C$2:$C$37697,"&gt;=30",Datos!$F$2:$F$37697,"STANDBY"),0),"")</f>
        <v/>
      </c>
      <c r="J8" s="7">
        <f>IFERROR(ROUND(AVERAGEIFS(Datos!$G$2:$G$37697,Datos!$E$2:$E$37697,$A8,Datos!$B$2:$B$37697,12,Datos!$C$2:$C$37697,"&lt;30",Datos!$F$2:$F$37697,"STANDBY"),0),"")</f>
        <v/>
      </c>
      <c r="K8" s="7">
        <f>IFERROR(ROUND(AVERAGEIFS(Datos!$G$2:$G$37697,Datos!$E$2:$E$37697,$A8,Datos!$B$2:$B$37697,12,Datos!$C$2:$C$37697,"&gt;=30",Datos!$F$2:$F$37697,"STANDBY"),0),"")</f>
        <v/>
      </c>
      <c r="L8" s="7">
        <f>IFERROR(ROUND(AVERAGEIFS(Datos!$G$2:$G$37697,Datos!$E$2:$E$37697,$A8,Datos!$B$2:$B$37697,13,Datos!$C$2:$C$37697,"&lt;30",Datos!$F$2:$F$37697,"STANDBY"),0),"")</f>
        <v/>
      </c>
      <c r="M8" s="7">
        <f>IFERROR(ROUND(AVERAGEIFS(Datos!$G$2:$G$37697,Datos!$E$2:$E$37697,$A8,Datos!$B$2:$B$37697,13,Datos!$C$2:$C$37697,"&gt;=30",Datos!$F$2:$F$37697,"STANDBY"),0),"")</f>
        <v/>
      </c>
      <c r="N8" s="7">
        <f>IFERROR(ROUND(AVERAGEIFS(Datos!$G$2:$G$37697,Datos!$E$2:$E$37697,$A8,Datos!$B$2:$B$37697,14,Datos!$C$2:$C$37697,"&lt;30",Datos!$F$2:$F$37697,"STANDBY"),0),"")</f>
        <v/>
      </c>
      <c r="O8" s="7">
        <f>IFERROR(ROUND(AVERAGEIFS(Datos!$G$2:$G$37697,Datos!$E$2:$E$37697,$A8,Datos!$B$2:$B$37697,14,Datos!$C$2:$C$37697,"&gt;=30",Datos!$F$2:$F$37697,"STANDBY"),0),"")</f>
        <v/>
      </c>
      <c r="P8" s="7">
        <f>IFERROR(ROUND(AVERAGEIFS(Datos!$G$2:$G$37697,Datos!$E$2:$E$37697,$A8,Datos!$B$2:$B$37697,15,Datos!$C$2:$C$37697,"&lt;30",Datos!$F$2:$F$37697,"STANDBY"),0),"")</f>
        <v/>
      </c>
      <c r="Q8" s="7">
        <f>IFERROR(ROUND(AVERAGEIFS(Datos!$G$2:$G$37697,Datos!$E$2:$E$37697,$A8,Datos!$B$2:$B$37697,15,Datos!$C$2:$C$37697,"&gt;=30",Datos!$F$2:$F$37697,"STANDBY"),0),"")</f>
        <v/>
      </c>
      <c r="R8" s="7">
        <f>IFERROR(ROUND(AVERAGEIFS(Datos!$G$2:$G$37697,Datos!$E$2:$E$37697,$A8,Datos!$B$2:$B$37697,16,Datos!$C$2:$C$37697,"&lt;30",Datos!$F$2:$F$37697,"STANDBY"),0),"")</f>
        <v/>
      </c>
      <c r="S8" s="7">
        <f>IFERROR(ROUND(AVERAGEIFS(Datos!$G$2:$G$37697,Datos!$E$2:$E$37697,$A8,Datos!$B$2:$B$37697,16,Datos!$C$2:$C$37697,"&gt;=30",Datos!$F$2:$F$37697,"STANDBY"),0),"")</f>
        <v/>
      </c>
      <c r="T8" s="7">
        <f>IFERROR(ROUND(AVERAGEIFS(Datos!$G$2:$G$37697,Datos!$E$2:$E$37697,$A8,Datos!$B$2:$B$37697,17,Datos!$C$2:$C$37697,"&lt;30",Datos!$F$2:$F$37697,"STANDBY"),0),"")</f>
        <v/>
      </c>
      <c r="U8" s="7">
        <f>IFERROR(ROUND(AVERAGEIFS(Datos!$G$2:$G$37697,Datos!$E$2:$E$37697,$A8,Datos!$B$2:$B$37697,17,Datos!$C$2:$C$37697,"&gt;=30",Datos!$F$2:$F$37697,"STANDBY"),0),"")</f>
        <v/>
      </c>
      <c r="V8" s="7">
        <f>IFERROR(ROUND(AVERAGEIFS(Datos!$G$2:$G$37697,Datos!$E$2:$E$37697,$A8,Datos!$B$2:$B$37697,18,Datos!$C$2:$C$37697,"&lt;30",Datos!$F$2:$F$37697,"STANDBY"),0),"")</f>
        <v/>
      </c>
      <c r="W8" s="7">
        <f>IFERROR(ROUND(AVERAGEIFS(Datos!$G$2:$G$37697,Datos!$E$2:$E$37697,$A8,Datos!$B$2:$B$37697,18,Datos!$C$2:$C$37697,"&gt;=30",Datos!$F$2:$F$37697,"STANDBY"),0),"")</f>
        <v/>
      </c>
      <c r="X8" s="7">
        <f>IFERROR(ROUND(AVERAGEIFS(Datos!$G$2:$G$37697,Datos!$E$2:$E$37697,$A8,Datos!$B$2:$B$37697,19,Datos!$C$2:$C$37697,"&lt;30",Datos!$F$2:$F$37697,"STANDBY"),0),"")</f>
        <v/>
      </c>
      <c r="Y8" s="7">
        <f>IFERROR(ROUND(AVERAGEIFS(Datos!$G$2:$G$37697,Datos!$E$2:$E$37697,$A8,Datos!$B$2:$B$37697,19,Datos!$C$2:$C$37697,"&gt;=30",Datos!$F$2:$F$37697,"STANDBY"),0),"")</f>
        <v/>
      </c>
      <c r="Z8" s="7">
        <f>IFERROR(ROUND(AVERAGEIFS(Datos!$G$2:$G$37697,Datos!$E$2:$E$37697,$A8,Datos!$B$2:$B$37697,20,Datos!$C$2:$C$37697,"&lt;30",Datos!$F$2:$F$37697,"STANDBY"),0),"")</f>
        <v/>
      </c>
      <c r="AA8" s="7">
        <f>IFERROR(ROUND(AVERAGEIFS(Datos!$G$2:$G$37697,Datos!$E$2:$E$37697,$A8,Datos!$B$2:$B$37697,20,Datos!$C$2:$C$37697,"&gt;=30",Datos!$F$2:$F$37697,"STANDBY"),0),"")</f>
        <v/>
      </c>
      <c r="AB8" s="7">
        <f>IFERROR(ROUND(AVERAGEIFS(Datos!$G$2:$G$37697,Datos!$E$2:$E$37697,$A8,Datos!$B$2:$B$37697,21,Datos!$C$2:$C$37697,"&lt;30",Datos!$F$2:$F$37697,"STANDBY"),0),"")</f>
        <v/>
      </c>
      <c r="AC8" s="7">
        <f>IFERROR(ROUND(AVERAGEIFS(Datos!$G$2:$G$37697,Datos!$E$2:$E$37697,$A8,Datos!$B$2:$B$37697,21,Datos!$C$2:$C$37697,"&gt;=30",Datos!$F$2:$F$37697,"STANDBY"),0),"")</f>
        <v/>
      </c>
      <c r="AD8" s="7">
        <f>IFERROR(ROUND(AVERAGEIFS(Datos!$G$2:$G$37697,Datos!$E$2:$E$37697,$A8,Datos!$B$2:$B$37697,22,Datos!$C$2:$C$37697,"&lt;30",Datos!$F$2:$F$37697,"STANDBY"),0),"")</f>
        <v/>
      </c>
      <c r="AE8" s="7">
        <f>IFERROR(ROUND(AVERAGEIFS(Datos!$G$2:$G$37697,Datos!$E$2:$E$37697,$A8,Datos!$B$2:$B$37697,22,Datos!$C$2:$C$37697,"&gt;=30",Datos!$F$2:$F$37697,"STANDBY"),0),"")</f>
        <v/>
      </c>
      <c r="AF8" s="7">
        <f>IFERROR(ROUND(AVERAGEIFS(Datos!$G$2:$G$37697,Datos!$E$2:$E$37697,$A8,Datos!$B$2:$B$37697,23,Datos!$C$2:$C$37697,"&lt;30",Datos!$F$2:$F$37697,"STANDBY"),0),"")</f>
        <v/>
      </c>
      <c r="AG8" s="7">
        <f>IFERROR(ROUND(AVERAGEIFS(Datos!$G$2:$G$37697,Datos!$E$2:$E$37697,$A8,Datos!$B$2:$B$37697,23,Datos!$C$2:$C$37697,"&gt;=30",Datos!$F$2:$F$37697,"STANDBY"),0),"")</f>
        <v/>
      </c>
    </row>
    <row r="9">
      <c r="A9" s="6" t="inlineStr">
        <is>
          <t>Crush's Coaster</t>
        </is>
      </c>
      <c r="B9" s="7">
        <f>IFERROR(ROUND(AVERAGEIFS(Datos!$G$2:$G$37697,Datos!$E$2:$E$37697,$A9,Datos!$B$2:$B$37697,8,Datos!$C$2:$C$37697,"&lt;30",Datos!$F$2:$F$37697,"STANDBY"),0),"")</f>
        <v/>
      </c>
      <c r="C9" s="7">
        <f>IFERROR(ROUND(AVERAGEIFS(Datos!$G$2:$G$37697,Datos!$E$2:$E$37697,$A9,Datos!$B$2:$B$37697,8,Datos!$C$2:$C$37697,"&gt;=30",Datos!$F$2:$F$37697,"STANDBY"),0),"")</f>
        <v/>
      </c>
      <c r="D9" s="7">
        <f>IFERROR(ROUND(AVERAGEIFS(Datos!$G$2:$G$37697,Datos!$E$2:$E$37697,$A9,Datos!$B$2:$B$37697,9,Datos!$C$2:$C$37697,"&lt;30",Datos!$F$2:$F$37697,"STANDBY"),0),"")</f>
        <v/>
      </c>
      <c r="E9" s="7">
        <f>IFERROR(ROUND(AVERAGEIFS(Datos!$G$2:$G$37697,Datos!$E$2:$E$37697,$A9,Datos!$B$2:$B$37697,9,Datos!$C$2:$C$37697,"&gt;=30",Datos!$F$2:$F$37697,"STANDBY"),0),"")</f>
        <v/>
      </c>
      <c r="F9" s="7">
        <f>IFERROR(ROUND(AVERAGEIFS(Datos!$G$2:$G$37697,Datos!$E$2:$E$37697,$A9,Datos!$B$2:$B$37697,10,Datos!$C$2:$C$37697,"&lt;30",Datos!$F$2:$F$37697,"STANDBY"),0),"")</f>
        <v/>
      </c>
      <c r="G9" s="7">
        <f>IFERROR(ROUND(AVERAGEIFS(Datos!$G$2:$G$37697,Datos!$E$2:$E$37697,$A9,Datos!$B$2:$B$37697,10,Datos!$C$2:$C$37697,"&gt;=30",Datos!$F$2:$F$37697,"STANDBY"),0),"")</f>
        <v/>
      </c>
      <c r="H9" s="7">
        <f>IFERROR(ROUND(AVERAGEIFS(Datos!$G$2:$G$37697,Datos!$E$2:$E$37697,$A9,Datos!$B$2:$B$37697,11,Datos!$C$2:$C$37697,"&lt;30",Datos!$F$2:$F$37697,"STANDBY"),0),"")</f>
        <v/>
      </c>
      <c r="I9" s="7">
        <f>IFERROR(ROUND(AVERAGEIFS(Datos!$G$2:$G$37697,Datos!$E$2:$E$37697,$A9,Datos!$B$2:$B$37697,11,Datos!$C$2:$C$37697,"&gt;=30",Datos!$F$2:$F$37697,"STANDBY"),0),"")</f>
        <v/>
      </c>
      <c r="J9" s="7">
        <f>IFERROR(ROUND(AVERAGEIFS(Datos!$G$2:$G$37697,Datos!$E$2:$E$37697,$A9,Datos!$B$2:$B$37697,12,Datos!$C$2:$C$37697,"&lt;30",Datos!$F$2:$F$37697,"STANDBY"),0),"")</f>
        <v/>
      </c>
      <c r="K9" s="7">
        <f>IFERROR(ROUND(AVERAGEIFS(Datos!$G$2:$G$37697,Datos!$E$2:$E$37697,$A9,Datos!$B$2:$B$37697,12,Datos!$C$2:$C$37697,"&gt;=30",Datos!$F$2:$F$37697,"STANDBY"),0),"")</f>
        <v/>
      </c>
      <c r="L9" s="7">
        <f>IFERROR(ROUND(AVERAGEIFS(Datos!$G$2:$G$37697,Datos!$E$2:$E$37697,$A9,Datos!$B$2:$B$37697,13,Datos!$C$2:$C$37697,"&lt;30",Datos!$F$2:$F$37697,"STANDBY"),0),"")</f>
        <v/>
      </c>
      <c r="M9" s="7">
        <f>IFERROR(ROUND(AVERAGEIFS(Datos!$G$2:$G$37697,Datos!$E$2:$E$37697,$A9,Datos!$B$2:$B$37697,13,Datos!$C$2:$C$37697,"&gt;=30",Datos!$F$2:$F$37697,"STANDBY"),0),"")</f>
        <v/>
      </c>
      <c r="N9" s="7">
        <f>IFERROR(ROUND(AVERAGEIFS(Datos!$G$2:$G$37697,Datos!$E$2:$E$37697,$A9,Datos!$B$2:$B$37697,14,Datos!$C$2:$C$37697,"&lt;30",Datos!$F$2:$F$37697,"STANDBY"),0),"")</f>
        <v/>
      </c>
      <c r="O9" s="7">
        <f>IFERROR(ROUND(AVERAGEIFS(Datos!$G$2:$G$37697,Datos!$E$2:$E$37697,$A9,Datos!$B$2:$B$37697,14,Datos!$C$2:$C$37697,"&gt;=30",Datos!$F$2:$F$37697,"STANDBY"),0),"")</f>
        <v/>
      </c>
      <c r="P9" s="7">
        <f>IFERROR(ROUND(AVERAGEIFS(Datos!$G$2:$G$37697,Datos!$E$2:$E$37697,$A9,Datos!$B$2:$B$37697,15,Datos!$C$2:$C$37697,"&lt;30",Datos!$F$2:$F$37697,"STANDBY"),0),"")</f>
        <v/>
      </c>
      <c r="Q9" s="7">
        <f>IFERROR(ROUND(AVERAGEIFS(Datos!$G$2:$G$37697,Datos!$E$2:$E$37697,$A9,Datos!$B$2:$B$37697,15,Datos!$C$2:$C$37697,"&gt;=30",Datos!$F$2:$F$37697,"STANDBY"),0),"")</f>
        <v/>
      </c>
      <c r="R9" s="7">
        <f>IFERROR(ROUND(AVERAGEIFS(Datos!$G$2:$G$37697,Datos!$E$2:$E$37697,$A9,Datos!$B$2:$B$37697,16,Datos!$C$2:$C$37697,"&lt;30",Datos!$F$2:$F$37697,"STANDBY"),0),"")</f>
        <v/>
      </c>
      <c r="S9" s="7">
        <f>IFERROR(ROUND(AVERAGEIFS(Datos!$G$2:$G$37697,Datos!$E$2:$E$37697,$A9,Datos!$B$2:$B$37697,16,Datos!$C$2:$C$37697,"&gt;=30",Datos!$F$2:$F$37697,"STANDBY"),0),"")</f>
        <v/>
      </c>
      <c r="T9" s="7">
        <f>IFERROR(ROUND(AVERAGEIFS(Datos!$G$2:$G$37697,Datos!$E$2:$E$37697,$A9,Datos!$B$2:$B$37697,17,Datos!$C$2:$C$37697,"&lt;30",Datos!$F$2:$F$37697,"STANDBY"),0),"")</f>
        <v/>
      </c>
      <c r="U9" s="7">
        <f>IFERROR(ROUND(AVERAGEIFS(Datos!$G$2:$G$37697,Datos!$E$2:$E$37697,$A9,Datos!$B$2:$B$37697,17,Datos!$C$2:$C$37697,"&gt;=30",Datos!$F$2:$F$37697,"STANDBY"),0),"")</f>
        <v/>
      </c>
      <c r="V9" s="7">
        <f>IFERROR(ROUND(AVERAGEIFS(Datos!$G$2:$G$37697,Datos!$E$2:$E$37697,$A9,Datos!$B$2:$B$37697,18,Datos!$C$2:$C$37697,"&lt;30",Datos!$F$2:$F$37697,"STANDBY"),0),"")</f>
        <v/>
      </c>
      <c r="W9" s="7">
        <f>IFERROR(ROUND(AVERAGEIFS(Datos!$G$2:$G$37697,Datos!$E$2:$E$37697,$A9,Datos!$B$2:$B$37697,18,Datos!$C$2:$C$37697,"&gt;=30",Datos!$F$2:$F$37697,"STANDBY"),0),"")</f>
        <v/>
      </c>
      <c r="X9" s="7">
        <f>IFERROR(ROUND(AVERAGEIFS(Datos!$G$2:$G$37697,Datos!$E$2:$E$37697,$A9,Datos!$B$2:$B$37697,19,Datos!$C$2:$C$37697,"&lt;30",Datos!$F$2:$F$37697,"STANDBY"),0),"")</f>
        <v/>
      </c>
      <c r="Y9" s="7">
        <f>IFERROR(ROUND(AVERAGEIFS(Datos!$G$2:$G$37697,Datos!$E$2:$E$37697,$A9,Datos!$B$2:$B$37697,19,Datos!$C$2:$C$37697,"&gt;=30",Datos!$F$2:$F$37697,"STANDBY"),0),"")</f>
        <v/>
      </c>
      <c r="Z9" s="7">
        <f>IFERROR(ROUND(AVERAGEIFS(Datos!$G$2:$G$37697,Datos!$E$2:$E$37697,$A9,Datos!$B$2:$B$37697,20,Datos!$C$2:$C$37697,"&lt;30",Datos!$F$2:$F$37697,"STANDBY"),0),"")</f>
        <v/>
      </c>
      <c r="AA9" s="7">
        <f>IFERROR(ROUND(AVERAGEIFS(Datos!$G$2:$G$37697,Datos!$E$2:$E$37697,$A9,Datos!$B$2:$B$37697,20,Datos!$C$2:$C$37697,"&gt;=30",Datos!$F$2:$F$37697,"STANDBY"),0),"")</f>
        <v/>
      </c>
      <c r="AB9" s="7">
        <f>IFERROR(ROUND(AVERAGEIFS(Datos!$G$2:$G$37697,Datos!$E$2:$E$37697,$A9,Datos!$B$2:$B$37697,21,Datos!$C$2:$C$37697,"&lt;30",Datos!$F$2:$F$37697,"STANDBY"),0),"")</f>
        <v/>
      </c>
      <c r="AC9" s="7">
        <f>IFERROR(ROUND(AVERAGEIFS(Datos!$G$2:$G$37697,Datos!$E$2:$E$37697,$A9,Datos!$B$2:$B$37697,21,Datos!$C$2:$C$37697,"&gt;=30",Datos!$F$2:$F$37697,"STANDBY"),0),"")</f>
        <v/>
      </c>
      <c r="AD9" s="7">
        <f>IFERROR(ROUND(AVERAGEIFS(Datos!$G$2:$G$37697,Datos!$E$2:$E$37697,$A9,Datos!$B$2:$B$37697,22,Datos!$C$2:$C$37697,"&lt;30",Datos!$F$2:$F$37697,"STANDBY"),0),"")</f>
        <v/>
      </c>
      <c r="AE9" s="7">
        <f>IFERROR(ROUND(AVERAGEIFS(Datos!$G$2:$G$37697,Datos!$E$2:$E$37697,$A9,Datos!$B$2:$B$37697,22,Datos!$C$2:$C$37697,"&gt;=30",Datos!$F$2:$F$37697,"STANDBY"),0),"")</f>
        <v/>
      </c>
      <c r="AF9" s="7">
        <f>IFERROR(ROUND(AVERAGEIFS(Datos!$G$2:$G$37697,Datos!$E$2:$E$37697,$A9,Datos!$B$2:$B$37697,23,Datos!$C$2:$C$37697,"&lt;30",Datos!$F$2:$F$37697,"STANDBY"),0),"")</f>
        <v/>
      </c>
      <c r="AG9" s="7">
        <f>IFERROR(ROUND(AVERAGEIFS(Datos!$G$2:$G$37697,Datos!$E$2:$E$37697,$A9,Datos!$B$2:$B$37697,23,Datos!$C$2:$C$37697,"&gt;=30",Datos!$F$2:$F$37697,"STANDBY"),0),"")</f>
        <v/>
      </c>
    </row>
    <row r="10">
      <c r="A10" s="6" t="inlineStr">
        <is>
          <t>Crush's Coaster Single Rider</t>
        </is>
      </c>
      <c r="B10" s="7">
        <f>IFERROR(ROUND(AVERAGEIFS(Datos!$G$2:$G$37697,Datos!$E$2:$E$37697,$A10,Datos!$B$2:$B$37697,8,Datos!$C$2:$C$37697,"&lt;30",Datos!$F$2:$F$37697,"STANDBY"),0),"")</f>
        <v/>
      </c>
      <c r="C10" s="7">
        <f>IFERROR(ROUND(AVERAGEIFS(Datos!$G$2:$G$37697,Datos!$E$2:$E$37697,$A10,Datos!$B$2:$B$37697,8,Datos!$C$2:$C$37697,"&gt;=30",Datos!$F$2:$F$37697,"STANDBY"),0),"")</f>
        <v/>
      </c>
      <c r="D10" s="7">
        <f>IFERROR(ROUND(AVERAGEIFS(Datos!$G$2:$G$37697,Datos!$E$2:$E$37697,$A10,Datos!$B$2:$B$37697,9,Datos!$C$2:$C$37697,"&lt;30",Datos!$F$2:$F$37697,"STANDBY"),0),"")</f>
        <v/>
      </c>
      <c r="E10" s="7">
        <f>IFERROR(ROUND(AVERAGEIFS(Datos!$G$2:$G$37697,Datos!$E$2:$E$37697,$A10,Datos!$B$2:$B$37697,9,Datos!$C$2:$C$37697,"&gt;=30",Datos!$F$2:$F$37697,"STANDBY"),0),"")</f>
        <v/>
      </c>
      <c r="F10" s="7">
        <f>IFERROR(ROUND(AVERAGEIFS(Datos!$G$2:$G$37697,Datos!$E$2:$E$37697,$A10,Datos!$B$2:$B$37697,10,Datos!$C$2:$C$37697,"&lt;30",Datos!$F$2:$F$37697,"STANDBY"),0),"")</f>
        <v/>
      </c>
      <c r="G10" s="7">
        <f>IFERROR(ROUND(AVERAGEIFS(Datos!$G$2:$G$37697,Datos!$E$2:$E$37697,$A10,Datos!$B$2:$B$37697,10,Datos!$C$2:$C$37697,"&gt;=30",Datos!$F$2:$F$37697,"STANDBY"),0),"")</f>
        <v/>
      </c>
      <c r="H10" s="7">
        <f>IFERROR(ROUND(AVERAGEIFS(Datos!$G$2:$G$37697,Datos!$E$2:$E$37697,$A10,Datos!$B$2:$B$37697,11,Datos!$C$2:$C$37697,"&lt;30",Datos!$F$2:$F$37697,"STANDBY"),0),"")</f>
        <v/>
      </c>
      <c r="I10" s="7">
        <f>IFERROR(ROUND(AVERAGEIFS(Datos!$G$2:$G$37697,Datos!$E$2:$E$37697,$A10,Datos!$B$2:$B$37697,11,Datos!$C$2:$C$37697,"&gt;=30",Datos!$F$2:$F$37697,"STANDBY"),0),"")</f>
        <v/>
      </c>
      <c r="J10" s="7">
        <f>IFERROR(ROUND(AVERAGEIFS(Datos!$G$2:$G$37697,Datos!$E$2:$E$37697,$A10,Datos!$B$2:$B$37697,12,Datos!$C$2:$C$37697,"&lt;30",Datos!$F$2:$F$37697,"STANDBY"),0),"")</f>
        <v/>
      </c>
      <c r="K10" s="7">
        <f>IFERROR(ROUND(AVERAGEIFS(Datos!$G$2:$G$37697,Datos!$E$2:$E$37697,$A10,Datos!$B$2:$B$37697,12,Datos!$C$2:$C$37697,"&gt;=30",Datos!$F$2:$F$37697,"STANDBY"),0),"")</f>
        <v/>
      </c>
      <c r="L10" s="7">
        <f>IFERROR(ROUND(AVERAGEIFS(Datos!$G$2:$G$37697,Datos!$E$2:$E$37697,$A10,Datos!$B$2:$B$37697,13,Datos!$C$2:$C$37697,"&lt;30",Datos!$F$2:$F$37697,"STANDBY"),0),"")</f>
        <v/>
      </c>
      <c r="M10" s="7">
        <f>IFERROR(ROUND(AVERAGEIFS(Datos!$G$2:$G$37697,Datos!$E$2:$E$37697,$A10,Datos!$B$2:$B$37697,13,Datos!$C$2:$C$37697,"&gt;=30",Datos!$F$2:$F$37697,"STANDBY"),0),"")</f>
        <v/>
      </c>
      <c r="N10" s="7">
        <f>IFERROR(ROUND(AVERAGEIFS(Datos!$G$2:$G$37697,Datos!$E$2:$E$37697,$A10,Datos!$B$2:$B$37697,14,Datos!$C$2:$C$37697,"&lt;30",Datos!$F$2:$F$37697,"STANDBY"),0),"")</f>
        <v/>
      </c>
      <c r="O10" s="7">
        <f>IFERROR(ROUND(AVERAGEIFS(Datos!$G$2:$G$37697,Datos!$E$2:$E$37697,$A10,Datos!$B$2:$B$37697,14,Datos!$C$2:$C$37697,"&gt;=30",Datos!$F$2:$F$37697,"STANDBY"),0),"")</f>
        <v/>
      </c>
      <c r="P10" s="7">
        <f>IFERROR(ROUND(AVERAGEIFS(Datos!$G$2:$G$37697,Datos!$E$2:$E$37697,$A10,Datos!$B$2:$B$37697,15,Datos!$C$2:$C$37697,"&lt;30",Datos!$F$2:$F$37697,"STANDBY"),0),"")</f>
        <v/>
      </c>
      <c r="Q10" s="7">
        <f>IFERROR(ROUND(AVERAGEIFS(Datos!$G$2:$G$37697,Datos!$E$2:$E$37697,$A10,Datos!$B$2:$B$37697,15,Datos!$C$2:$C$37697,"&gt;=30",Datos!$F$2:$F$37697,"STANDBY"),0),"")</f>
        <v/>
      </c>
      <c r="R10" s="7">
        <f>IFERROR(ROUND(AVERAGEIFS(Datos!$G$2:$G$37697,Datos!$E$2:$E$37697,$A10,Datos!$B$2:$B$37697,16,Datos!$C$2:$C$37697,"&lt;30",Datos!$F$2:$F$37697,"STANDBY"),0),"")</f>
        <v/>
      </c>
      <c r="S10" s="7">
        <f>IFERROR(ROUND(AVERAGEIFS(Datos!$G$2:$G$37697,Datos!$E$2:$E$37697,$A10,Datos!$B$2:$B$37697,16,Datos!$C$2:$C$37697,"&gt;=30",Datos!$F$2:$F$37697,"STANDBY"),0),"")</f>
        <v/>
      </c>
      <c r="T10" s="7">
        <f>IFERROR(ROUND(AVERAGEIFS(Datos!$G$2:$G$37697,Datos!$E$2:$E$37697,$A10,Datos!$B$2:$B$37697,17,Datos!$C$2:$C$37697,"&lt;30",Datos!$F$2:$F$37697,"STANDBY"),0),"")</f>
        <v/>
      </c>
      <c r="U10" s="7">
        <f>IFERROR(ROUND(AVERAGEIFS(Datos!$G$2:$G$37697,Datos!$E$2:$E$37697,$A10,Datos!$B$2:$B$37697,17,Datos!$C$2:$C$37697,"&gt;=30",Datos!$F$2:$F$37697,"STANDBY"),0),"")</f>
        <v/>
      </c>
      <c r="V10" s="7">
        <f>IFERROR(ROUND(AVERAGEIFS(Datos!$G$2:$G$37697,Datos!$E$2:$E$37697,$A10,Datos!$B$2:$B$37697,18,Datos!$C$2:$C$37697,"&lt;30",Datos!$F$2:$F$37697,"STANDBY"),0),"")</f>
        <v/>
      </c>
      <c r="W10" s="7">
        <f>IFERROR(ROUND(AVERAGEIFS(Datos!$G$2:$G$37697,Datos!$E$2:$E$37697,$A10,Datos!$B$2:$B$37697,18,Datos!$C$2:$C$37697,"&gt;=30",Datos!$F$2:$F$37697,"STANDBY"),0),"")</f>
        <v/>
      </c>
      <c r="X10" s="7">
        <f>IFERROR(ROUND(AVERAGEIFS(Datos!$G$2:$G$37697,Datos!$E$2:$E$37697,$A10,Datos!$B$2:$B$37697,19,Datos!$C$2:$C$37697,"&lt;30",Datos!$F$2:$F$37697,"STANDBY"),0),"")</f>
        <v/>
      </c>
      <c r="Y10" s="7">
        <f>IFERROR(ROUND(AVERAGEIFS(Datos!$G$2:$G$37697,Datos!$E$2:$E$37697,$A10,Datos!$B$2:$B$37697,19,Datos!$C$2:$C$37697,"&gt;=30",Datos!$F$2:$F$37697,"STANDBY"),0),"")</f>
        <v/>
      </c>
      <c r="Z10" s="7">
        <f>IFERROR(ROUND(AVERAGEIFS(Datos!$G$2:$G$37697,Datos!$E$2:$E$37697,$A10,Datos!$B$2:$B$37697,20,Datos!$C$2:$C$37697,"&lt;30",Datos!$F$2:$F$37697,"STANDBY"),0),"")</f>
        <v/>
      </c>
      <c r="AA10" s="7">
        <f>IFERROR(ROUND(AVERAGEIFS(Datos!$G$2:$G$37697,Datos!$E$2:$E$37697,$A10,Datos!$B$2:$B$37697,20,Datos!$C$2:$C$37697,"&gt;=30",Datos!$F$2:$F$37697,"STANDBY"),0),"")</f>
        <v/>
      </c>
      <c r="AB10" s="7">
        <f>IFERROR(ROUND(AVERAGEIFS(Datos!$G$2:$G$37697,Datos!$E$2:$E$37697,$A10,Datos!$B$2:$B$37697,21,Datos!$C$2:$C$37697,"&lt;30",Datos!$F$2:$F$37697,"STANDBY"),0),"")</f>
        <v/>
      </c>
      <c r="AC10" s="7">
        <f>IFERROR(ROUND(AVERAGEIFS(Datos!$G$2:$G$37697,Datos!$E$2:$E$37697,$A10,Datos!$B$2:$B$37697,21,Datos!$C$2:$C$37697,"&gt;=30",Datos!$F$2:$F$37697,"STANDBY"),0),"")</f>
        <v/>
      </c>
      <c r="AD10" s="7">
        <f>IFERROR(ROUND(AVERAGEIFS(Datos!$G$2:$G$37697,Datos!$E$2:$E$37697,$A10,Datos!$B$2:$B$37697,22,Datos!$C$2:$C$37697,"&lt;30",Datos!$F$2:$F$37697,"STANDBY"),0),"")</f>
        <v/>
      </c>
      <c r="AE10" s="7">
        <f>IFERROR(ROUND(AVERAGEIFS(Datos!$G$2:$G$37697,Datos!$E$2:$E$37697,$A10,Datos!$B$2:$B$37697,22,Datos!$C$2:$C$37697,"&gt;=30",Datos!$F$2:$F$37697,"STANDBY"),0),"")</f>
        <v/>
      </c>
      <c r="AF10" s="7">
        <f>IFERROR(ROUND(AVERAGEIFS(Datos!$G$2:$G$37697,Datos!$E$2:$E$37697,$A10,Datos!$B$2:$B$37697,23,Datos!$C$2:$C$37697,"&lt;30",Datos!$F$2:$F$37697,"STANDBY"),0),"")</f>
        <v/>
      </c>
      <c r="AG10" s="7">
        <f>IFERROR(ROUND(AVERAGEIFS(Datos!$G$2:$G$37697,Datos!$E$2:$E$37697,$A10,Datos!$B$2:$B$37697,23,Datos!$C$2:$C$37697,"&gt;=30",Datos!$F$2:$F$37697,"STANDBY"),0),"")</f>
        <v/>
      </c>
    </row>
    <row r="11">
      <c r="A11" s="6" t="inlineStr">
        <is>
          <t>Entry to World of Frozen</t>
        </is>
      </c>
      <c r="B11" s="7">
        <f>IFERROR(ROUND(AVERAGEIFS(Datos!$G$2:$G$37697,Datos!$E$2:$E$37697,$A11,Datos!$B$2:$B$37697,8,Datos!$C$2:$C$37697,"&lt;30",Datos!$F$2:$F$37697,"STANDBY"),0),"")</f>
        <v/>
      </c>
      <c r="C11" s="7">
        <f>IFERROR(ROUND(AVERAGEIFS(Datos!$G$2:$G$37697,Datos!$E$2:$E$37697,$A11,Datos!$B$2:$B$37697,8,Datos!$C$2:$C$37697,"&gt;=30",Datos!$F$2:$F$37697,"STANDBY"),0),"")</f>
        <v/>
      </c>
      <c r="D11" s="7">
        <f>IFERROR(ROUND(AVERAGEIFS(Datos!$G$2:$G$37697,Datos!$E$2:$E$37697,$A11,Datos!$B$2:$B$37697,9,Datos!$C$2:$C$37697,"&lt;30",Datos!$F$2:$F$37697,"STANDBY"),0),"")</f>
        <v/>
      </c>
      <c r="E11" s="7">
        <f>IFERROR(ROUND(AVERAGEIFS(Datos!$G$2:$G$37697,Datos!$E$2:$E$37697,$A11,Datos!$B$2:$B$37697,9,Datos!$C$2:$C$37697,"&gt;=30",Datos!$F$2:$F$37697,"STANDBY"),0),"")</f>
        <v/>
      </c>
      <c r="F11" s="7">
        <f>IFERROR(ROUND(AVERAGEIFS(Datos!$G$2:$G$37697,Datos!$E$2:$E$37697,$A11,Datos!$B$2:$B$37697,10,Datos!$C$2:$C$37697,"&lt;30",Datos!$F$2:$F$37697,"STANDBY"),0),"")</f>
        <v/>
      </c>
      <c r="G11" s="7">
        <f>IFERROR(ROUND(AVERAGEIFS(Datos!$G$2:$G$37697,Datos!$E$2:$E$37697,$A11,Datos!$B$2:$B$37697,10,Datos!$C$2:$C$37697,"&gt;=30",Datos!$F$2:$F$37697,"STANDBY"),0),"")</f>
        <v/>
      </c>
      <c r="H11" s="7">
        <f>IFERROR(ROUND(AVERAGEIFS(Datos!$G$2:$G$37697,Datos!$E$2:$E$37697,$A11,Datos!$B$2:$B$37697,11,Datos!$C$2:$C$37697,"&lt;30",Datos!$F$2:$F$37697,"STANDBY"),0),"")</f>
        <v/>
      </c>
      <c r="I11" s="7">
        <f>IFERROR(ROUND(AVERAGEIFS(Datos!$G$2:$G$37697,Datos!$E$2:$E$37697,$A11,Datos!$B$2:$B$37697,11,Datos!$C$2:$C$37697,"&gt;=30",Datos!$F$2:$F$37697,"STANDBY"),0),"")</f>
        <v/>
      </c>
      <c r="J11" s="7">
        <f>IFERROR(ROUND(AVERAGEIFS(Datos!$G$2:$G$37697,Datos!$E$2:$E$37697,$A11,Datos!$B$2:$B$37697,12,Datos!$C$2:$C$37697,"&lt;30",Datos!$F$2:$F$37697,"STANDBY"),0),"")</f>
        <v/>
      </c>
      <c r="K11" s="7">
        <f>IFERROR(ROUND(AVERAGEIFS(Datos!$G$2:$G$37697,Datos!$E$2:$E$37697,$A11,Datos!$B$2:$B$37697,12,Datos!$C$2:$C$37697,"&gt;=30",Datos!$F$2:$F$37697,"STANDBY"),0),"")</f>
        <v/>
      </c>
      <c r="L11" s="7">
        <f>IFERROR(ROUND(AVERAGEIFS(Datos!$G$2:$G$37697,Datos!$E$2:$E$37697,$A11,Datos!$B$2:$B$37697,13,Datos!$C$2:$C$37697,"&lt;30",Datos!$F$2:$F$37697,"STANDBY"),0),"")</f>
        <v/>
      </c>
      <c r="M11" s="7">
        <f>IFERROR(ROUND(AVERAGEIFS(Datos!$G$2:$G$37697,Datos!$E$2:$E$37697,$A11,Datos!$B$2:$B$37697,13,Datos!$C$2:$C$37697,"&gt;=30",Datos!$F$2:$F$37697,"STANDBY"),0),"")</f>
        <v/>
      </c>
      <c r="N11" s="7">
        <f>IFERROR(ROUND(AVERAGEIFS(Datos!$G$2:$G$37697,Datos!$E$2:$E$37697,$A11,Datos!$B$2:$B$37697,14,Datos!$C$2:$C$37697,"&lt;30",Datos!$F$2:$F$37697,"STANDBY"),0),"")</f>
        <v/>
      </c>
      <c r="O11" s="7">
        <f>IFERROR(ROUND(AVERAGEIFS(Datos!$G$2:$G$37697,Datos!$E$2:$E$37697,$A11,Datos!$B$2:$B$37697,14,Datos!$C$2:$C$37697,"&gt;=30",Datos!$F$2:$F$37697,"STANDBY"),0),"")</f>
        <v/>
      </c>
      <c r="P11" s="7">
        <f>IFERROR(ROUND(AVERAGEIFS(Datos!$G$2:$G$37697,Datos!$E$2:$E$37697,$A11,Datos!$B$2:$B$37697,15,Datos!$C$2:$C$37697,"&lt;30",Datos!$F$2:$F$37697,"STANDBY"),0),"")</f>
        <v/>
      </c>
      <c r="Q11" s="7">
        <f>IFERROR(ROUND(AVERAGEIFS(Datos!$G$2:$G$37697,Datos!$E$2:$E$37697,$A11,Datos!$B$2:$B$37697,15,Datos!$C$2:$C$37697,"&gt;=30",Datos!$F$2:$F$37697,"STANDBY"),0),"")</f>
        <v/>
      </c>
      <c r="R11" s="7">
        <f>IFERROR(ROUND(AVERAGEIFS(Datos!$G$2:$G$37697,Datos!$E$2:$E$37697,$A11,Datos!$B$2:$B$37697,16,Datos!$C$2:$C$37697,"&lt;30",Datos!$F$2:$F$37697,"STANDBY"),0),"")</f>
        <v/>
      </c>
      <c r="S11" s="7">
        <f>IFERROR(ROUND(AVERAGEIFS(Datos!$G$2:$G$37697,Datos!$E$2:$E$37697,$A11,Datos!$B$2:$B$37697,16,Datos!$C$2:$C$37697,"&gt;=30",Datos!$F$2:$F$37697,"STANDBY"),0),"")</f>
        <v/>
      </c>
      <c r="T11" s="7">
        <f>IFERROR(ROUND(AVERAGEIFS(Datos!$G$2:$G$37697,Datos!$E$2:$E$37697,$A11,Datos!$B$2:$B$37697,17,Datos!$C$2:$C$37697,"&lt;30",Datos!$F$2:$F$37697,"STANDBY"),0),"")</f>
        <v/>
      </c>
      <c r="U11" s="7">
        <f>IFERROR(ROUND(AVERAGEIFS(Datos!$G$2:$G$37697,Datos!$E$2:$E$37697,$A11,Datos!$B$2:$B$37697,17,Datos!$C$2:$C$37697,"&gt;=30",Datos!$F$2:$F$37697,"STANDBY"),0),"")</f>
        <v/>
      </c>
      <c r="V11" s="7">
        <f>IFERROR(ROUND(AVERAGEIFS(Datos!$G$2:$G$37697,Datos!$E$2:$E$37697,$A11,Datos!$B$2:$B$37697,18,Datos!$C$2:$C$37697,"&lt;30",Datos!$F$2:$F$37697,"STANDBY"),0),"")</f>
        <v/>
      </c>
      <c r="W11" s="7">
        <f>IFERROR(ROUND(AVERAGEIFS(Datos!$G$2:$G$37697,Datos!$E$2:$E$37697,$A11,Datos!$B$2:$B$37697,18,Datos!$C$2:$C$37697,"&gt;=30",Datos!$F$2:$F$37697,"STANDBY"),0),"")</f>
        <v/>
      </c>
      <c r="X11" s="7">
        <f>IFERROR(ROUND(AVERAGEIFS(Datos!$G$2:$G$37697,Datos!$E$2:$E$37697,$A11,Datos!$B$2:$B$37697,19,Datos!$C$2:$C$37697,"&lt;30",Datos!$F$2:$F$37697,"STANDBY"),0),"")</f>
        <v/>
      </c>
      <c r="Y11" s="7">
        <f>IFERROR(ROUND(AVERAGEIFS(Datos!$G$2:$G$37697,Datos!$E$2:$E$37697,$A11,Datos!$B$2:$B$37697,19,Datos!$C$2:$C$37697,"&gt;=30",Datos!$F$2:$F$37697,"STANDBY"),0),"")</f>
        <v/>
      </c>
      <c r="Z11" s="7">
        <f>IFERROR(ROUND(AVERAGEIFS(Datos!$G$2:$G$37697,Datos!$E$2:$E$37697,$A11,Datos!$B$2:$B$37697,20,Datos!$C$2:$C$37697,"&lt;30",Datos!$F$2:$F$37697,"STANDBY"),0),"")</f>
        <v/>
      </c>
      <c r="AA11" s="7">
        <f>IFERROR(ROUND(AVERAGEIFS(Datos!$G$2:$G$37697,Datos!$E$2:$E$37697,$A11,Datos!$B$2:$B$37697,20,Datos!$C$2:$C$37697,"&gt;=30",Datos!$F$2:$F$37697,"STANDBY"),0),"")</f>
        <v/>
      </c>
      <c r="AB11" s="7">
        <f>IFERROR(ROUND(AVERAGEIFS(Datos!$G$2:$G$37697,Datos!$E$2:$E$37697,$A11,Datos!$B$2:$B$37697,21,Datos!$C$2:$C$37697,"&lt;30",Datos!$F$2:$F$37697,"STANDBY"),0),"")</f>
        <v/>
      </c>
      <c r="AC11" s="7">
        <f>IFERROR(ROUND(AVERAGEIFS(Datos!$G$2:$G$37697,Datos!$E$2:$E$37697,$A11,Datos!$B$2:$B$37697,21,Datos!$C$2:$C$37697,"&gt;=30",Datos!$F$2:$F$37697,"STANDBY"),0),"")</f>
        <v/>
      </c>
      <c r="AD11" s="7">
        <f>IFERROR(ROUND(AVERAGEIFS(Datos!$G$2:$G$37697,Datos!$E$2:$E$37697,$A11,Datos!$B$2:$B$37697,22,Datos!$C$2:$C$37697,"&lt;30",Datos!$F$2:$F$37697,"STANDBY"),0),"")</f>
        <v/>
      </c>
      <c r="AE11" s="7">
        <f>IFERROR(ROUND(AVERAGEIFS(Datos!$G$2:$G$37697,Datos!$E$2:$E$37697,$A11,Datos!$B$2:$B$37697,22,Datos!$C$2:$C$37697,"&gt;=30",Datos!$F$2:$F$37697,"STANDBY"),0),"")</f>
        <v/>
      </c>
      <c r="AF11" s="7">
        <f>IFERROR(ROUND(AVERAGEIFS(Datos!$G$2:$G$37697,Datos!$E$2:$E$37697,$A11,Datos!$B$2:$B$37697,23,Datos!$C$2:$C$37697,"&lt;30",Datos!$F$2:$F$37697,"STANDBY"),0),"")</f>
        <v/>
      </c>
      <c r="AG11" s="7">
        <f>IFERROR(ROUND(AVERAGEIFS(Datos!$G$2:$G$37697,Datos!$E$2:$E$37697,$A11,Datos!$B$2:$B$37697,23,Datos!$C$2:$C$37697,"&gt;=30",Datos!$F$2:$F$37697,"STANDBY"),0),"")</f>
        <v/>
      </c>
    </row>
    <row r="12">
      <c r="A12" s="6" t="inlineStr">
        <is>
          <t>Frozen Ever After</t>
        </is>
      </c>
      <c r="B12" s="7">
        <f>IFERROR(ROUND(AVERAGEIFS(Datos!$G$2:$G$37697,Datos!$E$2:$E$37697,$A12,Datos!$B$2:$B$37697,8,Datos!$C$2:$C$37697,"&lt;30",Datos!$F$2:$F$37697,"STANDBY"),0),"")</f>
        <v/>
      </c>
      <c r="C12" s="7">
        <f>IFERROR(ROUND(AVERAGEIFS(Datos!$G$2:$G$37697,Datos!$E$2:$E$37697,$A12,Datos!$B$2:$B$37697,8,Datos!$C$2:$C$37697,"&gt;=30",Datos!$F$2:$F$37697,"STANDBY"),0),"")</f>
        <v/>
      </c>
      <c r="D12" s="7">
        <f>IFERROR(ROUND(AVERAGEIFS(Datos!$G$2:$G$37697,Datos!$E$2:$E$37697,$A12,Datos!$B$2:$B$37697,9,Datos!$C$2:$C$37697,"&lt;30",Datos!$F$2:$F$37697,"STANDBY"),0),"")</f>
        <v/>
      </c>
      <c r="E12" s="7">
        <f>IFERROR(ROUND(AVERAGEIFS(Datos!$G$2:$G$37697,Datos!$E$2:$E$37697,$A12,Datos!$B$2:$B$37697,9,Datos!$C$2:$C$37697,"&gt;=30",Datos!$F$2:$F$37697,"STANDBY"),0),"")</f>
        <v/>
      </c>
      <c r="F12" s="7">
        <f>IFERROR(ROUND(AVERAGEIFS(Datos!$G$2:$G$37697,Datos!$E$2:$E$37697,$A12,Datos!$B$2:$B$37697,10,Datos!$C$2:$C$37697,"&lt;30",Datos!$F$2:$F$37697,"STANDBY"),0),"")</f>
        <v/>
      </c>
      <c r="G12" s="7">
        <f>IFERROR(ROUND(AVERAGEIFS(Datos!$G$2:$G$37697,Datos!$E$2:$E$37697,$A12,Datos!$B$2:$B$37697,10,Datos!$C$2:$C$37697,"&gt;=30",Datos!$F$2:$F$37697,"STANDBY"),0),"")</f>
        <v/>
      </c>
      <c r="H12" s="7">
        <f>IFERROR(ROUND(AVERAGEIFS(Datos!$G$2:$G$37697,Datos!$E$2:$E$37697,$A12,Datos!$B$2:$B$37697,11,Datos!$C$2:$C$37697,"&lt;30",Datos!$F$2:$F$37697,"STANDBY"),0),"")</f>
        <v/>
      </c>
      <c r="I12" s="7">
        <f>IFERROR(ROUND(AVERAGEIFS(Datos!$G$2:$G$37697,Datos!$E$2:$E$37697,$A12,Datos!$B$2:$B$37697,11,Datos!$C$2:$C$37697,"&gt;=30",Datos!$F$2:$F$37697,"STANDBY"),0),"")</f>
        <v/>
      </c>
      <c r="J12" s="7">
        <f>IFERROR(ROUND(AVERAGEIFS(Datos!$G$2:$G$37697,Datos!$E$2:$E$37697,$A12,Datos!$B$2:$B$37697,12,Datos!$C$2:$C$37697,"&lt;30",Datos!$F$2:$F$37697,"STANDBY"),0),"")</f>
        <v/>
      </c>
      <c r="K12" s="7">
        <f>IFERROR(ROUND(AVERAGEIFS(Datos!$G$2:$G$37697,Datos!$E$2:$E$37697,$A12,Datos!$B$2:$B$37697,12,Datos!$C$2:$C$37697,"&gt;=30",Datos!$F$2:$F$37697,"STANDBY"),0),"")</f>
        <v/>
      </c>
      <c r="L12" s="7">
        <f>IFERROR(ROUND(AVERAGEIFS(Datos!$G$2:$G$37697,Datos!$E$2:$E$37697,$A12,Datos!$B$2:$B$37697,13,Datos!$C$2:$C$37697,"&lt;30",Datos!$F$2:$F$37697,"STANDBY"),0),"")</f>
        <v/>
      </c>
      <c r="M12" s="7">
        <f>IFERROR(ROUND(AVERAGEIFS(Datos!$G$2:$G$37697,Datos!$E$2:$E$37697,$A12,Datos!$B$2:$B$37697,13,Datos!$C$2:$C$37697,"&gt;=30",Datos!$F$2:$F$37697,"STANDBY"),0),"")</f>
        <v/>
      </c>
      <c r="N12" s="7">
        <f>IFERROR(ROUND(AVERAGEIFS(Datos!$G$2:$G$37697,Datos!$E$2:$E$37697,$A12,Datos!$B$2:$B$37697,14,Datos!$C$2:$C$37697,"&lt;30",Datos!$F$2:$F$37697,"STANDBY"),0),"")</f>
        <v/>
      </c>
      <c r="O12" s="7">
        <f>IFERROR(ROUND(AVERAGEIFS(Datos!$G$2:$G$37697,Datos!$E$2:$E$37697,$A12,Datos!$B$2:$B$37697,14,Datos!$C$2:$C$37697,"&gt;=30",Datos!$F$2:$F$37697,"STANDBY"),0),"")</f>
        <v/>
      </c>
      <c r="P12" s="7">
        <f>IFERROR(ROUND(AVERAGEIFS(Datos!$G$2:$G$37697,Datos!$E$2:$E$37697,$A12,Datos!$B$2:$B$37697,15,Datos!$C$2:$C$37697,"&lt;30",Datos!$F$2:$F$37697,"STANDBY"),0),"")</f>
        <v/>
      </c>
      <c r="Q12" s="7">
        <f>IFERROR(ROUND(AVERAGEIFS(Datos!$G$2:$G$37697,Datos!$E$2:$E$37697,$A12,Datos!$B$2:$B$37697,15,Datos!$C$2:$C$37697,"&gt;=30",Datos!$F$2:$F$37697,"STANDBY"),0),"")</f>
        <v/>
      </c>
      <c r="R12" s="7">
        <f>IFERROR(ROUND(AVERAGEIFS(Datos!$G$2:$G$37697,Datos!$E$2:$E$37697,$A12,Datos!$B$2:$B$37697,16,Datos!$C$2:$C$37697,"&lt;30",Datos!$F$2:$F$37697,"STANDBY"),0),"")</f>
        <v/>
      </c>
      <c r="S12" s="7">
        <f>IFERROR(ROUND(AVERAGEIFS(Datos!$G$2:$G$37697,Datos!$E$2:$E$37697,$A12,Datos!$B$2:$B$37697,16,Datos!$C$2:$C$37697,"&gt;=30",Datos!$F$2:$F$37697,"STANDBY"),0),"")</f>
        <v/>
      </c>
      <c r="T12" s="7">
        <f>IFERROR(ROUND(AVERAGEIFS(Datos!$G$2:$G$37697,Datos!$E$2:$E$37697,$A12,Datos!$B$2:$B$37697,17,Datos!$C$2:$C$37697,"&lt;30",Datos!$F$2:$F$37697,"STANDBY"),0),"")</f>
        <v/>
      </c>
      <c r="U12" s="7">
        <f>IFERROR(ROUND(AVERAGEIFS(Datos!$G$2:$G$37697,Datos!$E$2:$E$37697,$A12,Datos!$B$2:$B$37697,17,Datos!$C$2:$C$37697,"&gt;=30",Datos!$F$2:$F$37697,"STANDBY"),0),"")</f>
        <v/>
      </c>
      <c r="V12" s="7">
        <f>IFERROR(ROUND(AVERAGEIFS(Datos!$G$2:$G$37697,Datos!$E$2:$E$37697,$A12,Datos!$B$2:$B$37697,18,Datos!$C$2:$C$37697,"&lt;30",Datos!$F$2:$F$37697,"STANDBY"),0),"")</f>
        <v/>
      </c>
      <c r="W12" s="7">
        <f>IFERROR(ROUND(AVERAGEIFS(Datos!$G$2:$G$37697,Datos!$E$2:$E$37697,$A12,Datos!$B$2:$B$37697,18,Datos!$C$2:$C$37697,"&gt;=30",Datos!$F$2:$F$37697,"STANDBY"),0),"")</f>
        <v/>
      </c>
      <c r="X12" s="7">
        <f>IFERROR(ROUND(AVERAGEIFS(Datos!$G$2:$G$37697,Datos!$E$2:$E$37697,$A12,Datos!$B$2:$B$37697,19,Datos!$C$2:$C$37697,"&lt;30",Datos!$F$2:$F$37697,"STANDBY"),0),"")</f>
        <v/>
      </c>
      <c r="Y12" s="7">
        <f>IFERROR(ROUND(AVERAGEIFS(Datos!$G$2:$G$37697,Datos!$E$2:$E$37697,$A12,Datos!$B$2:$B$37697,19,Datos!$C$2:$C$37697,"&gt;=30",Datos!$F$2:$F$37697,"STANDBY"),0),"")</f>
        <v/>
      </c>
      <c r="Z12" s="7">
        <f>IFERROR(ROUND(AVERAGEIFS(Datos!$G$2:$G$37697,Datos!$E$2:$E$37697,$A12,Datos!$B$2:$B$37697,20,Datos!$C$2:$C$37697,"&lt;30",Datos!$F$2:$F$37697,"STANDBY"),0),"")</f>
        <v/>
      </c>
      <c r="AA12" s="7">
        <f>IFERROR(ROUND(AVERAGEIFS(Datos!$G$2:$G$37697,Datos!$E$2:$E$37697,$A12,Datos!$B$2:$B$37697,20,Datos!$C$2:$C$37697,"&gt;=30",Datos!$F$2:$F$37697,"STANDBY"),0),"")</f>
        <v/>
      </c>
      <c r="AB12" s="7">
        <f>IFERROR(ROUND(AVERAGEIFS(Datos!$G$2:$G$37697,Datos!$E$2:$E$37697,$A12,Datos!$B$2:$B$37697,21,Datos!$C$2:$C$37697,"&lt;30",Datos!$F$2:$F$37697,"STANDBY"),0),"")</f>
        <v/>
      </c>
      <c r="AC12" s="7">
        <f>IFERROR(ROUND(AVERAGEIFS(Datos!$G$2:$G$37697,Datos!$E$2:$E$37697,$A12,Datos!$B$2:$B$37697,21,Datos!$C$2:$C$37697,"&gt;=30",Datos!$F$2:$F$37697,"STANDBY"),0),"")</f>
        <v/>
      </c>
      <c r="AD12" s="7">
        <f>IFERROR(ROUND(AVERAGEIFS(Datos!$G$2:$G$37697,Datos!$E$2:$E$37697,$A12,Datos!$B$2:$B$37697,22,Datos!$C$2:$C$37697,"&lt;30",Datos!$F$2:$F$37697,"STANDBY"),0),"")</f>
        <v/>
      </c>
      <c r="AE12" s="7">
        <f>IFERROR(ROUND(AVERAGEIFS(Datos!$G$2:$G$37697,Datos!$E$2:$E$37697,$A12,Datos!$B$2:$B$37697,22,Datos!$C$2:$C$37697,"&gt;=30",Datos!$F$2:$F$37697,"STANDBY"),0),"")</f>
        <v/>
      </c>
      <c r="AF12" s="7">
        <f>IFERROR(ROUND(AVERAGEIFS(Datos!$G$2:$G$37697,Datos!$E$2:$E$37697,$A12,Datos!$B$2:$B$37697,23,Datos!$C$2:$C$37697,"&lt;30",Datos!$F$2:$F$37697,"STANDBY"),0),"")</f>
        <v/>
      </c>
      <c r="AG12" s="7">
        <f>IFERROR(ROUND(AVERAGEIFS(Datos!$G$2:$G$37697,Datos!$E$2:$E$37697,$A12,Datos!$B$2:$B$37697,23,Datos!$C$2:$C$37697,"&gt;=30",Datos!$F$2:$F$37697,"STANDBY"),0),"")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IFERROR(ROUND(AVERAGEIFS(Datos!$G$2:$G$37697,Datos!$E$2:$E$37697,$A13,Datos!$B$2:$B$37697,8,Datos!$C$2:$C$37697,"&lt;30",Datos!$F$2:$F$37697,"STANDBY"),0),"")</f>
        <v/>
      </c>
      <c r="C13" s="7">
        <f>IFERROR(ROUND(AVERAGEIFS(Datos!$G$2:$G$37697,Datos!$E$2:$E$37697,$A13,Datos!$B$2:$B$37697,8,Datos!$C$2:$C$37697,"&gt;=30",Datos!$F$2:$F$37697,"STANDBY"),0),"")</f>
        <v/>
      </c>
      <c r="D13" s="7">
        <f>IFERROR(ROUND(AVERAGEIFS(Datos!$G$2:$G$37697,Datos!$E$2:$E$37697,$A13,Datos!$B$2:$B$37697,9,Datos!$C$2:$C$37697,"&lt;30",Datos!$F$2:$F$37697,"STANDBY"),0),"")</f>
        <v/>
      </c>
      <c r="E13" s="7">
        <f>IFERROR(ROUND(AVERAGEIFS(Datos!$G$2:$G$37697,Datos!$E$2:$E$37697,$A13,Datos!$B$2:$B$37697,9,Datos!$C$2:$C$37697,"&gt;=30",Datos!$F$2:$F$37697,"STANDBY"),0),"")</f>
        <v/>
      </c>
      <c r="F13" s="7">
        <f>IFERROR(ROUND(AVERAGEIFS(Datos!$G$2:$G$37697,Datos!$E$2:$E$37697,$A13,Datos!$B$2:$B$37697,10,Datos!$C$2:$C$37697,"&lt;30",Datos!$F$2:$F$37697,"STANDBY"),0),"")</f>
        <v/>
      </c>
      <c r="G13" s="7">
        <f>IFERROR(ROUND(AVERAGEIFS(Datos!$G$2:$G$37697,Datos!$E$2:$E$37697,$A13,Datos!$B$2:$B$37697,10,Datos!$C$2:$C$37697,"&gt;=30",Datos!$F$2:$F$37697,"STANDBY"),0),"")</f>
        <v/>
      </c>
      <c r="H13" s="7">
        <f>IFERROR(ROUND(AVERAGEIFS(Datos!$G$2:$G$37697,Datos!$E$2:$E$37697,$A13,Datos!$B$2:$B$37697,11,Datos!$C$2:$C$37697,"&lt;30",Datos!$F$2:$F$37697,"STANDBY"),0),"")</f>
        <v/>
      </c>
      <c r="I13" s="7">
        <f>IFERROR(ROUND(AVERAGEIFS(Datos!$G$2:$G$37697,Datos!$E$2:$E$37697,$A13,Datos!$B$2:$B$37697,11,Datos!$C$2:$C$37697,"&gt;=30",Datos!$F$2:$F$37697,"STANDBY"),0),"")</f>
        <v/>
      </c>
      <c r="J13" s="7">
        <f>IFERROR(ROUND(AVERAGEIFS(Datos!$G$2:$G$37697,Datos!$E$2:$E$37697,$A13,Datos!$B$2:$B$37697,12,Datos!$C$2:$C$37697,"&lt;30",Datos!$F$2:$F$37697,"STANDBY"),0),"")</f>
        <v/>
      </c>
      <c r="K13" s="7">
        <f>IFERROR(ROUND(AVERAGEIFS(Datos!$G$2:$G$37697,Datos!$E$2:$E$37697,$A13,Datos!$B$2:$B$37697,12,Datos!$C$2:$C$37697,"&gt;=30",Datos!$F$2:$F$37697,"STANDBY"),0),"")</f>
        <v/>
      </c>
      <c r="L13" s="7">
        <f>IFERROR(ROUND(AVERAGEIFS(Datos!$G$2:$G$37697,Datos!$E$2:$E$37697,$A13,Datos!$B$2:$B$37697,13,Datos!$C$2:$C$37697,"&lt;30",Datos!$F$2:$F$37697,"STANDBY"),0),"")</f>
        <v/>
      </c>
      <c r="M13" s="7">
        <f>IFERROR(ROUND(AVERAGEIFS(Datos!$G$2:$G$37697,Datos!$E$2:$E$37697,$A13,Datos!$B$2:$B$37697,13,Datos!$C$2:$C$37697,"&gt;=30",Datos!$F$2:$F$37697,"STANDBY"),0),"")</f>
        <v/>
      </c>
      <c r="N13" s="7">
        <f>IFERROR(ROUND(AVERAGEIFS(Datos!$G$2:$G$37697,Datos!$E$2:$E$37697,$A13,Datos!$B$2:$B$37697,14,Datos!$C$2:$C$37697,"&lt;30",Datos!$F$2:$F$37697,"STANDBY"),0),"")</f>
        <v/>
      </c>
      <c r="O13" s="7">
        <f>IFERROR(ROUND(AVERAGEIFS(Datos!$G$2:$G$37697,Datos!$E$2:$E$37697,$A13,Datos!$B$2:$B$37697,14,Datos!$C$2:$C$37697,"&gt;=30",Datos!$F$2:$F$37697,"STANDBY"),0),"")</f>
        <v/>
      </c>
      <c r="P13" s="7">
        <f>IFERROR(ROUND(AVERAGEIFS(Datos!$G$2:$G$37697,Datos!$E$2:$E$37697,$A13,Datos!$B$2:$B$37697,15,Datos!$C$2:$C$37697,"&lt;30",Datos!$F$2:$F$37697,"STANDBY"),0),"")</f>
        <v/>
      </c>
      <c r="Q13" s="7">
        <f>IFERROR(ROUND(AVERAGEIFS(Datos!$G$2:$G$37697,Datos!$E$2:$E$37697,$A13,Datos!$B$2:$B$37697,15,Datos!$C$2:$C$37697,"&gt;=30",Datos!$F$2:$F$37697,"STANDBY"),0),"")</f>
        <v/>
      </c>
      <c r="R13" s="7">
        <f>IFERROR(ROUND(AVERAGEIFS(Datos!$G$2:$G$37697,Datos!$E$2:$E$37697,$A13,Datos!$B$2:$B$37697,16,Datos!$C$2:$C$37697,"&lt;30",Datos!$F$2:$F$37697,"STANDBY"),0),"")</f>
        <v/>
      </c>
      <c r="S13" s="7">
        <f>IFERROR(ROUND(AVERAGEIFS(Datos!$G$2:$G$37697,Datos!$E$2:$E$37697,$A13,Datos!$B$2:$B$37697,16,Datos!$C$2:$C$37697,"&gt;=30",Datos!$F$2:$F$37697,"STANDBY"),0),"")</f>
        <v/>
      </c>
      <c r="T13" s="7">
        <f>IFERROR(ROUND(AVERAGEIFS(Datos!$G$2:$G$37697,Datos!$E$2:$E$37697,$A13,Datos!$B$2:$B$37697,17,Datos!$C$2:$C$37697,"&lt;30",Datos!$F$2:$F$37697,"STANDBY"),0),"")</f>
        <v/>
      </c>
      <c r="U13" s="7">
        <f>IFERROR(ROUND(AVERAGEIFS(Datos!$G$2:$G$37697,Datos!$E$2:$E$37697,$A13,Datos!$B$2:$B$37697,17,Datos!$C$2:$C$37697,"&gt;=30",Datos!$F$2:$F$37697,"STANDBY"),0),"")</f>
        <v/>
      </c>
      <c r="V13" s="7">
        <f>IFERROR(ROUND(AVERAGEIFS(Datos!$G$2:$G$37697,Datos!$E$2:$E$37697,$A13,Datos!$B$2:$B$37697,18,Datos!$C$2:$C$37697,"&lt;30",Datos!$F$2:$F$37697,"STANDBY"),0),"")</f>
        <v/>
      </c>
      <c r="W13" s="7">
        <f>IFERROR(ROUND(AVERAGEIFS(Datos!$G$2:$G$37697,Datos!$E$2:$E$37697,$A13,Datos!$B$2:$B$37697,18,Datos!$C$2:$C$37697,"&gt;=30",Datos!$F$2:$F$37697,"STANDBY"),0),"")</f>
        <v/>
      </c>
      <c r="X13" s="7">
        <f>IFERROR(ROUND(AVERAGEIFS(Datos!$G$2:$G$37697,Datos!$E$2:$E$37697,$A13,Datos!$B$2:$B$37697,19,Datos!$C$2:$C$37697,"&lt;30",Datos!$F$2:$F$37697,"STANDBY"),0),"")</f>
        <v/>
      </c>
      <c r="Y13" s="7">
        <f>IFERROR(ROUND(AVERAGEIFS(Datos!$G$2:$G$37697,Datos!$E$2:$E$37697,$A13,Datos!$B$2:$B$37697,19,Datos!$C$2:$C$37697,"&gt;=30",Datos!$F$2:$F$37697,"STANDBY"),0),"")</f>
        <v/>
      </c>
      <c r="Z13" s="7">
        <f>IFERROR(ROUND(AVERAGEIFS(Datos!$G$2:$G$37697,Datos!$E$2:$E$37697,$A13,Datos!$B$2:$B$37697,20,Datos!$C$2:$C$37697,"&lt;30",Datos!$F$2:$F$37697,"STANDBY"),0),"")</f>
        <v/>
      </c>
      <c r="AA13" s="7">
        <f>IFERROR(ROUND(AVERAGEIFS(Datos!$G$2:$G$37697,Datos!$E$2:$E$37697,$A13,Datos!$B$2:$B$37697,20,Datos!$C$2:$C$37697,"&gt;=30",Datos!$F$2:$F$37697,"STANDBY"),0),"")</f>
        <v/>
      </c>
      <c r="AB13" s="7">
        <f>IFERROR(ROUND(AVERAGEIFS(Datos!$G$2:$G$37697,Datos!$E$2:$E$37697,$A13,Datos!$B$2:$B$37697,21,Datos!$C$2:$C$37697,"&lt;30",Datos!$F$2:$F$37697,"STANDBY"),0),"")</f>
        <v/>
      </c>
      <c r="AC13" s="7">
        <f>IFERROR(ROUND(AVERAGEIFS(Datos!$G$2:$G$37697,Datos!$E$2:$E$37697,$A13,Datos!$B$2:$B$37697,21,Datos!$C$2:$C$37697,"&gt;=30",Datos!$F$2:$F$37697,"STANDBY"),0),"")</f>
        <v/>
      </c>
      <c r="AD13" s="7">
        <f>IFERROR(ROUND(AVERAGEIFS(Datos!$G$2:$G$37697,Datos!$E$2:$E$37697,$A13,Datos!$B$2:$B$37697,22,Datos!$C$2:$C$37697,"&lt;30",Datos!$F$2:$F$37697,"STANDBY"),0),"")</f>
        <v/>
      </c>
      <c r="AE13" s="7">
        <f>IFERROR(ROUND(AVERAGEIFS(Datos!$G$2:$G$37697,Datos!$E$2:$E$37697,$A13,Datos!$B$2:$B$37697,22,Datos!$C$2:$C$37697,"&gt;=30",Datos!$F$2:$F$37697,"STANDBY"),0),"")</f>
        <v/>
      </c>
      <c r="AF13" s="7">
        <f>IFERROR(ROUND(AVERAGEIFS(Datos!$G$2:$G$37697,Datos!$E$2:$E$37697,$A13,Datos!$B$2:$B$37697,23,Datos!$C$2:$C$37697,"&lt;30",Datos!$F$2:$F$37697,"STANDBY"),0),"")</f>
        <v/>
      </c>
      <c r="AG13" s="7">
        <f>IFERROR(ROUND(AVERAGEIFS(Datos!$G$2:$G$37697,Datos!$E$2:$E$37697,$A13,Datos!$B$2:$B$37697,23,Datos!$C$2:$C$37697,"&gt;=30",Datos!$F$2:$F$37697,"STANDBY"),0),"")</f>
        <v/>
      </c>
    </row>
    <row r="14">
      <c r="A14" s="6" t="inlineStr">
        <is>
          <t>RC Racer</t>
        </is>
      </c>
      <c r="B14" s="7">
        <f>IFERROR(ROUND(AVERAGEIFS(Datos!$G$2:$G$37697,Datos!$E$2:$E$37697,$A14,Datos!$B$2:$B$37697,8,Datos!$C$2:$C$37697,"&lt;30",Datos!$F$2:$F$37697,"STANDBY"),0),"")</f>
        <v/>
      </c>
      <c r="C14" s="7">
        <f>IFERROR(ROUND(AVERAGEIFS(Datos!$G$2:$G$37697,Datos!$E$2:$E$37697,$A14,Datos!$B$2:$B$37697,8,Datos!$C$2:$C$37697,"&gt;=30",Datos!$F$2:$F$37697,"STANDBY"),0),"")</f>
        <v/>
      </c>
      <c r="D14" s="7">
        <f>IFERROR(ROUND(AVERAGEIFS(Datos!$G$2:$G$37697,Datos!$E$2:$E$37697,$A14,Datos!$B$2:$B$37697,9,Datos!$C$2:$C$37697,"&lt;30",Datos!$F$2:$F$37697,"STANDBY"),0),"")</f>
        <v/>
      </c>
      <c r="E14" s="7">
        <f>IFERROR(ROUND(AVERAGEIFS(Datos!$G$2:$G$37697,Datos!$E$2:$E$37697,$A14,Datos!$B$2:$B$37697,9,Datos!$C$2:$C$37697,"&gt;=30",Datos!$F$2:$F$37697,"STANDBY"),0),"")</f>
        <v/>
      </c>
      <c r="F14" s="7">
        <f>IFERROR(ROUND(AVERAGEIFS(Datos!$G$2:$G$37697,Datos!$E$2:$E$37697,$A14,Datos!$B$2:$B$37697,10,Datos!$C$2:$C$37697,"&lt;30",Datos!$F$2:$F$37697,"STANDBY"),0),"")</f>
        <v/>
      </c>
      <c r="G14" s="7">
        <f>IFERROR(ROUND(AVERAGEIFS(Datos!$G$2:$G$37697,Datos!$E$2:$E$37697,$A14,Datos!$B$2:$B$37697,10,Datos!$C$2:$C$37697,"&gt;=30",Datos!$F$2:$F$37697,"STANDBY"),0),"")</f>
        <v/>
      </c>
      <c r="H14" s="7">
        <f>IFERROR(ROUND(AVERAGEIFS(Datos!$G$2:$G$37697,Datos!$E$2:$E$37697,$A14,Datos!$B$2:$B$37697,11,Datos!$C$2:$C$37697,"&lt;30",Datos!$F$2:$F$37697,"STANDBY"),0),"")</f>
        <v/>
      </c>
      <c r="I14" s="7">
        <f>IFERROR(ROUND(AVERAGEIFS(Datos!$G$2:$G$37697,Datos!$E$2:$E$37697,$A14,Datos!$B$2:$B$37697,11,Datos!$C$2:$C$37697,"&gt;=30",Datos!$F$2:$F$37697,"STANDBY"),0),"")</f>
        <v/>
      </c>
      <c r="J14" s="7">
        <f>IFERROR(ROUND(AVERAGEIFS(Datos!$G$2:$G$37697,Datos!$E$2:$E$37697,$A14,Datos!$B$2:$B$37697,12,Datos!$C$2:$C$37697,"&lt;30",Datos!$F$2:$F$37697,"STANDBY"),0),"")</f>
        <v/>
      </c>
      <c r="K14" s="7">
        <f>IFERROR(ROUND(AVERAGEIFS(Datos!$G$2:$G$37697,Datos!$E$2:$E$37697,$A14,Datos!$B$2:$B$37697,12,Datos!$C$2:$C$37697,"&gt;=30",Datos!$F$2:$F$37697,"STANDBY"),0),"")</f>
        <v/>
      </c>
      <c r="L14" s="7">
        <f>IFERROR(ROUND(AVERAGEIFS(Datos!$G$2:$G$37697,Datos!$E$2:$E$37697,$A14,Datos!$B$2:$B$37697,13,Datos!$C$2:$C$37697,"&lt;30",Datos!$F$2:$F$37697,"STANDBY"),0),"")</f>
        <v/>
      </c>
      <c r="M14" s="7">
        <f>IFERROR(ROUND(AVERAGEIFS(Datos!$G$2:$G$37697,Datos!$E$2:$E$37697,$A14,Datos!$B$2:$B$37697,13,Datos!$C$2:$C$37697,"&gt;=30",Datos!$F$2:$F$37697,"STANDBY"),0),"")</f>
        <v/>
      </c>
      <c r="N14" s="7">
        <f>IFERROR(ROUND(AVERAGEIFS(Datos!$G$2:$G$37697,Datos!$E$2:$E$37697,$A14,Datos!$B$2:$B$37697,14,Datos!$C$2:$C$37697,"&lt;30",Datos!$F$2:$F$37697,"STANDBY"),0),"")</f>
        <v/>
      </c>
      <c r="O14" s="7">
        <f>IFERROR(ROUND(AVERAGEIFS(Datos!$G$2:$G$37697,Datos!$E$2:$E$37697,$A14,Datos!$B$2:$B$37697,14,Datos!$C$2:$C$37697,"&gt;=30",Datos!$F$2:$F$37697,"STANDBY"),0),"")</f>
        <v/>
      </c>
      <c r="P14" s="7">
        <f>IFERROR(ROUND(AVERAGEIFS(Datos!$G$2:$G$37697,Datos!$E$2:$E$37697,$A14,Datos!$B$2:$B$37697,15,Datos!$C$2:$C$37697,"&lt;30",Datos!$F$2:$F$37697,"STANDBY"),0),"")</f>
        <v/>
      </c>
      <c r="Q14" s="7">
        <f>IFERROR(ROUND(AVERAGEIFS(Datos!$G$2:$G$37697,Datos!$E$2:$E$37697,$A14,Datos!$B$2:$B$37697,15,Datos!$C$2:$C$37697,"&gt;=30",Datos!$F$2:$F$37697,"STANDBY"),0),"")</f>
        <v/>
      </c>
      <c r="R14" s="7">
        <f>IFERROR(ROUND(AVERAGEIFS(Datos!$G$2:$G$37697,Datos!$E$2:$E$37697,$A14,Datos!$B$2:$B$37697,16,Datos!$C$2:$C$37697,"&lt;30",Datos!$F$2:$F$37697,"STANDBY"),0),"")</f>
        <v/>
      </c>
      <c r="S14" s="7">
        <f>IFERROR(ROUND(AVERAGEIFS(Datos!$G$2:$G$37697,Datos!$E$2:$E$37697,$A14,Datos!$B$2:$B$37697,16,Datos!$C$2:$C$37697,"&gt;=30",Datos!$F$2:$F$37697,"STANDBY"),0),"")</f>
        <v/>
      </c>
      <c r="T14" s="7">
        <f>IFERROR(ROUND(AVERAGEIFS(Datos!$G$2:$G$37697,Datos!$E$2:$E$37697,$A14,Datos!$B$2:$B$37697,17,Datos!$C$2:$C$37697,"&lt;30",Datos!$F$2:$F$37697,"STANDBY"),0),"")</f>
        <v/>
      </c>
      <c r="U14" s="7">
        <f>IFERROR(ROUND(AVERAGEIFS(Datos!$G$2:$G$37697,Datos!$E$2:$E$37697,$A14,Datos!$B$2:$B$37697,17,Datos!$C$2:$C$37697,"&gt;=30",Datos!$F$2:$F$37697,"STANDBY"),0),"")</f>
        <v/>
      </c>
      <c r="V14" s="7">
        <f>IFERROR(ROUND(AVERAGEIFS(Datos!$G$2:$G$37697,Datos!$E$2:$E$37697,$A14,Datos!$B$2:$B$37697,18,Datos!$C$2:$C$37697,"&lt;30",Datos!$F$2:$F$37697,"STANDBY"),0),"")</f>
        <v/>
      </c>
      <c r="W14" s="7">
        <f>IFERROR(ROUND(AVERAGEIFS(Datos!$G$2:$G$37697,Datos!$E$2:$E$37697,$A14,Datos!$B$2:$B$37697,18,Datos!$C$2:$C$37697,"&gt;=30",Datos!$F$2:$F$37697,"STANDBY"),0),"")</f>
        <v/>
      </c>
      <c r="X14" s="7">
        <f>IFERROR(ROUND(AVERAGEIFS(Datos!$G$2:$G$37697,Datos!$E$2:$E$37697,$A14,Datos!$B$2:$B$37697,19,Datos!$C$2:$C$37697,"&lt;30",Datos!$F$2:$F$37697,"STANDBY"),0),"")</f>
        <v/>
      </c>
      <c r="Y14" s="7">
        <f>IFERROR(ROUND(AVERAGEIFS(Datos!$G$2:$G$37697,Datos!$E$2:$E$37697,$A14,Datos!$B$2:$B$37697,19,Datos!$C$2:$C$37697,"&gt;=30",Datos!$F$2:$F$37697,"STANDBY"),0),"")</f>
        <v/>
      </c>
      <c r="Z14" s="7">
        <f>IFERROR(ROUND(AVERAGEIFS(Datos!$G$2:$G$37697,Datos!$E$2:$E$37697,$A14,Datos!$B$2:$B$37697,20,Datos!$C$2:$C$37697,"&lt;30",Datos!$F$2:$F$37697,"STANDBY"),0),"")</f>
        <v/>
      </c>
      <c r="AA14" s="7">
        <f>IFERROR(ROUND(AVERAGEIFS(Datos!$G$2:$G$37697,Datos!$E$2:$E$37697,$A14,Datos!$B$2:$B$37697,20,Datos!$C$2:$C$37697,"&gt;=30",Datos!$F$2:$F$37697,"STANDBY"),0),"")</f>
        <v/>
      </c>
      <c r="AB14" s="7">
        <f>IFERROR(ROUND(AVERAGEIFS(Datos!$G$2:$G$37697,Datos!$E$2:$E$37697,$A14,Datos!$B$2:$B$37697,21,Datos!$C$2:$C$37697,"&lt;30",Datos!$F$2:$F$37697,"STANDBY"),0),"")</f>
        <v/>
      </c>
      <c r="AC14" s="7">
        <f>IFERROR(ROUND(AVERAGEIFS(Datos!$G$2:$G$37697,Datos!$E$2:$E$37697,$A14,Datos!$B$2:$B$37697,21,Datos!$C$2:$C$37697,"&gt;=30",Datos!$F$2:$F$37697,"STANDBY"),0),"")</f>
        <v/>
      </c>
      <c r="AD14" s="7">
        <f>IFERROR(ROUND(AVERAGEIFS(Datos!$G$2:$G$37697,Datos!$E$2:$E$37697,$A14,Datos!$B$2:$B$37697,22,Datos!$C$2:$C$37697,"&lt;30",Datos!$F$2:$F$37697,"STANDBY"),0),"")</f>
        <v/>
      </c>
      <c r="AE14" s="7">
        <f>IFERROR(ROUND(AVERAGEIFS(Datos!$G$2:$G$37697,Datos!$E$2:$E$37697,$A14,Datos!$B$2:$B$37697,22,Datos!$C$2:$C$37697,"&gt;=30",Datos!$F$2:$F$37697,"STANDBY"),0),"")</f>
        <v/>
      </c>
      <c r="AF14" s="7">
        <f>IFERROR(ROUND(AVERAGEIFS(Datos!$G$2:$G$37697,Datos!$E$2:$E$37697,$A14,Datos!$B$2:$B$37697,23,Datos!$C$2:$C$37697,"&lt;30",Datos!$F$2:$F$37697,"STANDBY"),0),"")</f>
        <v/>
      </c>
      <c r="AG14" s="7">
        <f>IFERROR(ROUND(AVERAGEIFS(Datos!$G$2:$G$37697,Datos!$E$2:$E$37697,$A14,Datos!$B$2:$B$37697,23,Datos!$C$2:$C$37697,"&gt;=30",Datos!$F$2:$F$37697,"STANDBY"),0),"")</f>
        <v/>
      </c>
    </row>
    <row r="15">
      <c r="A15" s="6" t="inlineStr">
        <is>
          <t>RC Racer Single Rider</t>
        </is>
      </c>
      <c r="B15" s="7">
        <f>IFERROR(ROUND(AVERAGEIFS(Datos!$G$2:$G$37697,Datos!$E$2:$E$37697,$A15,Datos!$B$2:$B$37697,8,Datos!$C$2:$C$37697,"&lt;30",Datos!$F$2:$F$37697,"STANDBY"),0),"")</f>
        <v/>
      </c>
      <c r="C15" s="7">
        <f>IFERROR(ROUND(AVERAGEIFS(Datos!$G$2:$G$37697,Datos!$E$2:$E$37697,$A15,Datos!$B$2:$B$37697,8,Datos!$C$2:$C$37697,"&gt;=30",Datos!$F$2:$F$37697,"STANDBY"),0),"")</f>
        <v/>
      </c>
      <c r="D15" s="7">
        <f>IFERROR(ROUND(AVERAGEIFS(Datos!$G$2:$G$37697,Datos!$E$2:$E$37697,$A15,Datos!$B$2:$B$37697,9,Datos!$C$2:$C$37697,"&lt;30",Datos!$F$2:$F$37697,"STANDBY"),0),"")</f>
        <v/>
      </c>
      <c r="E15" s="7">
        <f>IFERROR(ROUND(AVERAGEIFS(Datos!$G$2:$G$37697,Datos!$E$2:$E$37697,$A15,Datos!$B$2:$B$37697,9,Datos!$C$2:$C$37697,"&gt;=30",Datos!$F$2:$F$37697,"STANDBY"),0),"")</f>
        <v/>
      </c>
      <c r="F15" s="7">
        <f>IFERROR(ROUND(AVERAGEIFS(Datos!$G$2:$G$37697,Datos!$E$2:$E$37697,$A15,Datos!$B$2:$B$37697,10,Datos!$C$2:$C$37697,"&lt;30",Datos!$F$2:$F$37697,"STANDBY"),0),"")</f>
        <v/>
      </c>
      <c r="G15" s="7">
        <f>IFERROR(ROUND(AVERAGEIFS(Datos!$G$2:$G$37697,Datos!$E$2:$E$37697,$A15,Datos!$B$2:$B$37697,10,Datos!$C$2:$C$37697,"&gt;=30",Datos!$F$2:$F$37697,"STANDBY"),0),"")</f>
        <v/>
      </c>
      <c r="H15" s="7">
        <f>IFERROR(ROUND(AVERAGEIFS(Datos!$G$2:$G$37697,Datos!$E$2:$E$37697,$A15,Datos!$B$2:$B$37697,11,Datos!$C$2:$C$37697,"&lt;30",Datos!$F$2:$F$37697,"STANDBY"),0),"")</f>
        <v/>
      </c>
      <c r="I15" s="7">
        <f>IFERROR(ROUND(AVERAGEIFS(Datos!$G$2:$G$37697,Datos!$E$2:$E$37697,$A15,Datos!$B$2:$B$37697,11,Datos!$C$2:$C$37697,"&gt;=30",Datos!$F$2:$F$37697,"STANDBY"),0),"")</f>
        <v/>
      </c>
      <c r="J15" s="7">
        <f>IFERROR(ROUND(AVERAGEIFS(Datos!$G$2:$G$37697,Datos!$E$2:$E$37697,$A15,Datos!$B$2:$B$37697,12,Datos!$C$2:$C$37697,"&lt;30",Datos!$F$2:$F$37697,"STANDBY"),0),"")</f>
        <v/>
      </c>
      <c r="K15" s="7">
        <f>IFERROR(ROUND(AVERAGEIFS(Datos!$G$2:$G$37697,Datos!$E$2:$E$37697,$A15,Datos!$B$2:$B$37697,12,Datos!$C$2:$C$37697,"&gt;=30",Datos!$F$2:$F$37697,"STANDBY"),0),"")</f>
        <v/>
      </c>
      <c r="L15" s="7">
        <f>IFERROR(ROUND(AVERAGEIFS(Datos!$G$2:$G$37697,Datos!$E$2:$E$37697,$A15,Datos!$B$2:$B$37697,13,Datos!$C$2:$C$37697,"&lt;30",Datos!$F$2:$F$37697,"STANDBY"),0),"")</f>
        <v/>
      </c>
      <c r="M15" s="7">
        <f>IFERROR(ROUND(AVERAGEIFS(Datos!$G$2:$G$37697,Datos!$E$2:$E$37697,$A15,Datos!$B$2:$B$37697,13,Datos!$C$2:$C$37697,"&gt;=30",Datos!$F$2:$F$37697,"STANDBY"),0),"")</f>
        <v/>
      </c>
      <c r="N15" s="7">
        <f>IFERROR(ROUND(AVERAGEIFS(Datos!$G$2:$G$37697,Datos!$E$2:$E$37697,$A15,Datos!$B$2:$B$37697,14,Datos!$C$2:$C$37697,"&lt;30",Datos!$F$2:$F$37697,"STANDBY"),0),"")</f>
        <v/>
      </c>
      <c r="O15" s="7">
        <f>IFERROR(ROUND(AVERAGEIFS(Datos!$G$2:$G$37697,Datos!$E$2:$E$37697,$A15,Datos!$B$2:$B$37697,14,Datos!$C$2:$C$37697,"&gt;=30",Datos!$F$2:$F$37697,"STANDBY"),0),"")</f>
        <v/>
      </c>
      <c r="P15" s="7">
        <f>IFERROR(ROUND(AVERAGEIFS(Datos!$G$2:$G$37697,Datos!$E$2:$E$37697,$A15,Datos!$B$2:$B$37697,15,Datos!$C$2:$C$37697,"&lt;30",Datos!$F$2:$F$37697,"STANDBY"),0),"")</f>
        <v/>
      </c>
      <c r="Q15" s="7">
        <f>IFERROR(ROUND(AVERAGEIFS(Datos!$G$2:$G$37697,Datos!$E$2:$E$37697,$A15,Datos!$B$2:$B$37697,15,Datos!$C$2:$C$37697,"&gt;=30",Datos!$F$2:$F$37697,"STANDBY"),0),"")</f>
        <v/>
      </c>
      <c r="R15" s="7">
        <f>IFERROR(ROUND(AVERAGEIFS(Datos!$G$2:$G$37697,Datos!$E$2:$E$37697,$A15,Datos!$B$2:$B$37697,16,Datos!$C$2:$C$37697,"&lt;30",Datos!$F$2:$F$37697,"STANDBY"),0),"")</f>
        <v/>
      </c>
      <c r="S15" s="7">
        <f>IFERROR(ROUND(AVERAGEIFS(Datos!$G$2:$G$37697,Datos!$E$2:$E$37697,$A15,Datos!$B$2:$B$37697,16,Datos!$C$2:$C$37697,"&gt;=30",Datos!$F$2:$F$37697,"STANDBY"),0),"")</f>
        <v/>
      </c>
      <c r="T15" s="7">
        <f>IFERROR(ROUND(AVERAGEIFS(Datos!$G$2:$G$37697,Datos!$E$2:$E$37697,$A15,Datos!$B$2:$B$37697,17,Datos!$C$2:$C$37697,"&lt;30",Datos!$F$2:$F$37697,"STANDBY"),0),"")</f>
        <v/>
      </c>
      <c r="U15" s="7">
        <f>IFERROR(ROUND(AVERAGEIFS(Datos!$G$2:$G$37697,Datos!$E$2:$E$37697,$A15,Datos!$B$2:$B$37697,17,Datos!$C$2:$C$37697,"&gt;=30",Datos!$F$2:$F$37697,"STANDBY"),0),"")</f>
        <v/>
      </c>
      <c r="V15" s="7">
        <f>IFERROR(ROUND(AVERAGEIFS(Datos!$G$2:$G$37697,Datos!$E$2:$E$37697,$A15,Datos!$B$2:$B$37697,18,Datos!$C$2:$C$37697,"&lt;30",Datos!$F$2:$F$37697,"STANDBY"),0),"")</f>
        <v/>
      </c>
      <c r="W15" s="7">
        <f>IFERROR(ROUND(AVERAGEIFS(Datos!$G$2:$G$37697,Datos!$E$2:$E$37697,$A15,Datos!$B$2:$B$37697,18,Datos!$C$2:$C$37697,"&gt;=30",Datos!$F$2:$F$37697,"STANDBY"),0),"")</f>
        <v/>
      </c>
      <c r="X15" s="7">
        <f>IFERROR(ROUND(AVERAGEIFS(Datos!$G$2:$G$37697,Datos!$E$2:$E$37697,$A15,Datos!$B$2:$B$37697,19,Datos!$C$2:$C$37697,"&lt;30",Datos!$F$2:$F$37697,"STANDBY"),0),"")</f>
        <v/>
      </c>
      <c r="Y15" s="7">
        <f>IFERROR(ROUND(AVERAGEIFS(Datos!$G$2:$G$37697,Datos!$E$2:$E$37697,$A15,Datos!$B$2:$B$37697,19,Datos!$C$2:$C$37697,"&gt;=30",Datos!$F$2:$F$37697,"STANDBY"),0),"")</f>
        <v/>
      </c>
      <c r="Z15" s="7">
        <f>IFERROR(ROUND(AVERAGEIFS(Datos!$G$2:$G$37697,Datos!$E$2:$E$37697,$A15,Datos!$B$2:$B$37697,20,Datos!$C$2:$C$37697,"&lt;30",Datos!$F$2:$F$37697,"STANDBY"),0),"")</f>
        <v/>
      </c>
      <c r="AA15" s="7">
        <f>IFERROR(ROUND(AVERAGEIFS(Datos!$G$2:$G$37697,Datos!$E$2:$E$37697,$A15,Datos!$B$2:$B$37697,20,Datos!$C$2:$C$37697,"&gt;=30",Datos!$F$2:$F$37697,"STANDBY"),0),"")</f>
        <v/>
      </c>
      <c r="AB15" s="7">
        <f>IFERROR(ROUND(AVERAGEIFS(Datos!$G$2:$G$37697,Datos!$E$2:$E$37697,$A15,Datos!$B$2:$B$37697,21,Datos!$C$2:$C$37697,"&lt;30",Datos!$F$2:$F$37697,"STANDBY"),0),"")</f>
        <v/>
      </c>
      <c r="AC15" s="7">
        <f>IFERROR(ROUND(AVERAGEIFS(Datos!$G$2:$G$37697,Datos!$E$2:$E$37697,$A15,Datos!$B$2:$B$37697,21,Datos!$C$2:$C$37697,"&gt;=30",Datos!$F$2:$F$37697,"STANDBY"),0),"")</f>
        <v/>
      </c>
      <c r="AD15" s="7">
        <f>IFERROR(ROUND(AVERAGEIFS(Datos!$G$2:$G$37697,Datos!$E$2:$E$37697,$A15,Datos!$B$2:$B$37697,22,Datos!$C$2:$C$37697,"&lt;30",Datos!$F$2:$F$37697,"STANDBY"),0),"")</f>
        <v/>
      </c>
      <c r="AE15" s="7">
        <f>IFERROR(ROUND(AVERAGEIFS(Datos!$G$2:$G$37697,Datos!$E$2:$E$37697,$A15,Datos!$B$2:$B$37697,22,Datos!$C$2:$C$37697,"&gt;=30",Datos!$F$2:$F$37697,"STANDBY"),0),"")</f>
        <v/>
      </c>
      <c r="AF15" s="7">
        <f>IFERROR(ROUND(AVERAGEIFS(Datos!$G$2:$G$37697,Datos!$E$2:$E$37697,$A15,Datos!$B$2:$B$37697,23,Datos!$C$2:$C$37697,"&lt;30",Datos!$F$2:$F$37697,"STANDBY"),0),"")</f>
        <v/>
      </c>
      <c r="AG15" s="7">
        <f>IFERROR(ROUND(AVERAGEIFS(Datos!$G$2:$G$37697,Datos!$E$2:$E$37697,$A15,Datos!$B$2:$B$37697,23,Datos!$C$2:$C$37697,"&gt;=30",Datos!$F$2:$F$37697,"STANDBY"),0),"")</f>
        <v/>
      </c>
    </row>
    <row r="16">
      <c r="A16" s="6" t="inlineStr">
        <is>
          <t>Raiponce Tangled Spin</t>
        </is>
      </c>
      <c r="B16" s="7">
        <f>IFERROR(ROUND(AVERAGEIFS(Datos!$G$2:$G$37697,Datos!$E$2:$E$37697,$A16,Datos!$B$2:$B$37697,8,Datos!$C$2:$C$37697,"&lt;30",Datos!$F$2:$F$37697,"STANDBY"),0),"")</f>
        <v/>
      </c>
      <c r="C16" s="7">
        <f>IFERROR(ROUND(AVERAGEIFS(Datos!$G$2:$G$37697,Datos!$E$2:$E$37697,$A16,Datos!$B$2:$B$37697,8,Datos!$C$2:$C$37697,"&gt;=30",Datos!$F$2:$F$37697,"STANDBY"),0),"")</f>
        <v/>
      </c>
      <c r="D16" s="7">
        <f>IFERROR(ROUND(AVERAGEIFS(Datos!$G$2:$G$37697,Datos!$E$2:$E$37697,$A16,Datos!$B$2:$B$37697,9,Datos!$C$2:$C$37697,"&lt;30",Datos!$F$2:$F$37697,"STANDBY"),0),"")</f>
        <v/>
      </c>
      <c r="E16" s="7">
        <f>IFERROR(ROUND(AVERAGEIFS(Datos!$G$2:$G$37697,Datos!$E$2:$E$37697,$A16,Datos!$B$2:$B$37697,9,Datos!$C$2:$C$37697,"&gt;=30",Datos!$F$2:$F$37697,"STANDBY"),0),"")</f>
        <v/>
      </c>
      <c r="F16" s="7">
        <f>IFERROR(ROUND(AVERAGEIFS(Datos!$G$2:$G$37697,Datos!$E$2:$E$37697,$A16,Datos!$B$2:$B$37697,10,Datos!$C$2:$C$37697,"&lt;30",Datos!$F$2:$F$37697,"STANDBY"),0),"")</f>
        <v/>
      </c>
      <c r="G16" s="7">
        <f>IFERROR(ROUND(AVERAGEIFS(Datos!$G$2:$G$37697,Datos!$E$2:$E$37697,$A16,Datos!$B$2:$B$37697,10,Datos!$C$2:$C$37697,"&gt;=30",Datos!$F$2:$F$37697,"STANDBY"),0),"")</f>
        <v/>
      </c>
      <c r="H16" s="7">
        <f>IFERROR(ROUND(AVERAGEIFS(Datos!$G$2:$G$37697,Datos!$E$2:$E$37697,$A16,Datos!$B$2:$B$37697,11,Datos!$C$2:$C$37697,"&lt;30",Datos!$F$2:$F$37697,"STANDBY"),0),"")</f>
        <v/>
      </c>
      <c r="I16" s="7">
        <f>IFERROR(ROUND(AVERAGEIFS(Datos!$G$2:$G$37697,Datos!$E$2:$E$37697,$A16,Datos!$B$2:$B$37697,11,Datos!$C$2:$C$37697,"&gt;=30",Datos!$F$2:$F$37697,"STANDBY"),0),"")</f>
        <v/>
      </c>
      <c r="J16" s="7">
        <f>IFERROR(ROUND(AVERAGEIFS(Datos!$G$2:$G$37697,Datos!$E$2:$E$37697,$A16,Datos!$B$2:$B$37697,12,Datos!$C$2:$C$37697,"&lt;30",Datos!$F$2:$F$37697,"STANDBY"),0),"")</f>
        <v/>
      </c>
      <c r="K16" s="7">
        <f>IFERROR(ROUND(AVERAGEIFS(Datos!$G$2:$G$37697,Datos!$E$2:$E$37697,$A16,Datos!$B$2:$B$37697,12,Datos!$C$2:$C$37697,"&gt;=30",Datos!$F$2:$F$37697,"STANDBY"),0),"")</f>
        <v/>
      </c>
      <c r="L16" s="7">
        <f>IFERROR(ROUND(AVERAGEIFS(Datos!$G$2:$G$37697,Datos!$E$2:$E$37697,$A16,Datos!$B$2:$B$37697,13,Datos!$C$2:$C$37697,"&lt;30",Datos!$F$2:$F$37697,"STANDBY"),0),"")</f>
        <v/>
      </c>
      <c r="M16" s="7">
        <f>IFERROR(ROUND(AVERAGEIFS(Datos!$G$2:$G$37697,Datos!$E$2:$E$37697,$A16,Datos!$B$2:$B$37697,13,Datos!$C$2:$C$37697,"&gt;=30",Datos!$F$2:$F$37697,"STANDBY"),0),"")</f>
        <v/>
      </c>
      <c r="N16" s="7">
        <f>IFERROR(ROUND(AVERAGEIFS(Datos!$G$2:$G$37697,Datos!$E$2:$E$37697,$A16,Datos!$B$2:$B$37697,14,Datos!$C$2:$C$37697,"&lt;30",Datos!$F$2:$F$37697,"STANDBY"),0),"")</f>
        <v/>
      </c>
      <c r="O16" s="7">
        <f>IFERROR(ROUND(AVERAGEIFS(Datos!$G$2:$G$37697,Datos!$E$2:$E$37697,$A16,Datos!$B$2:$B$37697,14,Datos!$C$2:$C$37697,"&gt;=30",Datos!$F$2:$F$37697,"STANDBY"),0),"")</f>
        <v/>
      </c>
      <c r="P16" s="7">
        <f>IFERROR(ROUND(AVERAGEIFS(Datos!$G$2:$G$37697,Datos!$E$2:$E$37697,$A16,Datos!$B$2:$B$37697,15,Datos!$C$2:$C$37697,"&lt;30",Datos!$F$2:$F$37697,"STANDBY"),0),"")</f>
        <v/>
      </c>
      <c r="Q16" s="7">
        <f>IFERROR(ROUND(AVERAGEIFS(Datos!$G$2:$G$37697,Datos!$E$2:$E$37697,$A16,Datos!$B$2:$B$37697,15,Datos!$C$2:$C$37697,"&gt;=30",Datos!$F$2:$F$37697,"STANDBY"),0),"")</f>
        <v/>
      </c>
      <c r="R16" s="7">
        <f>IFERROR(ROUND(AVERAGEIFS(Datos!$G$2:$G$37697,Datos!$E$2:$E$37697,$A16,Datos!$B$2:$B$37697,16,Datos!$C$2:$C$37697,"&lt;30",Datos!$F$2:$F$37697,"STANDBY"),0),"")</f>
        <v/>
      </c>
      <c r="S16" s="7">
        <f>IFERROR(ROUND(AVERAGEIFS(Datos!$G$2:$G$37697,Datos!$E$2:$E$37697,$A16,Datos!$B$2:$B$37697,16,Datos!$C$2:$C$37697,"&gt;=30",Datos!$F$2:$F$37697,"STANDBY"),0),"")</f>
        <v/>
      </c>
      <c r="T16" s="7">
        <f>IFERROR(ROUND(AVERAGEIFS(Datos!$G$2:$G$37697,Datos!$E$2:$E$37697,$A16,Datos!$B$2:$B$37697,17,Datos!$C$2:$C$37697,"&lt;30",Datos!$F$2:$F$37697,"STANDBY"),0),"")</f>
        <v/>
      </c>
      <c r="U16" s="7">
        <f>IFERROR(ROUND(AVERAGEIFS(Datos!$G$2:$G$37697,Datos!$E$2:$E$37697,$A16,Datos!$B$2:$B$37697,17,Datos!$C$2:$C$37697,"&gt;=30",Datos!$F$2:$F$37697,"STANDBY"),0),"")</f>
        <v/>
      </c>
      <c r="V16" s="7">
        <f>IFERROR(ROUND(AVERAGEIFS(Datos!$G$2:$G$37697,Datos!$E$2:$E$37697,$A16,Datos!$B$2:$B$37697,18,Datos!$C$2:$C$37697,"&lt;30",Datos!$F$2:$F$37697,"STANDBY"),0),"")</f>
        <v/>
      </c>
      <c r="W16" s="7">
        <f>IFERROR(ROUND(AVERAGEIFS(Datos!$G$2:$G$37697,Datos!$E$2:$E$37697,$A16,Datos!$B$2:$B$37697,18,Datos!$C$2:$C$37697,"&gt;=30",Datos!$F$2:$F$37697,"STANDBY"),0),"")</f>
        <v/>
      </c>
      <c r="X16" s="7">
        <f>IFERROR(ROUND(AVERAGEIFS(Datos!$G$2:$G$37697,Datos!$E$2:$E$37697,$A16,Datos!$B$2:$B$37697,19,Datos!$C$2:$C$37697,"&lt;30",Datos!$F$2:$F$37697,"STANDBY"),0),"")</f>
        <v/>
      </c>
      <c r="Y16" s="7">
        <f>IFERROR(ROUND(AVERAGEIFS(Datos!$G$2:$G$37697,Datos!$E$2:$E$37697,$A16,Datos!$B$2:$B$37697,19,Datos!$C$2:$C$37697,"&gt;=30",Datos!$F$2:$F$37697,"STANDBY"),0),"")</f>
        <v/>
      </c>
      <c r="Z16" s="7">
        <f>IFERROR(ROUND(AVERAGEIFS(Datos!$G$2:$G$37697,Datos!$E$2:$E$37697,$A16,Datos!$B$2:$B$37697,20,Datos!$C$2:$C$37697,"&lt;30",Datos!$F$2:$F$37697,"STANDBY"),0),"")</f>
        <v/>
      </c>
      <c r="AA16" s="7">
        <f>IFERROR(ROUND(AVERAGEIFS(Datos!$G$2:$G$37697,Datos!$E$2:$E$37697,$A16,Datos!$B$2:$B$37697,20,Datos!$C$2:$C$37697,"&gt;=30",Datos!$F$2:$F$37697,"STANDBY"),0),"")</f>
        <v/>
      </c>
      <c r="AB16" s="7">
        <f>IFERROR(ROUND(AVERAGEIFS(Datos!$G$2:$G$37697,Datos!$E$2:$E$37697,$A16,Datos!$B$2:$B$37697,21,Datos!$C$2:$C$37697,"&lt;30",Datos!$F$2:$F$37697,"STANDBY"),0),"")</f>
        <v/>
      </c>
      <c r="AC16" s="7">
        <f>IFERROR(ROUND(AVERAGEIFS(Datos!$G$2:$G$37697,Datos!$E$2:$E$37697,$A16,Datos!$B$2:$B$37697,21,Datos!$C$2:$C$37697,"&gt;=30",Datos!$F$2:$F$37697,"STANDBY"),0),"")</f>
        <v/>
      </c>
      <c r="AD16" s="7">
        <f>IFERROR(ROUND(AVERAGEIFS(Datos!$G$2:$G$37697,Datos!$E$2:$E$37697,$A16,Datos!$B$2:$B$37697,22,Datos!$C$2:$C$37697,"&lt;30",Datos!$F$2:$F$37697,"STANDBY"),0),"")</f>
        <v/>
      </c>
      <c r="AE16" s="7">
        <f>IFERROR(ROUND(AVERAGEIFS(Datos!$G$2:$G$37697,Datos!$E$2:$E$37697,$A16,Datos!$B$2:$B$37697,22,Datos!$C$2:$C$37697,"&gt;=30",Datos!$F$2:$F$37697,"STANDBY"),0),"")</f>
        <v/>
      </c>
      <c r="AF16" s="7">
        <f>IFERROR(ROUND(AVERAGEIFS(Datos!$G$2:$G$37697,Datos!$E$2:$E$37697,$A16,Datos!$B$2:$B$37697,23,Datos!$C$2:$C$37697,"&lt;30",Datos!$F$2:$F$37697,"STANDBY"),0),"")</f>
        <v/>
      </c>
      <c r="AG16" s="7">
        <f>IFERROR(ROUND(AVERAGEIFS(Datos!$G$2:$G$37697,Datos!$E$2:$E$37697,$A16,Datos!$B$2:$B$37697,23,Datos!$C$2:$C$37697,"&gt;=30",Datos!$F$2:$F$37697,"STANDBY"),0),"")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IFERROR(ROUND(AVERAGEIFS(Datos!$G$2:$G$37697,Datos!$E$2:$E$37697,$A17,Datos!$B$2:$B$37697,8,Datos!$C$2:$C$37697,"&lt;30",Datos!$F$2:$F$37697,"STANDBY"),0),"")</f>
        <v/>
      </c>
      <c r="C17" s="7">
        <f>IFERROR(ROUND(AVERAGEIFS(Datos!$G$2:$G$37697,Datos!$E$2:$E$37697,$A17,Datos!$B$2:$B$37697,8,Datos!$C$2:$C$37697,"&gt;=30",Datos!$F$2:$F$37697,"STANDBY"),0),"")</f>
        <v/>
      </c>
      <c r="D17" s="7">
        <f>IFERROR(ROUND(AVERAGEIFS(Datos!$G$2:$G$37697,Datos!$E$2:$E$37697,$A17,Datos!$B$2:$B$37697,9,Datos!$C$2:$C$37697,"&lt;30",Datos!$F$2:$F$37697,"STANDBY"),0),"")</f>
        <v/>
      </c>
      <c r="E17" s="7">
        <f>IFERROR(ROUND(AVERAGEIFS(Datos!$G$2:$G$37697,Datos!$E$2:$E$37697,$A17,Datos!$B$2:$B$37697,9,Datos!$C$2:$C$37697,"&gt;=30",Datos!$F$2:$F$37697,"STANDBY"),0),"")</f>
        <v/>
      </c>
      <c r="F17" s="7">
        <f>IFERROR(ROUND(AVERAGEIFS(Datos!$G$2:$G$37697,Datos!$E$2:$E$37697,$A17,Datos!$B$2:$B$37697,10,Datos!$C$2:$C$37697,"&lt;30",Datos!$F$2:$F$37697,"STANDBY"),0),"")</f>
        <v/>
      </c>
      <c r="G17" s="7">
        <f>IFERROR(ROUND(AVERAGEIFS(Datos!$G$2:$G$37697,Datos!$E$2:$E$37697,$A17,Datos!$B$2:$B$37697,10,Datos!$C$2:$C$37697,"&gt;=30",Datos!$F$2:$F$37697,"STANDBY"),0),"")</f>
        <v/>
      </c>
      <c r="H17" s="7">
        <f>IFERROR(ROUND(AVERAGEIFS(Datos!$G$2:$G$37697,Datos!$E$2:$E$37697,$A17,Datos!$B$2:$B$37697,11,Datos!$C$2:$C$37697,"&lt;30",Datos!$F$2:$F$37697,"STANDBY"),0),"")</f>
        <v/>
      </c>
      <c r="I17" s="7">
        <f>IFERROR(ROUND(AVERAGEIFS(Datos!$G$2:$G$37697,Datos!$E$2:$E$37697,$A17,Datos!$B$2:$B$37697,11,Datos!$C$2:$C$37697,"&gt;=30",Datos!$F$2:$F$37697,"STANDBY"),0),"")</f>
        <v/>
      </c>
      <c r="J17" s="7">
        <f>IFERROR(ROUND(AVERAGEIFS(Datos!$G$2:$G$37697,Datos!$E$2:$E$37697,$A17,Datos!$B$2:$B$37697,12,Datos!$C$2:$C$37697,"&lt;30",Datos!$F$2:$F$37697,"STANDBY"),0),"")</f>
        <v/>
      </c>
      <c r="K17" s="7">
        <f>IFERROR(ROUND(AVERAGEIFS(Datos!$G$2:$G$37697,Datos!$E$2:$E$37697,$A17,Datos!$B$2:$B$37697,12,Datos!$C$2:$C$37697,"&gt;=30",Datos!$F$2:$F$37697,"STANDBY"),0),"")</f>
        <v/>
      </c>
      <c r="L17" s="7">
        <f>IFERROR(ROUND(AVERAGEIFS(Datos!$G$2:$G$37697,Datos!$E$2:$E$37697,$A17,Datos!$B$2:$B$37697,13,Datos!$C$2:$C$37697,"&lt;30",Datos!$F$2:$F$37697,"STANDBY"),0),"")</f>
        <v/>
      </c>
      <c r="M17" s="7">
        <f>IFERROR(ROUND(AVERAGEIFS(Datos!$G$2:$G$37697,Datos!$E$2:$E$37697,$A17,Datos!$B$2:$B$37697,13,Datos!$C$2:$C$37697,"&gt;=30",Datos!$F$2:$F$37697,"STANDBY"),0),"")</f>
        <v/>
      </c>
      <c r="N17" s="7">
        <f>IFERROR(ROUND(AVERAGEIFS(Datos!$G$2:$G$37697,Datos!$E$2:$E$37697,$A17,Datos!$B$2:$B$37697,14,Datos!$C$2:$C$37697,"&lt;30",Datos!$F$2:$F$37697,"STANDBY"),0),"")</f>
        <v/>
      </c>
      <c r="O17" s="7">
        <f>IFERROR(ROUND(AVERAGEIFS(Datos!$G$2:$G$37697,Datos!$E$2:$E$37697,$A17,Datos!$B$2:$B$37697,14,Datos!$C$2:$C$37697,"&gt;=30",Datos!$F$2:$F$37697,"STANDBY"),0),"")</f>
        <v/>
      </c>
      <c r="P17" s="7">
        <f>IFERROR(ROUND(AVERAGEIFS(Datos!$G$2:$G$37697,Datos!$E$2:$E$37697,$A17,Datos!$B$2:$B$37697,15,Datos!$C$2:$C$37697,"&lt;30",Datos!$F$2:$F$37697,"STANDBY"),0),"")</f>
        <v/>
      </c>
      <c r="Q17" s="7">
        <f>IFERROR(ROUND(AVERAGEIFS(Datos!$G$2:$G$37697,Datos!$E$2:$E$37697,$A17,Datos!$B$2:$B$37697,15,Datos!$C$2:$C$37697,"&gt;=30",Datos!$F$2:$F$37697,"STANDBY"),0),"")</f>
        <v/>
      </c>
      <c r="R17" s="7">
        <f>IFERROR(ROUND(AVERAGEIFS(Datos!$G$2:$G$37697,Datos!$E$2:$E$37697,$A17,Datos!$B$2:$B$37697,16,Datos!$C$2:$C$37697,"&lt;30",Datos!$F$2:$F$37697,"STANDBY"),0),"")</f>
        <v/>
      </c>
      <c r="S17" s="7">
        <f>IFERROR(ROUND(AVERAGEIFS(Datos!$G$2:$G$37697,Datos!$E$2:$E$37697,$A17,Datos!$B$2:$B$37697,16,Datos!$C$2:$C$37697,"&gt;=30",Datos!$F$2:$F$37697,"STANDBY"),0),"")</f>
        <v/>
      </c>
      <c r="T17" s="7">
        <f>IFERROR(ROUND(AVERAGEIFS(Datos!$G$2:$G$37697,Datos!$E$2:$E$37697,$A17,Datos!$B$2:$B$37697,17,Datos!$C$2:$C$37697,"&lt;30",Datos!$F$2:$F$37697,"STANDBY"),0),"")</f>
        <v/>
      </c>
      <c r="U17" s="7">
        <f>IFERROR(ROUND(AVERAGEIFS(Datos!$G$2:$G$37697,Datos!$E$2:$E$37697,$A17,Datos!$B$2:$B$37697,17,Datos!$C$2:$C$37697,"&gt;=30",Datos!$F$2:$F$37697,"STANDBY"),0),"")</f>
        <v/>
      </c>
      <c r="V17" s="7">
        <f>IFERROR(ROUND(AVERAGEIFS(Datos!$G$2:$G$37697,Datos!$E$2:$E$37697,$A17,Datos!$B$2:$B$37697,18,Datos!$C$2:$C$37697,"&lt;30",Datos!$F$2:$F$37697,"STANDBY"),0),"")</f>
        <v/>
      </c>
      <c r="W17" s="7">
        <f>IFERROR(ROUND(AVERAGEIFS(Datos!$G$2:$G$37697,Datos!$E$2:$E$37697,$A17,Datos!$B$2:$B$37697,18,Datos!$C$2:$C$37697,"&gt;=30",Datos!$F$2:$F$37697,"STANDBY"),0),"")</f>
        <v/>
      </c>
      <c r="X17" s="7">
        <f>IFERROR(ROUND(AVERAGEIFS(Datos!$G$2:$G$37697,Datos!$E$2:$E$37697,$A17,Datos!$B$2:$B$37697,19,Datos!$C$2:$C$37697,"&lt;30",Datos!$F$2:$F$37697,"STANDBY"),0),"")</f>
        <v/>
      </c>
      <c r="Y17" s="7">
        <f>IFERROR(ROUND(AVERAGEIFS(Datos!$G$2:$G$37697,Datos!$E$2:$E$37697,$A17,Datos!$B$2:$B$37697,19,Datos!$C$2:$C$37697,"&gt;=30",Datos!$F$2:$F$37697,"STANDBY"),0),"")</f>
        <v/>
      </c>
      <c r="Z17" s="7">
        <f>IFERROR(ROUND(AVERAGEIFS(Datos!$G$2:$G$37697,Datos!$E$2:$E$37697,$A17,Datos!$B$2:$B$37697,20,Datos!$C$2:$C$37697,"&lt;30",Datos!$F$2:$F$37697,"STANDBY"),0),"")</f>
        <v/>
      </c>
      <c r="AA17" s="7">
        <f>IFERROR(ROUND(AVERAGEIFS(Datos!$G$2:$G$37697,Datos!$E$2:$E$37697,$A17,Datos!$B$2:$B$37697,20,Datos!$C$2:$C$37697,"&gt;=30",Datos!$F$2:$F$37697,"STANDBY"),0),"")</f>
        <v/>
      </c>
      <c r="AB17" s="7">
        <f>IFERROR(ROUND(AVERAGEIFS(Datos!$G$2:$G$37697,Datos!$E$2:$E$37697,$A17,Datos!$B$2:$B$37697,21,Datos!$C$2:$C$37697,"&lt;30",Datos!$F$2:$F$37697,"STANDBY"),0),"")</f>
        <v/>
      </c>
      <c r="AC17" s="7">
        <f>IFERROR(ROUND(AVERAGEIFS(Datos!$G$2:$G$37697,Datos!$E$2:$E$37697,$A17,Datos!$B$2:$B$37697,21,Datos!$C$2:$C$37697,"&gt;=30",Datos!$F$2:$F$37697,"STANDBY"),0),"")</f>
        <v/>
      </c>
      <c r="AD17" s="7">
        <f>IFERROR(ROUND(AVERAGEIFS(Datos!$G$2:$G$37697,Datos!$E$2:$E$37697,$A17,Datos!$B$2:$B$37697,22,Datos!$C$2:$C$37697,"&lt;30",Datos!$F$2:$F$37697,"STANDBY"),0),"")</f>
        <v/>
      </c>
      <c r="AE17" s="7">
        <f>IFERROR(ROUND(AVERAGEIFS(Datos!$G$2:$G$37697,Datos!$E$2:$E$37697,$A17,Datos!$B$2:$B$37697,22,Datos!$C$2:$C$37697,"&gt;=30",Datos!$F$2:$F$37697,"STANDBY"),0),"")</f>
        <v/>
      </c>
      <c r="AF17" s="7">
        <f>IFERROR(ROUND(AVERAGEIFS(Datos!$G$2:$G$37697,Datos!$E$2:$E$37697,$A17,Datos!$B$2:$B$37697,23,Datos!$C$2:$C$37697,"&lt;30",Datos!$F$2:$F$37697,"STANDBY"),0),"")</f>
        <v/>
      </c>
      <c r="AG17" s="7">
        <f>IFERROR(ROUND(AVERAGEIFS(Datos!$G$2:$G$37697,Datos!$E$2:$E$37697,$A17,Datos!$B$2:$B$37697,23,Datos!$C$2:$C$37697,"&gt;=30",Datos!$F$2:$F$37697,"STANDBY"),0),"")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IFERROR(ROUND(AVERAGEIFS(Datos!$G$2:$G$37697,Datos!$E$2:$E$37697,$A18,Datos!$B$2:$B$37697,8,Datos!$C$2:$C$37697,"&lt;30",Datos!$F$2:$F$37697,"STANDBY"),0),"")</f>
        <v/>
      </c>
      <c r="C18" s="7">
        <f>IFERROR(ROUND(AVERAGEIFS(Datos!$G$2:$G$37697,Datos!$E$2:$E$37697,$A18,Datos!$B$2:$B$37697,8,Datos!$C$2:$C$37697,"&gt;=30",Datos!$F$2:$F$37697,"STANDBY"),0),"")</f>
        <v/>
      </c>
      <c r="D18" s="7">
        <f>IFERROR(ROUND(AVERAGEIFS(Datos!$G$2:$G$37697,Datos!$E$2:$E$37697,$A18,Datos!$B$2:$B$37697,9,Datos!$C$2:$C$37697,"&lt;30",Datos!$F$2:$F$37697,"STANDBY"),0),"")</f>
        <v/>
      </c>
      <c r="E18" s="7">
        <f>IFERROR(ROUND(AVERAGEIFS(Datos!$G$2:$G$37697,Datos!$E$2:$E$37697,$A18,Datos!$B$2:$B$37697,9,Datos!$C$2:$C$37697,"&gt;=30",Datos!$F$2:$F$37697,"STANDBY"),0),"")</f>
        <v/>
      </c>
      <c r="F18" s="7">
        <f>IFERROR(ROUND(AVERAGEIFS(Datos!$G$2:$G$37697,Datos!$E$2:$E$37697,$A18,Datos!$B$2:$B$37697,10,Datos!$C$2:$C$37697,"&lt;30",Datos!$F$2:$F$37697,"STANDBY"),0),"")</f>
        <v/>
      </c>
      <c r="G18" s="7">
        <f>IFERROR(ROUND(AVERAGEIFS(Datos!$G$2:$G$37697,Datos!$E$2:$E$37697,$A18,Datos!$B$2:$B$37697,10,Datos!$C$2:$C$37697,"&gt;=30",Datos!$F$2:$F$37697,"STANDBY"),0),"")</f>
        <v/>
      </c>
      <c r="H18" s="7">
        <f>IFERROR(ROUND(AVERAGEIFS(Datos!$G$2:$G$37697,Datos!$E$2:$E$37697,$A18,Datos!$B$2:$B$37697,11,Datos!$C$2:$C$37697,"&lt;30",Datos!$F$2:$F$37697,"STANDBY"),0),"")</f>
        <v/>
      </c>
      <c r="I18" s="7">
        <f>IFERROR(ROUND(AVERAGEIFS(Datos!$G$2:$G$37697,Datos!$E$2:$E$37697,$A18,Datos!$B$2:$B$37697,11,Datos!$C$2:$C$37697,"&gt;=30",Datos!$F$2:$F$37697,"STANDBY"),0),"")</f>
        <v/>
      </c>
      <c r="J18" s="7">
        <f>IFERROR(ROUND(AVERAGEIFS(Datos!$G$2:$G$37697,Datos!$E$2:$E$37697,$A18,Datos!$B$2:$B$37697,12,Datos!$C$2:$C$37697,"&lt;30",Datos!$F$2:$F$37697,"STANDBY"),0),"")</f>
        <v/>
      </c>
      <c r="K18" s="7">
        <f>IFERROR(ROUND(AVERAGEIFS(Datos!$G$2:$G$37697,Datos!$E$2:$E$37697,$A18,Datos!$B$2:$B$37697,12,Datos!$C$2:$C$37697,"&gt;=30",Datos!$F$2:$F$37697,"STANDBY"),0),"")</f>
        <v/>
      </c>
      <c r="L18" s="7">
        <f>IFERROR(ROUND(AVERAGEIFS(Datos!$G$2:$G$37697,Datos!$E$2:$E$37697,$A18,Datos!$B$2:$B$37697,13,Datos!$C$2:$C$37697,"&lt;30",Datos!$F$2:$F$37697,"STANDBY"),0),"")</f>
        <v/>
      </c>
      <c r="M18" s="7">
        <f>IFERROR(ROUND(AVERAGEIFS(Datos!$G$2:$G$37697,Datos!$E$2:$E$37697,$A18,Datos!$B$2:$B$37697,13,Datos!$C$2:$C$37697,"&gt;=30",Datos!$F$2:$F$37697,"STANDBY"),0),"")</f>
        <v/>
      </c>
      <c r="N18" s="7">
        <f>IFERROR(ROUND(AVERAGEIFS(Datos!$G$2:$G$37697,Datos!$E$2:$E$37697,$A18,Datos!$B$2:$B$37697,14,Datos!$C$2:$C$37697,"&lt;30",Datos!$F$2:$F$37697,"STANDBY"),0),"")</f>
        <v/>
      </c>
      <c r="O18" s="7">
        <f>IFERROR(ROUND(AVERAGEIFS(Datos!$G$2:$G$37697,Datos!$E$2:$E$37697,$A18,Datos!$B$2:$B$37697,14,Datos!$C$2:$C$37697,"&gt;=30",Datos!$F$2:$F$37697,"STANDBY"),0),"")</f>
        <v/>
      </c>
      <c r="P18" s="7">
        <f>IFERROR(ROUND(AVERAGEIFS(Datos!$G$2:$G$37697,Datos!$E$2:$E$37697,$A18,Datos!$B$2:$B$37697,15,Datos!$C$2:$C$37697,"&lt;30",Datos!$F$2:$F$37697,"STANDBY"),0),"")</f>
        <v/>
      </c>
      <c r="Q18" s="7">
        <f>IFERROR(ROUND(AVERAGEIFS(Datos!$G$2:$G$37697,Datos!$E$2:$E$37697,$A18,Datos!$B$2:$B$37697,15,Datos!$C$2:$C$37697,"&gt;=30",Datos!$F$2:$F$37697,"STANDBY"),0),"")</f>
        <v/>
      </c>
      <c r="R18" s="7">
        <f>IFERROR(ROUND(AVERAGEIFS(Datos!$G$2:$G$37697,Datos!$E$2:$E$37697,$A18,Datos!$B$2:$B$37697,16,Datos!$C$2:$C$37697,"&lt;30",Datos!$F$2:$F$37697,"STANDBY"),0),"")</f>
        <v/>
      </c>
      <c r="S18" s="7">
        <f>IFERROR(ROUND(AVERAGEIFS(Datos!$G$2:$G$37697,Datos!$E$2:$E$37697,$A18,Datos!$B$2:$B$37697,16,Datos!$C$2:$C$37697,"&gt;=30",Datos!$F$2:$F$37697,"STANDBY"),0),"")</f>
        <v/>
      </c>
      <c r="T18" s="7">
        <f>IFERROR(ROUND(AVERAGEIFS(Datos!$G$2:$G$37697,Datos!$E$2:$E$37697,$A18,Datos!$B$2:$B$37697,17,Datos!$C$2:$C$37697,"&lt;30",Datos!$F$2:$F$37697,"STANDBY"),0),"")</f>
        <v/>
      </c>
      <c r="U18" s="7">
        <f>IFERROR(ROUND(AVERAGEIFS(Datos!$G$2:$G$37697,Datos!$E$2:$E$37697,$A18,Datos!$B$2:$B$37697,17,Datos!$C$2:$C$37697,"&gt;=30",Datos!$F$2:$F$37697,"STANDBY"),0),"")</f>
        <v/>
      </c>
      <c r="V18" s="7">
        <f>IFERROR(ROUND(AVERAGEIFS(Datos!$G$2:$G$37697,Datos!$E$2:$E$37697,$A18,Datos!$B$2:$B$37697,18,Datos!$C$2:$C$37697,"&lt;30",Datos!$F$2:$F$37697,"STANDBY"),0),"")</f>
        <v/>
      </c>
      <c r="W18" s="7">
        <f>IFERROR(ROUND(AVERAGEIFS(Datos!$G$2:$G$37697,Datos!$E$2:$E$37697,$A18,Datos!$B$2:$B$37697,18,Datos!$C$2:$C$37697,"&gt;=30",Datos!$F$2:$F$37697,"STANDBY"),0),"")</f>
        <v/>
      </c>
      <c r="X18" s="7">
        <f>IFERROR(ROUND(AVERAGEIFS(Datos!$G$2:$G$37697,Datos!$E$2:$E$37697,$A18,Datos!$B$2:$B$37697,19,Datos!$C$2:$C$37697,"&lt;30",Datos!$F$2:$F$37697,"STANDBY"),0),"")</f>
        <v/>
      </c>
      <c r="Y18" s="7">
        <f>IFERROR(ROUND(AVERAGEIFS(Datos!$G$2:$G$37697,Datos!$E$2:$E$37697,$A18,Datos!$B$2:$B$37697,19,Datos!$C$2:$C$37697,"&gt;=30",Datos!$F$2:$F$37697,"STANDBY"),0),"")</f>
        <v/>
      </c>
      <c r="Z18" s="7">
        <f>IFERROR(ROUND(AVERAGEIFS(Datos!$G$2:$G$37697,Datos!$E$2:$E$37697,$A18,Datos!$B$2:$B$37697,20,Datos!$C$2:$C$37697,"&lt;30",Datos!$F$2:$F$37697,"STANDBY"),0),"")</f>
        <v/>
      </c>
      <c r="AA18" s="7">
        <f>IFERROR(ROUND(AVERAGEIFS(Datos!$G$2:$G$37697,Datos!$E$2:$E$37697,$A18,Datos!$B$2:$B$37697,20,Datos!$C$2:$C$37697,"&gt;=30",Datos!$F$2:$F$37697,"STANDBY"),0),"")</f>
        <v/>
      </c>
      <c r="AB18" s="7">
        <f>IFERROR(ROUND(AVERAGEIFS(Datos!$G$2:$G$37697,Datos!$E$2:$E$37697,$A18,Datos!$B$2:$B$37697,21,Datos!$C$2:$C$37697,"&lt;30",Datos!$F$2:$F$37697,"STANDBY"),0),"")</f>
        <v/>
      </c>
      <c r="AC18" s="7">
        <f>IFERROR(ROUND(AVERAGEIFS(Datos!$G$2:$G$37697,Datos!$E$2:$E$37697,$A18,Datos!$B$2:$B$37697,21,Datos!$C$2:$C$37697,"&gt;=30",Datos!$F$2:$F$37697,"STANDBY"),0),"")</f>
        <v/>
      </c>
      <c r="AD18" s="7">
        <f>IFERROR(ROUND(AVERAGEIFS(Datos!$G$2:$G$37697,Datos!$E$2:$E$37697,$A18,Datos!$B$2:$B$37697,22,Datos!$C$2:$C$37697,"&lt;30",Datos!$F$2:$F$37697,"STANDBY"),0),"")</f>
        <v/>
      </c>
      <c r="AE18" s="7">
        <f>IFERROR(ROUND(AVERAGEIFS(Datos!$G$2:$G$37697,Datos!$E$2:$E$37697,$A18,Datos!$B$2:$B$37697,22,Datos!$C$2:$C$37697,"&gt;=30",Datos!$F$2:$F$37697,"STANDBY"),0),"")</f>
        <v/>
      </c>
      <c r="AF18" s="7">
        <f>IFERROR(ROUND(AVERAGEIFS(Datos!$G$2:$G$37697,Datos!$E$2:$E$37697,$A18,Datos!$B$2:$B$37697,23,Datos!$C$2:$C$37697,"&lt;30",Datos!$F$2:$F$37697,"STANDBY"),0),"")</f>
        <v/>
      </c>
      <c r="AG18" s="7">
        <f>IFERROR(ROUND(AVERAGEIFS(Datos!$G$2:$G$37697,Datos!$E$2:$E$37697,$A18,Datos!$B$2:$B$37697,23,Datos!$C$2:$C$37697,"&gt;=30",Datos!$F$2:$F$37697,"STANDBY"),0),"")</f>
        <v/>
      </c>
    </row>
    <row r="19">
      <c r="A19" s="6" t="inlineStr">
        <is>
          <t>Slinky® Dog Zigzag Spin</t>
        </is>
      </c>
      <c r="B19" s="7">
        <f>IFERROR(ROUND(AVERAGEIFS(Datos!$G$2:$G$37697,Datos!$E$2:$E$37697,$A19,Datos!$B$2:$B$37697,8,Datos!$C$2:$C$37697,"&lt;30",Datos!$F$2:$F$37697,"STANDBY"),0),"")</f>
        <v/>
      </c>
      <c r="C19" s="7">
        <f>IFERROR(ROUND(AVERAGEIFS(Datos!$G$2:$G$37697,Datos!$E$2:$E$37697,$A19,Datos!$B$2:$B$37697,8,Datos!$C$2:$C$37697,"&gt;=30",Datos!$F$2:$F$37697,"STANDBY"),0),"")</f>
        <v/>
      </c>
      <c r="D19" s="7">
        <f>IFERROR(ROUND(AVERAGEIFS(Datos!$G$2:$G$37697,Datos!$E$2:$E$37697,$A19,Datos!$B$2:$B$37697,9,Datos!$C$2:$C$37697,"&lt;30",Datos!$F$2:$F$37697,"STANDBY"),0),"")</f>
        <v/>
      </c>
      <c r="E19" s="7">
        <f>IFERROR(ROUND(AVERAGEIFS(Datos!$G$2:$G$37697,Datos!$E$2:$E$37697,$A19,Datos!$B$2:$B$37697,9,Datos!$C$2:$C$37697,"&gt;=30",Datos!$F$2:$F$37697,"STANDBY"),0),"")</f>
        <v/>
      </c>
      <c r="F19" s="7">
        <f>IFERROR(ROUND(AVERAGEIFS(Datos!$G$2:$G$37697,Datos!$E$2:$E$37697,$A19,Datos!$B$2:$B$37697,10,Datos!$C$2:$C$37697,"&lt;30",Datos!$F$2:$F$37697,"STANDBY"),0),"")</f>
        <v/>
      </c>
      <c r="G19" s="7">
        <f>IFERROR(ROUND(AVERAGEIFS(Datos!$G$2:$G$37697,Datos!$E$2:$E$37697,$A19,Datos!$B$2:$B$37697,10,Datos!$C$2:$C$37697,"&gt;=30",Datos!$F$2:$F$37697,"STANDBY"),0),"")</f>
        <v/>
      </c>
      <c r="H19" s="7">
        <f>IFERROR(ROUND(AVERAGEIFS(Datos!$G$2:$G$37697,Datos!$E$2:$E$37697,$A19,Datos!$B$2:$B$37697,11,Datos!$C$2:$C$37697,"&lt;30",Datos!$F$2:$F$37697,"STANDBY"),0),"")</f>
        <v/>
      </c>
      <c r="I19" s="7">
        <f>IFERROR(ROUND(AVERAGEIFS(Datos!$G$2:$G$37697,Datos!$E$2:$E$37697,$A19,Datos!$B$2:$B$37697,11,Datos!$C$2:$C$37697,"&gt;=30",Datos!$F$2:$F$37697,"STANDBY"),0),"")</f>
        <v/>
      </c>
      <c r="J19" s="7">
        <f>IFERROR(ROUND(AVERAGEIFS(Datos!$G$2:$G$37697,Datos!$E$2:$E$37697,$A19,Datos!$B$2:$B$37697,12,Datos!$C$2:$C$37697,"&lt;30",Datos!$F$2:$F$37697,"STANDBY"),0),"")</f>
        <v/>
      </c>
      <c r="K19" s="7">
        <f>IFERROR(ROUND(AVERAGEIFS(Datos!$G$2:$G$37697,Datos!$E$2:$E$37697,$A19,Datos!$B$2:$B$37697,12,Datos!$C$2:$C$37697,"&gt;=30",Datos!$F$2:$F$37697,"STANDBY"),0),"")</f>
        <v/>
      </c>
      <c r="L19" s="7">
        <f>IFERROR(ROUND(AVERAGEIFS(Datos!$G$2:$G$37697,Datos!$E$2:$E$37697,$A19,Datos!$B$2:$B$37697,13,Datos!$C$2:$C$37697,"&lt;30",Datos!$F$2:$F$37697,"STANDBY"),0),"")</f>
        <v/>
      </c>
      <c r="M19" s="7">
        <f>IFERROR(ROUND(AVERAGEIFS(Datos!$G$2:$G$37697,Datos!$E$2:$E$37697,$A19,Datos!$B$2:$B$37697,13,Datos!$C$2:$C$37697,"&gt;=30",Datos!$F$2:$F$37697,"STANDBY"),0),"")</f>
        <v/>
      </c>
      <c r="N19" s="7">
        <f>IFERROR(ROUND(AVERAGEIFS(Datos!$G$2:$G$37697,Datos!$E$2:$E$37697,$A19,Datos!$B$2:$B$37697,14,Datos!$C$2:$C$37697,"&lt;30",Datos!$F$2:$F$37697,"STANDBY"),0),"")</f>
        <v/>
      </c>
      <c r="O19" s="7">
        <f>IFERROR(ROUND(AVERAGEIFS(Datos!$G$2:$G$37697,Datos!$E$2:$E$37697,$A19,Datos!$B$2:$B$37697,14,Datos!$C$2:$C$37697,"&gt;=30",Datos!$F$2:$F$37697,"STANDBY"),0),"")</f>
        <v/>
      </c>
      <c r="P19" s="7">
        <f>IFERROR(ROUND(AVERAGEIFS(Datos!$G$2:$G$37697,Datos!$E$2:$E$37697,$A19,Datos!$B$2:$B$37697,15,Datos!$C$2:$C$37697,"&lt;30",Datos!$F$2:$F$37697,"STANDBY"),0),"")</f>
        <v/>
      </c>
      <c r="Q19" s="7">
        <f>IFERROR(ROUND(AVERAGEIFS(Datos!$G$2:$G$37697,Datos!$E$2:$E$37697,$A19,Datos!$B$2:$B$37697,15,Datos!$C$2:$C$37697,"&gt;=30",Datos!$F$2:$F$37697,"STANDBY"),0),"")</f>
        <v/>
      </c>
      <c r="R19" s="7">
        <f>IFERROR(ROUND(AVERAGEIFS(Datos!$G$2:$G$37697,Datos!$E$2:$E$37697,$A19,Datos!$B$2:$B$37697,16,Datos!$C$2:$C$37697,"&lt;30",Datos!$F$2:$F$37697,"STANDBY"),0),"")</f>
        <v/>
      </c>
      <c r="S19" s="7">
        <f>IFERROR(ROUND(AVERAGEIFS(Datos!$G$2:$G$37697,Datos!$E$2:$E$37697,$A19,Datos!$B$2:$B$37697,16,Datos!$C$2:$C$37697,"&gt;=30",Datos!$F$2:$F$37697,"STANDBY"),0),"")</f>
        <v/>
      </c>
      <c r="T19" s="7">
        <f>IFERROR(ROUND(AVERAGEIFS(Datos!$G$2:$G$37697,Datos!$E$2:$E$37697,$A19,Datos!$B$2:$B$37697,17,Datos!$C$2:$C$37697,"&lt;30",Datos!$F$2:$F$37697,"STANDBY"),0),"")</f>
        <v/>
      </c>
      <c r="U19" s="7">
        <f>IFERROR(ROUND(AVERAGEIFS(Datos!$G$2:$G$37697,Datos!$E$2:$E$37697,$A19,Datos!$B$2:$B$37697,17,Datos!$C$2:$C$37697,"&gt;=30",Datos!$F$2:$F$37697,"STANDBY"),0),"")</f>
        <v/>
      </c>
      <c r="V19" s="7">
        <f>IFERROR(ROUND(AVERAGEIFS(Datos!$G$2:$G$37697,Datos!$E$2:$E$37697,$A19,Datos!$B$2:$B$37697,18,Datos!$C$2:$C$37697,"&lt;30",Datos!$F$2:$F$37697,"STANDBY"),0),"")</f>
        <v/>
      </c>
      <c r="W19" s="7">
        <f>IFERROR(ROUND(AVERAGEIFS(Datos!$G$2:$G$37697,Datos!$E$2:$E$37697,$A19,Datos!$B$2:$B$37697,18,Datos!$C$2:$C$37697,"&gt;=30",Datos!$F$2:$F$37697,"STANDBY"),0),"")</f>
        <v/>
      </c>
      <c r="X19" s="7">
        <f>IFERROR(ROUND(AVERAGEIFS(Datos!$G$2:$G$37697,Datos!$E$2:$E$37697,$A19,Datos!$B$2:$B$37697,19,Datos!$C$2:$C$37697,"&lt;30",Datos!$F$2:$F$37697,"STANDBY"),0),"")</f>
        <v/>
      </c>
      <c r="Y19" s="7">
        <f>IFERROR(ROUND(AVERAGEIFS(Datos!$G$2:$G$37697,Datos!$E$2:$E$37697,$A19,Datos!$B$2:$B$37697,19,Datos!$C$2:$C$37697,"&gt;=30",Datos!$F$2:$F$37697,"STANDBY"),0),"")</f>
        <v/>
      </c>
      <c r="Z19" s="7">
        <f>IFERROR(ROUND(AVERAGEIFS(Datos!$G$2:$G$37697,Datos!$E$2:$E$37697,$A19,Datos!$B$2:$B$37697,20,Datos!$C$2:$C$37697,"&lt;30",Datos!$F$2:$F$37697,"STANDBY"),0),"")</f>
        <v/>
      </c>
      <c r="AA19" s="7">
        <f>IFERROR(ROUND(AVERAGEIFS(Datos!$G$2:$G$37697,Datos!$E$2:$E$37697,$A19,Datos!$B$2:$B$37697,20,Datos!$C$2:$C$37697,"&gt;=30",Datos!$F$2:$F$37697,"STANDBY"),0),"")</f>
        <v/>
      </c>
      <c r="AB19" s="7">
        <f>IFERROR(ROUND(AVERAGEIFS(Datos!$G$2:$G$37697,Datos!$E$2:$E$37697,$A19,Datos!$B$2:$B$37697,21,Datos!$C$2:$C$37697,"&lt;30",Datos!$F$2:$F$37697,"STANDBY"),0),"")</f>
        <v/>
      </c>
      <c r="AC19" s="7">
        <f>IFERROR(ROUND(AVERAGEIFS(Datos!$G$2:$G$37697,Datos!$E$2:$E$37697,$A19,Datos!$B$2:$B$37697,21,Datos!$C$2:$C$37697,"&gt;=30",Datos!$F$2:$F$37697,"STANDBY"),0),"")</f>
        <v/>
      </c>
      <c r="AD19" s="7">
        <f>IFERROR(ROUND(AVERAGEIFS(Datos!$G$2:$G$37697,Datos!$E$2:$E$37697,$A19,Datos!$B$2:$B$37697,22,Datos!$C$2:$C$37697,"&lt;30",Datos!$F$2:$F$37697,"STANDBY"),0),"")</f>
        <v/>
      </c>
      <c r="AE19" s="7">
        <f>IFERROR(ROUND(AVERAGEIFS(Datos!$G$2:$G$37697,Datos!$E$2:$E$37697,$A19,Datos!$B$2:$B$37697,22,Datos!$C$2:$C$37697,"&gt;=30",Datos!$F$2:$F$37697,"STANDBY"),0),"")</f>
        <v/>
      </c>
      <c r="AF19" s="7">
        <f>IFERROR(ROUND(AVERAGEIFS(Datos!$G$2:$G$37697,Datos!$E$2:$E$37697,$A19,Datos!$B$2:$B$37697,23,Datos!$C$2:$C$37697,"&lt;30",Datos!$F$2:$F$37697,"STANDBY"),0),"")</f>
        <v/>
      </c>
      <c r="AG19" s="7">
        <f>IFERROR(ROUND(AVERAGEIFS(Datos!$G$2:$G$37697,Datos!$E$2:$E$37697,$A19,Datos!$B$2:$B$37697,23,Datos!$C$2:$C$37697,"&gt;=30",Datos!$F$2:$F$37697,"STANDBY"),0),"")</f>
        <v/>
      </c>
    </row>
    <row r="20">
      <c r="A20" s="6" t="inlineStr">
        <is>
          <t>Spider-Man W.E.B. Adventure</t>
        </is>
      </c>
      <c r="B20" s="7">
        <f>IFERROR(ROUND(AVERAGEIFS(Datos!$G$2:$G$37697,Datos!$E$2:$E$37697,$A20,Datos!$B$2:$B$37697,8,Datos!$C$2:$C$37697,"&lt;30",Datos!$F$2:$F$37697,"STANDBY"),0),"")</f>
        <v/>
      </c>
      <c r="C20" s="7">
        <f>IFERROR(ROUND(AVERAGEIFS(Datos!$G$2:$G$37697,Datos!$E$2:$E$37697,$A20,Datos!$B$2:$B$37697,8,Datos!$C$2:$C$37697,"&gt;=30",Datos!$F$2:$F$37697,"STANDBY"),0),"")</f>
        <v/>
      </c>
      <c r="D20" s="7">
        <f>IFERROR(ROUND(AVERAGEIFS(Datos!$G$2:$G$37697,Datos!$E$2:$E$37697,$A20,Datos!$B$2:$B$37697,9,Datos!$C$2:$C$37697,"&lt;30",Datos!$F$2:$F$37697,"STANDBY"),0),"")</f>
        <v/>
      </c>
      <c r="E20" s="7">
        <f>IFERROR(ROUND(AVERAGEIFS(Datos!$G$2:$G$37697,Datos!$E$2:$E$37697,$A20,Datos!$B$2:$B$37697,9,Datos!$C$2:$C$37697,"&gt;=30",Datos!$F$2:$F$37697,"STANDBY"),0),"")</f>
        <v/>
      </c>
      <c r="F20" s="7">
        <f>IFERROR(ROUND(AVERAGEIFS(Datos!$G$2:$G$37697,Datos!$E$2:$E$37697,$A20,Datos!$B$2:$B$37697,10,Datos!$C$2:$C$37697,"&lt;30",Datos!$F$2:$F$37697,"STANDBY"),0),"")</f>
        <v/>
      </c>
      <c r="G20" s="7">
        <f>IFERROR(ROUND(AVERAGEIFS(Datos!$G$2:$G$37697,Datos!$E$2:$E$37697,$A20,Datos!$B$2:$B$37697,10,Datos!$C$2:$C$37697,"&gt;=30",Datos!$F$2:$F$37697,"STANDBY"),0),"")</f>
        <v/>
      </c>
      <c r="H20" s="7">
        <f>IFERROR(ROUND(AVERAGEIFS(Datos!$G$2:$G$37697,Datos!$E$2:$E$37697,$A20,Datos!$B$2:$B$37697,11,Datos!$C$2:$C$37697,"&lt;30",Datos!$F$2:$F$37697,"STANDBY"),0),"")</f>
        <v/>
      </c>
      <c r="I20" s="7">
        <f>IFERROR(ROUND(AVERAGEIFS(Datos!$G$2:$G$37697,Datos!$E$2:$E$37697,$A20,Datos!$B$2:$B$37697,11,Datos!$C$2:$C$37697,"&gt;=30",Datos!$F$2:$F$37697,"STANDBY"),0),"")</f>
        <v/>
      </c>
      <c r="J20" s="7">
        <f>IFERROR(ROUND(AVERAGEIFS(Datos!$G$2:$G$37697,Datos!$E$2:$E$37697,$A20,Datos!$B$2:$B$37697,12,Datos!$C$2:$C$37697,"&lt;30",Datos!$F$2:$F$37697,"STANDBY"),0),"")</f>
        <v/>
      </c>
      <c r="K20" s="7">
        <f>IFERROR(ROUND(AVERAGEIFS(Datos!$G$2:$G$37697,Datos!$E$2:$E$37697,$A20,Datos!$B$2:$B$37697,12,Datos!$C$2:$C$37697,"&gt;=30",Datos!$F$2:$F$37697,"STANDBY"),0),"")</f>
        <v/>
      </c>
      <c r="L20" s="7">
        <f>IFERROR(ROUND(AVERAGEIFS(Datos!$G$2:$G$37697,Datos!$E$2:$E$37697,$A20,Datos!$B$2:$B$37697,13,Datos!$C$2:$C$37697,"&lt;30",Datos!$F$2:$F$37697,"STANDBY"),0),"")</f>
        <v/>
      </c>
      <c r="M20" s="7">
        <f>IFERROR(ROUND(AVERAGEIFS(Datos!$G$2:$G$37697,Datos!$E$2:$E$37697,$A20,Datos!$B$2:$B$37697,13,Datos!$C$2:$C$37697,"&gt;=30",Datos!$F$2:$F$37697,"STANDBY"),0),"")</f>
        <v/>
      </c>
      <c r="N20" s="7">
        <f>IFERROR(ROUND(AVERAGEIFS(Datos!$G$2:$G$37697,Datos!$E$2:$E$37697,$A20,Datos!$B$2:$B$37697,14,Datos!$C$2:$C$37697,"&lt;30",Datos!$F$2:$F$37697,"STANDBY"),0),"")</f>
        <v/>
      </c>
      <c r="O20" s="7">
        <f>IFERROR(ROUND(AVERAGEIFS(Datos!$G$2:$G$37697,Datos!$E$2:$E$37697,$A20,Datos!$B$2:$B$37697,14,Datos!$C$2:$C$37697,"&gt;=30",Datos!$F$2:$F$37697,"STANDBY"),0),"")</f>
        <v/>
      </c>
      <c r="P20" s="7">
        <f>IFERROR(ROUND(AVERAGEIFS(Datos!$G$2:$G$37697,Datos!$E$2:$E$37697,$A20,Datos!$B$2:$B$37697,15,Datos!$C$2:$C$37697,"&lt;30",Datos!$F$2:$F$37697,"STANDBY"),0),"")</f>
        <v/>
      </c>
      <c r="Q20" s="7">
        <f>IFERROR(ROUND(AVERAGEIFS(Datos!$G$2:$G$37697,Datos!$E$2:$E$37697,$A20,Datos!$B$2:$B$37697,15,Datos!$C$2:$C$37697,"&gt;=30",Datos!$F$2:$F$37697,"STANDBY"),0),"")</f>
        <v/>
      </c>
      <c r="R20" s="7">
        <f>IFERROR(ROUND(AVERAGEIFS(Datos!$G$2:$G$37697,Datos!$E$2:$E$37697,$A20,Datos!$B$2:$B$37697,16,Datos!$C$2:$C$37697,"&lt;30",Datos!$F$2:$F$37697,"STANDBY"),0),"")</f>
        <v/>
      </c>
      <c r="S20" s="7">
        <f>IFERROR(ROUND(AVERAGEIFS(Datos!$G$2:$G$37697,Datos!$E$2:$E$37697,$A20,Datos!$B$2:$B$37697,16,Datos!$C$2:$C$37697,"&gt;=30",Datos!$F$2:$F$37697,"STANDBY"),0),"")</f>
        <v/>
      </c>
      <c r="T20" s="7">
        <f>IFERROR(ROUND(AVERAGEIFS(Datos!$G$2:$G$37697,Datos!$E$2:$E$37697,$A20,Datos!$B$2:$B$37697,17,Datos!$C$2:$C$37697,"&lt;30",Datos!$F$2:$F$37697,"STANDBY"),0),"")</f>
        <v/>
      </c>
      <c r="U20" s="7">
        <f>IFERROR(ROUND(AVERAGEIFS(Datos!$G$2:$G$37697,Datos!$E$2:$E$37697,$A20,Datos!$B$2:$B$37697,17,Datos!$C$2:$C$37697,"&gt;=30",Datos!$F$2:$F$37697,"STANDBY"),0),"")</f>
        <v/>
      </c>
      <c r="V20" s="7">
        <f>IFERROR(ROUND(AVERAGEIFS(Datos!$G$2:$G$37697,Datos!$E$2:$E$37697,$A20,Datos!$B$2:$B$37697,18,Datos!$C$2:$C$37697,"&lt;30",Datos!$F$2:$F$37697,"STANDBY"),0),"")</f>
        <v/>
      </c>
      <c r="W20" s="7">
        <f>IFERROR(ROUND(AVERAGEIFS(Datos!$G$2:$G$37697,Datos!$E$2:$E$37697,$A20,Datos!$B$2:$B$37697,18,Datos!$C$2:$C$37697,"&gt;=30",Datos!$F$2:$F$37697,"STANDBY"),0),"")</f>
        <v/>
      </c>
      <c r="X20" s="7">
        <f>IFERROR(ROUND(AVERAGEIFS(Datos!$G$2:$G$37697,Datos!$E$2:$E$37697,$A20,Datos!$B$2:$B$37697,19,Datos!$C$2:$C$37697,"&lt;30",Datos!$F$2:$F$37697,"STANDBY"),0),"")</f>
        <v/>
      </c>
      <c r="Y20" s="7">
        <f>IFERROR(ROUND(AVERAGEIFS(Datos!$G$2:$G$37697,Datos!$E$2:$E$37697,$A20,Datos!$B$2:$B$37697,19,Datos!$C$2:$C$37697,"&gt;=30",Datos!$F$2:$F$37697,"STANDBY"),0),"")</f>
        <v/>
      </c>
      <c r="Z20" s="7">
        <f>IFERROR(ROUND(AVERAGEIFS(Datos!$G$2:$G$37697,Datos!$E$2:$E$37697,$A20,Datos!$B$2:$B$37697,20,Datos!$C$2:$C$37697,"&lt;30",Datos!$F$2:$F$37697,"STANDBY"),0),"")</f>
        <v/>
      </c>
      <c r="AA20" s="7">
        <f>IFERROR(ROUND(AVERAGEIFS(Datos!$G$2:$G$37697,Datos!$E$2:$E$37697,$A20,Datos!$B$2:$B$37697,20,Datos!$C$2:$C$37697,"&gt;=30",Datos!$F$2:$F$37697,"STANDBY"),0),"")</f>
        <v/>
      </c>
      <c r="AB20" s="7">
        <f>IFERROR(ROUND(AVERAGEIFS(Datos!$G$2:$G$37697,Datos!$E$2:$E$37697,$A20,Datos!$B$2:$B$37697,21,Datos!$C$2:$C$37697,"&lt;30",Datos!$F$2:$F$37697,"STANDBY"),0),"")</f>
        <v/>
      </c>
      <c r="AC20" s="7">
        <f>IFERROR(ROUND(AVERAGEIFS(Datos!$G$2:$G$37697,Datos!$E$2:$E$37697,$A20,Datos!$B$2:$B$37697,21,Datos!$C$2:$C$37697,"&gt;=30",Datos!$F$2:$F$37697,"STANDBY"),0),"")</f>
        <v/>
      </c>
      <c r="AD20" s="7">
        <f>IFERROR(ROUND(AVERAGEIFS(Datos!$G$2:$G$37697,Datos!$E$2:$E$37697,$A20,Datos!$B$2:$B$37697,22,Datos!$C$2:$C$37697,"&lt;30",Datos!$F$2:$F$37697,"STANDBY"),0),"")</f>
        <v/>
      </c>
      <c r="AE20" s="7">
        <f>IFERROR(ROUND(AVERAGEIFS(Datos!$G$2:$G$37697,Datos!$E$2:$E$37697,$A20,Datos!$B$2:$B$37697,22,Datos!$C$2:$C$37697,"&gt;=30",Datos!$F$2:$F$37697,"STANDBY"),0),"")</f>
        <v/>
      </c>
      <c r="AF20" s="7">
        <f>IFERROR(ROUND(AVERAGEIFS(Datos!$G$2:$G$37697,Datos!$E$2:$E$37697,$A20,Datos!$B$2:$B$37697,23,Datos!$C$2:$C$37697,"&lt;30",Datos!$F$2:$F$37697,"STANDBY"),0),"")</f>
        <v/>
      </c>
      <c r="AG20" s="7">
        <f>IFERROR(ROUND(AVERAGEIFS(Datos!$G$2:$G$37697,Datos!$E$2:$E$37697,$A20,Datos!$B$2:$B$37697,23,Datos!$C$2:$C$37697,"&gt;=30",Datos!$F$2:$F$37697,"STANDBY"),0),"")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IFERROR(ROUND(AVERAGEIFS(Datos!$G$2:$G$37697,Datos!$E$2:$E$37697,$A21,Datos!$B$2:$B$37697,8,Datos!$C$2:$C$37697,"&lt;30",Datos!$F$2:$F$37697,"STANDBY"),0),"")</f>
        <v/>
      </c>
      <c r="C21" s="7">
        <f>IFERROR(ROUND(AVERAGEIFS(Datos!$G$2:$G$37697,Datos!$E$2:$E$37697,$A21,Datos!$B$2:$B$37697,8,Datos!$C$2:$C$37697,"&gt;=30",Datos!$F$2:$F$37697,"STANDBY"),0),"")</f>
        <v/>
      </c>
      <c r="D21" s="7">
        <f>IFERROR(ROUND(AVERAGEIFS(Datos!$G$2:$G$37697,Datos!$E$2:$E$37697,$A21,Datos!$B$2:$B$37697,9,Datos!$C$2:$C$37697,"&lt;30",Datos!$F$2:$F$37697,"STANDBY"),0),"")</f>
        <v/>
      </c>
      <c r="E21" s="7">
        <f>IFERROR(ROUND(AVERAGEIFS(Datos!$G$2:$G$37697,Datos!$E$2:$E$37697,$A21,Datos!$B$2:$B$37697,9,Datos!$C$2:$C$37697,"&gt;=30",Datos!$F$2:$F$37697,"STANDBY"),0),"")</f>
        <v/>
      </c>
      <c r="F21" s="7">
        <f>IFERROR(ROUND(AVERAGEIFS(Datos!$G$2:$G$37697,Datos!$E$2:$E$37697,$A21,Datos!$B$2:$B$37697,10,Datos!$C$2:$C$37697,"&lt;30",Datos!$F$2:$F$37697,"STANDBY"),0),"")</f>
        <v/>
      </c>
      <c r="G21" s="7">
        <f>IFERROR(ROUND(AVERAGEIFS(Datos!$G$2:$G$37697,Datos!$E$2:$E$37697,$A21,Datos!$B$2:$B$37697,10,Datos!$C$2:$C$37697,"&gt;=30",Datos!$F$2:$F$37697,"STANDBY"),0),"")</f>
        <v/>
      </c>
      <c r="H21" s="7">
        <f>IFERROR(ROUND(AVERAGEIFS(Datos!$G$2:$G$37697,Datos!$E$2:$E$37697,$A21,Datos!$B$2:$B$37697,11,Datos!$C$2:$C$37697,"&lt;30",Datos!$F$2:$F$37697,"STANDBY"),0),"")</f>
        <v/>
      </c>
      <c r="I21" s="7">
        <f>IFERROR(ROUND(AVERAGEIFS(Datos!$G$2:$G$37697,Datos!$E$2:$E$37697,$A21,Datos!$B$2:$B$37697,11,Datos!$C$2:$C$37697,"&gt;=30",Datos!$F$2:$F$37697,"STANDBY"),0),"")</f>
        <v/>
      </c>
      <c r="J21" s="7">
        <f>IFERROR(ROUND(AVERAGEIFS(Datos!$G$2:$G$37697,Datos!$E$2:$E$37697,$A21,Datos!$B$2:$B$37697,12,Datos!$C$2:$C$37697,"&lt;30",Datos!$F$2:$F$37697,"STANDBY"),0),"")</f>
        <v/>
      </c>
      <c r="K21" s="7">
        <f>IFERROR(ROUND(AVERAGEIFS(Datos!$G$2:$G$37697,Datos!$E$2:$E$37697,$A21,Datos!$B$2:$B$37697,12,Datos!$C$2:$C$37697,"&gt;=30",Datos!$F$2:$F$37697,"STANDBY"),0),"")</f>
        <v/>
      </c>
      <c r="L21" s="7">
        <f>IFERROR(ROUND(AVERAGEIFS(Datos!$G$2:$G$37697,Datos!$E$2:$E$37697,$A21,Datos!$B$2:$B$37697,13,Datos!$C$2:$C$37697,"&lt;30",Datos!$F$2:$F$37697,"STANDBY"),0),"")</f>
        <v/>
      </c>
      <c r="M21" s="7">
        <f>IFERROR(ROUND(AVERAGEIFS(Datos!$G$2:$G$37697,Datos!$E$2:$E$37697,$A21,Datos!$B$2:$B$37697,13,Datos!$C$2:$C$37697,"&gt;=30",Datos!$F$2:$F$37697,"STANDBY"),0),"")</f>
        <v/>
      </c>
      <c r="N21" s="7">
        <f>IFERROR(ROUND(AVERAGEIFS(Datos!$G$2:$G$37697,Datos!$E$2:$E$37697,$A21,Datos!$B$2:$B$37697,14,Datos!$C$2:$C$37697,"&lt;30",Datos!$F$2:$F$37697,"STANDBY"),0),"")</f>
        <v/>
      </c>
      <c r="O21" s="7">
        <f>IFERROR(ROUND(AVERAGEIFS(Datos!$G$2:$G$37697,Datos!$E$2:$E$37697,$A21,Datos!$B$2:$B$37697,14,Datos!$C$2:$C$37697,"&gt;=30",Datos!$F$2:$F$37697,"STANDBY"),0),"")</f>
        <v/>
      </c>
      <c r="P21" s="7">
        <f>IFERROR(ROUND(AVERAGEIFS(Datos!$G$2:$G$37697,Datos!$E$2:$E$37697,$A21,Datos!$B$2:$B$37697,15,Datos!$C$2:$C$37697,"&lt;30",Datos!$F$2:$F$37697,"STANDBY"),0),"")</f>
        <v/>
      </c>
      <c r="Q21" s="7">
        <f>IFERROR(ROUND(AVERAGEIFS(Datos!$G$2:$G$37697,Datos!$E$2:$E$37697,$A21,Datos!$B$2:$B$37697,15,Datos!$C$2:$C$37697,"&gt;=30",Datos!$F$2:$F$37697,"STANDBY"),0),"")</f>
        <v/>
      </c>
      <c r="R21" s="7">
        <f>IFERROR(ROUND(AVERAGEIFS(Datos!$G$2:$G$37697,Datos!$E$2:$E$37697,$A21,Datos!$B$2:$B$37697,16,Datos!$C$2:$C$37697,"&lt;30",Datos!$F$2:$F$37697,"STANDBY"),0),"")</f>
        <v/>
      </c>
      <c r="S21" s="7">
        <f>IFERROR(ROUND(AVERAGEIFS(Datos!$G$2:$G$37697,Datos!$E$2:$E$37697,$A21,Datos!$B$2:$B$37697,16,Datos!$C$2:$C$37697,"&gt;=30",Datos!$F$2:$F$37697,"STANDBY"),0),"")</f>
        <v/>
      </c>
      <c r="T21" s="7">
        <f>IFERROR(ROUND(AVERAGEIFS(Datos!$G$2:$G$37697,Datos!$E$2:$E$37697,$A21,Datos!$B$2:$B$37697,17,Datos!$C$2:$C$37697,"&lt;30",Datos!$F$2:$F$37697,"STANDBY"),0),"")</f>
        <v/>
      </c>
      <c r="U21" s="7">
        <f>IFERROR(ROUND(AVERAGEIFS(Datos!$G$2:$G$37697,Datos!$E$2:$E$37697,$A21,Datos!$B$2:$B$37697,17,Datos!$C$2:$C$37697,"&gt;=30",Datos!$F$2:$F$37697,"STANDBY"),0),"")</f>
        <v/>
      </c>
      <c r="V21" s="7">
        <f>IFERROR(ROUND(AVERAGEIFS(Datos!$G$2:$G$37697,Datos!$E$2:$E$37697,$A21,Datos!$B$2:$B$37697,18,Datos!$C$2:$C$37697,"&lt;30",Datos!$F$2:$F$37697,"STANDBY"),0),"")</f>
        <v/>
      </c>
      <c r="W21" s="7">
        <f>IFERROR(ROUND(AVERAGEIFS(Datos!$G$2:$G$37697,Datos!$E$2:$E$37697,$A21,Datos!$B$2:$B$37697,18,Datos!$C$2:$C$37697,"&gt;=30",Datos!$F$2:$F$37697,"STANDBY"),0),"")</f>
        <v/>
      </c>
      <c r="X21" s="7">
        <f>IFERROR(ROUND(AVERAGEIFS(Datos!$G$2:$G$37697,Datos!$E$2:$E$37697,$A21,Datos!$B$2:$B$37697,19,Datos!$C$2:$C$37697,"&lt;30",Datos!$F$2:$F$37697,"STANDBY"),0),"")</f>
        <v/>
      </c>
      <c r="Y21" s="7">
        <f>IFERROR(ROUND(AVERAGEIFS(Datos!$G$2:$G$37697,Datos!$E$2:$E$37697,$A21,Datos!$B$2:$B$37697,19,Datos!$C$2:$C$37697,"&gt;=30",Datos!$F$2:$F$37697,"STANDBY"),0),"")</f>
        <v/>
      </c>
      <c r="Z21" s="7">
        <f>IFERROR(ROUND(AVERAGEIFS(Datos!$G$2:$G$37697,Datos!$E$2:$E$37697,$A21,Datos!$B$2:$B$37697,20,Datos!$C$2:$C$37697,"&lt;30",Datos!$F$2:$F$37697,"STANDBY"),0),"")</f>
        <v/>
      </c>
      <c r="AA21" s="7">
        <f>IFERROR(ROUND(AVERAGEIFS(Datos!$G$2:$G$37697,Datos!$E$2:$E$37697,$A21,Datos!$B$2:$B$37697,20,Datos!$C$2:$C$37697,"&gt;=30",Datos!$F$2:$F$37697,"STANDBY"),0),"")</f>
        <v/>
      </c>
      <c r="AB21" s="7">
        <f>IFERROR(ROUND(AVERAGEIFS(Datos!$G$2:$G$37697,Datos!$E$2:$E$37697,$A21,Datos!$B$2:$B$37697,21,Datos!$C$2:$C$37697,"&lt;30",Datos!$F$2:$F$37697,"STANDBY"),0),"")</f>
        <v/>
      </c>
      <c r="AC21" s="7">
        <f>IFERROR(ROUND(AVERAGEIFS(Datos!$G$2:$G$37697,Datos!$E$2:$E$37697,$A21,Datos!$B$2:$B$37697,21,Datos!$C$2:$C$37697,"&gt;=30",Datos!$F$2:$F$37697,"STANDBY"),0),"")</f>
        <v/>
      </c>
      <c r="AD21" s="7">
        <f>IFERROR(ROUND(AVERAGEIFS(Datos!$G$2:$G$37697,Datos!$E$2:$E$37697,$A21,Datos!$B$2:$B$37697,22,Datos!$C$2:$C$37697,"&lt;30",Datos!$F$2:$F$37697,"STANDBY"),0),"")</f>
        <v/>
      </c>
      <c r="AE21" s="7">
        <f>IFERROR(ROUND(AVERAGEIFS(Datos!$G$2:$G$37697,Datos!$E$2:$E$37697,$A21,Datos!$B$2:$B$37697,22,Datos!$C$2:$C$37697,"&gt;=30",Datos!$F$2:$F$37697,"STANDBY"),0),"")</f>
        <v/>
      </c>
      <c r="AF21" s="7">
        <f>IFERROR(ROUND(AVERAGEIFS(Datos!$G$2:$G$37697,Datos!$E$2:$E$37697,$A21,Datos!$B$2:$B$37697,23,Datos!$C$2:$C$37697,"&lt;30",Datos!$F$2:$F$37697,"STANDBY"),0),"")</f>
        <v/>
      </c>
      <c r="AG21" s="7">
        <f>IFERROR(ROUND(AVERAGEIFS(Datos!$G$2:$G$37697,Datos!$E$2:$E$37697,$A21,Datos!$B$2:$B$37697,23,Datos!$C$2:$C$37697,"&gt;=30",Datos!$F$2:$F$37697,"STANDBY"),0),"")</f>
        <v/>
      </c>
    </row>
    <row r="22">
      <c r="A22" s="6" t="inlineStr">
        <is>
          <t>The Twilight Zone Tower of Terror</t>
        </is>
      </c>
      <c r="B22" s="7">
        <f>IFERROR(ROUND(AVERAGEIFS(Datos!$G$2:$G$37697,Datos!$E$2:$E$37697,$A22,Datos!$B$2:$B$37697,8,Datos!$C$2:$C$37697,"&lt;30",Datos!$F$2:$F$37697,"STANDBY"),0),"")</f>
        <v/>
      </c>
      <c r="C22" s="7">
        <f>IFERROR(ROUND(AVERAGEIFS(Datos!$G$2:$G$37697,Datos!$E$2:$E$37697,$A22,Datos!$B$2:$B$37697,8,Datos!$C$2:$C$37697,"&gt;=30",Datos!$F$2:$F$37697,"STANDBY"),0),"")</f>
        <v/>
      </c>
      <c r="D22" s="7">
        <f>IFERROR(ROUND(AVERAGEIFS(Datos!$G$2:$G$37697,Datos!$E$2:$E$37697,$A22,Datos!$B$2:$B$37697,9,Datos!$C$2:$C$37697,"&lt;30",Datos!$F$2:$F$37697,"STANDBY"),0),"")</f>
        <v/>
      </c>
      <c r="E22" s="7">
        <f>IFERROR(ROUND(AVERAGEIFS(Datos!$G$2:$G$37697,Datos!$E$2:$E$37697,$A22,Datos!$B$2:$B$37697,9,Datos!$C$2:$C$37697,"&gt;=30",Datos!$F$2:$F$37697,"STANDBY"),0),"")</f>
        <v/>
      </c>
      <c r="F22" s="7">
        <f>IFERROR(ROUND(AVERAGEIFS(Datos!$G$2:$G$37697,Datos!$E$2:$E$37697,$A22,Datos!$B$2:$B$37697,10,Datos!$C$2:$C$37697,"&lt;30",Datos!$F$2:$F$37697,"STANDBY"),0),"")</f>
        <v/>
      </c>
      <c r="G22" s="7">
        <f>IFERROR(ROUND(AVERAGEIFS(Datos!$G$2:$G$37697,Datos!$E$2:$E$37697,$A22,Datos!$B$2:$B$37697,10,Datos!$C$2:$C$37697,"&gt;=30",Datos!$F$2:$F$37697,"STANDBY"),0),"")</f>
        <v/>
      </c>
      <c r="H22" s="7">
        <f>IFERROR(ROUND(AVERAGEIFS(Datos!$G$2:$G$37697,Datos!$E$2:$E$37697,$A22,Datos!$B$2:$B$37697,11,Datos!$C$2:$C$37697,"&lt;30",Datos!$F$2:$F$37697,"STANDBY"),0),"")</f>
        <v/>
      </c>
      <c r="I22" s="7">
        <f>IFERROR(ROUND(AVERAGEIFS(Datos!$G$2:$G$37697,Datos!$E$2:$E$37697,$A22,Datos!$B$2:$B$37697,11,Datos!$C$2:$C$37697,"&gt;=30",Datos!$F$2:$F$37697,"STANDBY"),0),"")</f>
        <v/>
      </c>
      <c r="J22" s="7">
        <f>IFERROR(ROUND(AVERAGEIFS(Datos!$G$2:$G$37697,Datos!$E$2:$E$37697,$A22,Datos!$B$2:$B$37697,12,Datos!$C$2:$C$37697,"&lt;30",Datos!$F$2:$F$37697,"STANDBY"),0),"")</f>
        <v/>
      </c>
      <c r="K22" s="7">
        <f>IFERROR(ROUND(AVERAGEIFS(Datos!$G$2:$G$37697,Datos!$E$2:$E$37697,$A22,Datos!$B$2:$B$37697,12,Datos!$C$2:$C$37697,"&gt;=30",Datos!$F$2:$F$37697,"STANDBY"),0),"")</f>
        <v/>
      </c>
      <c r="L22" s="7">
        <f>IFERROR(ROUND(AVERAGEIFS(Datos!$G$2:$G$37697,Datos!$E$2:$E$37697,$A22,Datos!$B$2:$B$37697,13,Datos!$C$2:$C$37697,"&lt;30",Datos!$F$2:$F$37697,"STANDBY"),0),"")</f>
        <v/>
      </c>
      <c r="M22" s="7">
        <f>IFERROR(ROUND(AVERAGEIFS(Datos!$G$2:$G$37697,Datos!$E$2:$E$37697,$A22,Datos!$B$2:$B$37697,13,Datos!$C$2:$C$37697,"&gt;=30",Datos!$F$2:$F$37697,"STANDBY"),0),"")</f>
        <v/>
      </c>
      <c r="N22" s="7">
        <f>IFERROR(ROUND(AVERAGEIFS(Datos!$G$2:$G$37697,Datos!$E$2:$E$37697,$A22,Datos!$B$2:$B$37697,14,Datos!$C$2:$C$37697,"&lt;30",Datos!$F$2:$F$37697,"STANDBY"),0),"")</f>
        <v/>
      </c>
      <c r="O22" s="7">
        <f>IFERROR(ROUND(AVERAGEIFS(Datos!$G$2:$G$37697,Datos!$E$2:$E$37697,$A22,Datos!$B$2:$B$37697,14,Datos!$C$2:$C$37697,"&gt;=30",Datos!$F$2:$F$37697,"STANDBY"),0),"")</f>
        <v/>
      </c>
      <c r="P22" s="7">
        <f>IFERROR(ROUND(AVERAGEIFS(Datos!$G$2:$G$37697,Datos!$E$2:$E$37697,$A22,Datos!$B$2:$B$37697,15,Datos!$C$2:$C$37697,"&lt;30",Datos!$F$2:$F$37697,"STANDBY"),0),"")</f>
        <v/>
      </c>
      <c r="Q22" s="7">
        <f>IFERROR(ROUND(AVERAGEIFS(Datos!$G$2:$G$37697,Datos!$E$2:$E$37697,$A22,Datos!$B$2:$B$37697,15,Datos!$C$2:$C$37697,"&gt;=30",Datos!$F$2:$F$37697,"STANDBY"),0),"")</f>
        <v/>
      </c>
      <c r="R22" s="7">
        <f>IFERROR(ROUND(AVERAGEIFS(Datos!$G$2:$G$37697,Datos!$E$2:$E$37697,$A22,Datos!$B$2:$B$37697,16,Datos!$C$2:$C$37697,"&lt;30",Datos!$F$2:$F$37697,"STANDBY"),0),"")</f>
        <v/>
      </c>
      <c r="S22" s="7">
        <f>IFERROR(ROUND(AVERAGEIFS(Datos!$G$2:$G$37697,Datos!$E$2:$E$37697,$A22,Datos!$B$2:$B$37697,16,Datos!$C$2:$C$37697,"&gt;=30",Datos!$F$2:$F$37697,"STANDBY"),0),"")</f>
        <v/>
      </c>
      <c r="T22" s="7">
        <f>IFERROR(ROUND(AVERAGEIFS(Datos!$G$2:$G$37697,Datos!$E$2:$E$37697,$A22,Datos!$B$2:$B$37697,17,Datos!$C$2:$C$37697,"&lt;30",Datos!$F$2:$F$37697,"STANDBY"),0),"")</f>
        <v/>
      </c>
      <c r="U22" s="7">
        <f>IFERROR(ROUND(AVERAGEIFS(Datos!$G$2:$G$37697,Datos!$E$2:$E$37697,$A22,Datos!$B$2:$B$37697,17,Datos!$C$2:$C$37697,"&gt;=30",Datos!$F$2:$F$37697,"STANDBY"),0),"")</f>
        <v/>
      </c>
      <c r="V22" s="7">
        <f>IFERROR(ROUND(AVERAGEIFS(Datos!$G$2:$G$37697,Datos!$E$2:$E$37697,$A22,Datos!$B$2:$B$37697,18,Datos!$C$2:$C$37697,"&lt;30",Datos!$F$2:$F$37697,"STANDBY"),0),"")</f>
        <v/>
      </c>
      <c r="W22" s="7">
        <f>IFERROR(ROUND(AVERAGEIFS(Datos!$G$2:$G$37697,Datos!$E$2:$E$37697,$A22,Datos!$B$2:$B$37697,18,Datos!$C$2:$C$37697,"&gt;=30",Datos!$F$2:$F$37697,"STANDBY"),0),"")</f>
        <v/>
      </c>
      <c r="X22" s="7">
        <f>IFERROR(ROUND(AVERAGEIFS(Datos!$G$2:$G$37697,Datos!$E$2:$E$37697,$A22,Datos!$B$2:$B$37697,19,Datos!$C$2:$C$37697,"&lt;30",Datos!$F$2:$F$37697,"STANDBY"),0),"")</f>
        <v/>
      </c>
      <c r="Y22" s="7">
        <f>IFERROR(ROUND(AVERAGEIFS(Datos!$G$2:$G$37697,Datos!$E$2:$E$37697,$A22,Datos!$B$2:$B$37697,19,Datos!$C$2:$C$37697,"&gt;=30",Datos!$F$2:$F$37697,"STANDBY"),0),"")</f>
        <v/>
      </c>
      <c r="Z22" s="7">
        <f>IFERROR(ROUND(AVERAGEIFS(Datos!$G$2:$G$37697,Datos!$E$2:$E$37697,$A22,Datos!$B$2:$B$37697,20,Datos!$C$2:$C$37697,"&lt;30",Datos!$F$2:$F$37697,"STANDBY"),0),"")</f>
        <v/>
      </c>
      <c r="AA22" s="7">
        <f>IFERROR(ROUND(AVERAGEIFS(Datos!$G$2:$G$37697,Datos!$E$2:$E$37697,$A22,Datos!$B$2:$B$37697,20,Datos!$C$2:$C$37697,"&gt;=30",Datos!$F$2:$F$37697,"STANDBY"),0),"")</f>
        <v/>
      </c>
      <c r="AB22" s="7">
        <f>IFERROR(ROUND(AVERAGEIFS(Datos!$G$2:$G$37697,Datos!$E$2:$E$37697,$A22,Datos!$B$2:$B$37697,21,Datos!$C$2:$C$37697,"&lt;30",Datos!$F$2:$F$37697,"STANDBY"),0),"")</f>
        <v/>
      </c>
      <c r="AC22" s="7">
        <f>IFERROR(ROUND(AVERAGEIFS(Datos!$G$2:$G$37697,Datos!$E$2:$E$37697,$A22,Datos!$B$2:$B$37697,21,Datos!$C$2:$C$37697,"&gt;=30",Datos!$F$2:$F$37697,"STANDBY"),0),"")</f>
        <v/>
      </c>
      <c r="AD22" s="7">
        <f>IFERROR(ROUND(AVERAGEIFS(Datos!$G$2:$G$37697,Datos!$E$2:$E$37697,$A22,Datos!$B$2:$B$37697,22,Datos!$C$2:$C$37697,"&lt;30",Datos!$F$2:$F$37697,"STANDBY"),0),"")</f>
        <v/>
      </c>
      <c r="AE22" s="7">
        <f>IFERROR(ROUND(AVERAGEIFS(Datos!$G$2:$G$37697,Datos!$E$2:$E$37697,$A22,Datos!$B$2:$B$37697,22,Datos!$C$2:$C$37697,"&gt;=30",Datos!$F$2:$F$37697,"STANDBY"),0),"")</f>
        <v/>
      </c>
      <c r="AF22" s="7">
        <f>IFERROR(ROUND(AVERAGEIFS(Datos!$G$2:$G$37697,Datos!$E$2:$E$37697,$A22,Datos!$B$2:$B$37697,23,Datos!$C$2:$C$37697,"&lt;30",Datos!$F$2:$F$37697,"STANDBY"),0),"")</f>
        <v/>
      </c>
      <c r="AG22" s="7">
        <f>IFERROR(ROUND(AVERAGEIFS(Datos!$G$2:$G$37697,Datos!$E$2:$E$37697,$A22,Datos!$B$2:$B$37697,23,Datos!$C$2:$C$37697,"&gt;=30",Datos!$F$2:$F$37697,"STANDBY"),0),"")</f>
        <v/>
      </c>
    </row>
    <row r="23">
      <c r="A23" s="6" t="inlineStr">
        <is>
          <t>Toy Soldiers Parachute Drop</t>
        </is>
      </c>
      <c r="B23" s="7">
        <f>IFERROR(ROUND(AVERAGEIFS(Datos!$G$2:$G$37697,Datos!$E$2:$E$37697,$A23,Datos!$B$2:$B$37697,8,Datos!$C$2:$C$37697,"&lt;30",Datos!$F$2:$F$37697,"STANDBY"),0),"")</f>
        <v/>
      </c>
      <c r="C23" s="7">
        <f>IFERROR(ROUND(AVERAGEIFS(Datos!$G$2:$G$37697,Datos!$E$2:$E$37697,$A23,Datos!$B$2:$B$37697,8,Datos!$C$2:$C$37697,"&gt;=30",Datos!$F$2:$F$37697,"STANDBY"),0),"")</f>
        <v/>
      </c>
      <c r="D23" s="7">
        <f>IFERROR(ROUND(AVERAGEIFS(Datos!$G$2:$G$37697,Datos!$E$2:$E$37697,$A23,Datos!$B$2:$B$37697,9,Datos!$C$2:$C$37697,"&lt;30",Datos!$F$2:$F$37697,"STANDBY"),0),"")</f>
        <v/>
      </c>
      <c r="E23" s="7">
        <f>IFERROR(ROUND(AVERAGEIFS(Datos!$G$2:$G$37697,Datos!$E$2:$E$37697,$A23,Datos!$B$2:$B$37697,9,Datos!$C$2:$C$37697,"&gt;=30",Datos!$F$2:$F$37697,"STANDBY"),0),"")</f>
        <v/>
      </c>
      <c r="F23" s="7">
        <f>IFERROR(ROUND(AVERAGEIFS(Datos!$G$2:$G$37697,Datos!$E$2:$E$37697,$A23,Datos!$B$2:$B$37697,10,Datos!$C$2:$C$37697,"&lt;30",Datos!$F$2:$F$37697,"STANDBY"),0),"")</f>
        <v/>
      </c>
      <c r="G23" s="7">
        <f>IFERROR(ROUND(AVERAGEIFS(Datos!$G$2:$G$37697,Datos!$E$2:$E$37697,$A23,Datos!$B$2:$B$37697,10,Datos!$C$2:$C$37697,"&gt;=30",Datos!$F$2:$F$37697,"STANDBY"),0),"")</f>
        <v/>
      </c>
      <c r="H23" s="7">
        <f>IFERROR(ROUND(AVERAGEIFS(Datos!$G$2:$G$37697,Datos!$E$2:$E$37697,$A23,Datos!$B$2:$B$37697,11,Datos!$C$2:$C$37697,"&lt;30",Datos!$F$2:$F$37697,"STANDBY"),0),"")</f>
        <v/>
      </c>
      <c r="I23" s="7">
        <f>IFERROR(ROUND(AVERAGEIFS(Datos!$G$2:$G$37697,Datos!$E$2:$E$37697,$A23,Datos!$B$2:$B$37697,11,Datos!$C$2:$C$37697,"&gt;=30",Datos!$F$2:$F$37697,"STANDBY"),0),"")</f>
        <v/>
      </c>
      <c r="J23" s="7">
        <f>IFERROR(ROUND(AVERAGEIFS(Datos!$G$2:$G$37697,Datos!$E$2:$E$37697,$A23,Datos!$B$2:$B$37697,12,Datos!$C$2:$C$37697,"&lt;30",Datos!$F$2:$F$37697,"STANDBY"),0),"")</f>
        <v/>
      </c>
      <c r="K23" s="7">
        <f>IFERROR(ROUND(AVERAGEIFS(Datos!$G$2:$G$37697,Datos!$E$2:$E$37697,$A23,Datos!$B$2:$B$37697,12,Datos!$C$2:$C$37697,"&gt;=30",Datos!$F$2:$F$37697,"STANDBY"),0),"")</f>
        <v/>
      </c>
      <c r="L23" s="7">
        <f>IFERROR(ROUND(AVERAGEIFS(Datos!$G$2:$G$37697,Datos!$E$2:$E$37697,$A23,Datos!$B$2:$B$37697,13,Datos!$C$2:$C$37697,"&lt;30",Datos!$F$2:$F$37697,"STANDBY"),0),"")</f>
        <v/>
      </c>
      <c r="M23" s="7">
        <f>IFERROR(ROUND(AVERAGEIFS(Datos!$G$2:$G$37697,Datos!$E$2:$E$37697,$A23,Datos!$B$2:$B$37697,13,Datos!$C$2:$C$37697,"&gt;=30",Datos!$F$2:$F$37697,"STANDBY"),0),"")</f>
        <v/>
      </c>
      <c r="N23" s="7">
        <f>IFERROR(ROUND(AVERAGEIFS(Datos!$G$2:$G$37697,Datos!$E$2:$E$37697,$A23,Datos!$B$2:$B$37697,14,Datos!$C$2:$C$37697,"&lt;30",Datos!$F$2:$F$37697,"STANDBY"),0),"")</f>
        <v/>
      </c>
      <c r="O23" s="7">
        <f>IFERROR(ROUND(AVERAGEIFS(Datos!$G$2:$G$37697,Datos!$E$2:$E$37697,$A23,Datos!$B$2:$B$37697,14,Datos!$C$2:$C$37697,"&gt;=30",Datos!$F$2:$F$37697,"STANDBY"),0),"")</f>
        <v/>
      </c>
      <c r="P23" s="7">
        <f>IFERROR(ROUND(AVERAGEIFS(Datos!$G$2:$G$37697,Datos!$E$2:$E$37697,$A23,Datos!$B$2:$B$37697,15,Datos!$C$2:$C$37697,"&lt;30",Datos!$F$2:$F$37697,"STANDBY"),0),"")</f>
        <v/>
      </c>
      <c r="Q23" s="7">
        <f>IFERROR(ROUND(AVERAGEIFS(Datos!$G$2:$G$37697,Datos!$E$2:$E$37697,$A23,Datos!$B$2:$B$37697,15,Datos!$C$2:$C$37697,"&gt;=30",Datos!$F$2:$F$37697,"STANDBY"),0),"")</f>
        <v/>
      </c>
      <c r="R23" s="7">
        <f>IFERROR(ROUND(AVERAGEIFS(Datos!$G$2:$G$37697,Datos!$E$2:$E$37697,$A23,Datos!$B$2:$B$37697,16,Datos!$C$2:$C$37697,"&lt;30",Datos!$F$2:$F$37697,"STANDBY"),0),"")</f>
        <v/>
      </c>
      <c r="S23" s="7">
        <f>IFERROR(ROUND(AVERAGEIFS(Datos!$G$2:$G$37697,Datos!$E$2:$E$37697,$A23,Datos!$B$2:$B$37697,16,Datos!$C$2:$C$37697,"&gt;=30",Datos!$F$2:$F$37697,"STANDBY"),0),"")</f>
        <v/>
      </c>
      <c r="T23" s="7">
        <f>IFERROR(ROUND(AVERAGEIFS(Datos!$G$2:$G$37697,Datos!$E$2:$E$37697,$A23,Datos!$B$2:$B$37697,17,Datos!$C$2:$C$37697,"&lt;30",Datos!$F$2:$F$37697,"STANDBY"),0),"")</f>
        <v/>
      </c>
      <c r="U23" s="7">
        <f>IFERROR(ROUND(AVERAGEIFS(Datos!$G$2:$G$37697,Datos!$E$2:$E$37697,$A23,Datos!$B$2:$B$37697,17,Datos!$C$2:$C$37697,"&gt;=30",Datos!$F$2:$F$37697,"STANDBY"),0),"")</f>
        <v/>
      </c>
      <c r="V23" s="7">
        <f>IFERROR(ROUND(AVERAGEIFS(Datos!$G$2:$G$37697,Datos!$E$2:$E$37697,$A23,Datos!$B$2:$B$37697,18,Datos!$C$2:$C$37697,"&lt;30",Datos!$F$2:$F$37697,"STANDBY"),0),"")</f>
        <v/>
      </c>
      <c r="W23" s="7">
        <f>IFERROR(ROUND(AVERAGEIFS(Datos!$G$2:$G$37697,Datos!$E$2:$E$37697,$A23,Datos!$B$2:$B$37697,18,Datos!$C$2:$C$37697,"&gt;=30",Datos!$F$2:$F$37697,"STANDBY"),0),"")</f>
        <v/>
      </c>
      <c r="X23" s="7">
        <f>IFERROR(ROUND(AVERAGEIFS(Datos!$G$2:$G$37697,Datos!$E$2:$E$37697,$A23,Datos!$B$2:$B$37697,19,Datos!$C$2:$C$37697,"&lt;30",Datos!$F$2:$F$37697,"STANDBY"),0),"")</f>
        <v/>
      </c>
      <c r="Y23" s="7">
        <f>IFERROR(ROUND(AVERAGEIFS(Datos!$G$2:$G$37697,Datos!$E$2:$E$37697,$A23,Datos!$B$2:$B$37697,19,Datos!$C$2:$C$37697,"&gt;=30",Datos!$F$2:$F$37697,"STANDBY"),0),"")</f>
        <v/>
      </c>
      <c r="Z23" s="7">
        <f>IFERROR(ROUND(AVERAGEIFS(Datos!$G$2:$G$37697,Datos!$E$2:$E$37697,$A23,Datos!$B$2:$B$37697,20,Datos!$C$2:$C$37697,"&lt;30",Datos!$F$2:$F$37697,"STANDBY"),0),"")</f>
        <v/>
      </c>
      <c r="AA23" s="7">
        <f>IFERROR(ROUND(AVERAGEIFS(Datos!$G$2:$G$37697,Datos!$E$2:$E$37697,$A23,Datos!$B$2:$B$37697,20,Datos!$C$2:$C$37697,"&gt;=30",Datos!$F$2:$F$37697,"STANDBY"),0),"")</f>
        <v/>
      </c>
      <c r="AB23" s="7">
        <f>IFERROR(ROUND(AVERAGEIFS(Datos!$G$2:$G$37697,Datos!$E$2:$E$37697,$A23,Datos!$B$2:$B$37697,21,Datos!$C$2:$C$37697,"&lt;30",Datos!$F$2:$F$37697,"STANDBY"),0),"")</f>
        <v/>
      </c>
      <c r="AC23" s="7">
        <f>IFERROR(ROUND(AVERAGEIFS(Datos!$G$2:$G$37697,Datos!$E$2:$E$37697,$A23,Datos!$B$2:$B$37697,21,Datos!$C$2:$C$37697,"&gt;=30",Datos!$F$2:$F$37697,"STANDBY"),0),"")</f>
        <v/>
      </c>
      <c r="AD23" s="7">
        <f>IFERROR(ROUND(AVERAGEIFS(Datos!$G$2:$G$37697,Datos!$E$2:$E$37697,$A23,Datos!$B$2:$B$37697,22,Datos!$C$2:$C$37697,"&lt;30",Datos!$F$2:$F$37697,"STANDBY"),0),"")</f>
        <v/>
      </c>
      <c r="AE23" s="7">
        <f>IFERROR(ROUND(AVERAGEIFS(Datos!$G$2:$G$37697,Datos!$E$2:$E$37697,$A23,Datos!$B$2:$B$37697,22,Datos!$C$2:$C$37697,"&gt;=30",Datos!$F$2:$F$37697,"STANDBY"),0),"")</f>
        <v/>
      </c>
      <c r="AF23" s="7">
        <f>IFERROR(ROUND(AVERAGEIFS(Datos!$G$2:$G$37697,Datos!$E$2:$E$37697,$A23,Datos!$B$2:$B$37697,23,Datos!$C$2:$C$37697,"&lt;30",Datos!$F$2:$F$37697,"STANDBY"),0),"")</f>
        <v/>
      </c>
      <c r="AG23" s="7">
        <f>IFERROR(ROUND(AVERAGEIFS(Datos!$G$2:$G$37697,Datos!$E$2:$E$37697,$A23,Datos!$B$2:$B$37697,23,Datos!$C$2:$C$37697,"&gt;=30",Datos!$F$2:$F$37697,"STANDBY"),0),"")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IFERROR(ROUND(AVERAGEIFS(Datos!$G$2:$G$37697,Datos!$E$2:$E$37697,$A24,Datos!$B$2:$B$37697,8,Datos!$C$2:$C$37697,"&lt;30",Datos!$F$2:$F$37697,"STANDBY"),0),"")</f>
        <v/>
      </c>
      <c r="C24" s="7">
        <f>IFERROR(ROUND(AVERAGEIFS(Datos!$G$2:$G$37697,Datos!$E$2:$E$37697,$A24,Datos!$B$2:$B$37697,8,Datos!$C$2:$C$37697,"&gt;=30",Datos!$F$2:$F$37697,"STANDBY"),0),"")</f>
        <v/>
      </c>
      <c r="D24" s="7">
        <f>IFERROR(ROUND(AVERAGEIFS(Datos!$G$2:$G$37697,Datos!$E$2:$E$37697,$A24,Datos!$B$2:$B$37697,9,Datos!$C$2:$C$37697,"&lt;30",Datos!$F$2:$F$37697,"STANDBY"),0),"")</f>
        <v/>
      </c>
      <c r="E24" s="7">
        <f>IFERROR(ROUND(AVERAGEIFS(Datos!$G$2:$G$37697,Datos!$E$2:$E$37697,$A24,Datos!$B$2:$B$37697,9,Datos!$C$2:$C$37697,"&gt;=30",Datos!$F$2:$F$37697,"STANDBY"),0),"")</f>
        <v/>
      </c>
      <c r="F24" s="7">
        <f>IFERROR(ROUND(AVERAGEIFS(Datos!$G$2:$G$37697,Datos!$E$2:$E$37697,$A24,Datos!$B$2:$B$37697,10,Datos!$C$2:$C$37697,"&lt;30",Datos!$F$2:$F$37697,"STANDBY"),0),"")</f>
        <v/>
      </c>
      <c r="G24" s="7">
        <f>IFERROR(ROUND(AVERAGEIFS(Datos!$G$2:$G$37697,Datos!$E$2:$E$37697,$A24,Datos!$B$2:$B$37697,10,Datos!$C$2:$C$37697,"&gt;=30",Datos!$F$2:$F$37697,"STANDBY"),0),"")</f>
        <v/>
      </c>
      <c r="H24" s="7">
        <f>IFERROR(ROUND(AVERAGEIFS(Datos!$G$2:$G$37697,Datos!$E$2:$E$37697,$A24,Datos!$B$2:$B$37697,11,Datos!$C$2:$C$37697,"&lt;30",Datos!$F$2:$F$37697,"STANDBY"),0),"")</f>
        <v/>
      </c>
      <c r="I24" s="7">
        <f>IFERROR(ROUND(AVERAGEIFS(Datos!$G$2:$G$37697,Datos!$E$2:$E$37697,$A24,Datos!$B$2:$B$37697,11,Datos!$C$2:$C$37697,"&gt;=30",Datos!$F$2:$F$37697,"STANDBY"),0),"")</f>
        <v/>
      </c>
      <c r="J24" s="7">
        <f>IFERROR(ROUND(AVERAGEIFS(Datos!$G$2:$G$37697,Datos!$E$2:$E$37697,$A24,Datos!$B$2:$B$37697,12,Datos!$C$2:$C$37697,"&lt;30",Datos!$F$2:$F$37697,"STANDBY"),0),"")</f>
        <v/>
      </c>
      <c r="K24" s="7">
        <f>IFERROR(ROUND(AVERAGEIFS(Datos!$G$2:$G$37697,Datos!$E$2:$E$37697,$A24,Datos!$B$2:$B$37697,12,Datos!$C$2:$C$37697,"&gt;=30",Datos!$F$2:$F$37697,"STANDBY"),0),"")</f>
        <v/>
      </c>
      <c r="L24" s="7">
        <f>IFERROR(ROUND(AVERAGEIFS(Datos!$G$2:$G$37697,Datos!$E$2:$E$37697,$A24,Datos!$B$2:$B$37697,13,Datos!$C$2:$C$37697,"&lt;30",Datos!$F$2:$F$37697,"STANDBY"),0),"")</f>
        <v/>
      </c>
      <c r="M24" s="7">
        <f>IFERROR(ROUND(AVERAGEIFS(Datos!$G$2:$G$37697,Datos!$E$2:$E$37697,$A24,Datos!$B$2:$B$37697,13,Datos!$C$2:$C$37697,"&gt;=30",Datos!$F$2:$F$37697,"STANDBY"),0),"")</f>
        <v/>
      </c>
      <c r="N24" s="7">
        <f>IFERROR(ROUND(AVERAGEIFS(Datos!$G$2:$G$37697,Datos!$E$2:$E$37697,$A24,Datos!$B$2:$B$37697,14,Datos!$C$2:$C$37697,"&lt;30",Datos!$F$2:$F$37697,"STANDBY"),0),"")</f>
        <v/>
      </c>
      <c r="O24" s="7">
        <f>IFERROR(ROUND(AVERAGEIFS(Datos!$G$2:$G$37697,Datos!$E$2:$E$37697,$A24,Datos!$B$2:$B$37697,14,Datos!$C$2:$C$37697,"&gt;=30",Datos!$F$2:$F$37697,"STANDBY"),0),"")</f>
        <v/>
      </c>
      <c r="P24" s="7">
        <f>IFERROR(ROUND(AVERAGEIFS(Datos!$G$2:$G$37697,Datos!$E$2:$E$37697,$A24,Datos!$B$2:$B$37697,15,Datos!$C$2:$C$37697,"&lt;30",Datos!$F$2:$F$37697,"STANDBY"),0),"")</f>
        <v/>
      </c>
      <c r="Q24" s="7">
        <f>IFERROR(ROUND(AVERAGEIFS(Datos!$G$2:$G$37697,Datos!$E$2:$E$37697,$A24,Datos!$B$2:$B$37697,15,Datos!$C$2:$C$37697,"&gt;=30",Datos!$F$2:$F$37697,"STANDBY"),0),"")</f>
        <v/>
      </c>
      <c r="R24" s="7">
        <f>IFERROR(ROUND(AVERAGEIFS(Datos!$G$2:$G$37697,Datos!$E$2:$E$37697,$A24,Datos!$B$2:$B$37697,16,Datos!$C$2:$C$37697,"&lt;30",Datos!$F$2:$F$37697,"STANDBY"),0),"")</f>
        <v/>
      </c>
      <c r="S24" s="7">
        <f>IFERROR(ROUND(AVERAGEIFS(Datos!$G$2:$G$37697,Datos!$E$2:$E$37697,$A24,Datos!$B$2:$B$37697,16,Datos!$C$2:$C$37697,"&gt;=30",Datos!$F$2:$F$37697,"STANDBY"),0),"")</f>
        <v/>
      </c>
      <c r="T24" s="7">
        <f>IFERROR(ROUND(AVERAGEIFS(Datos!$G$2:$G$37697,Datos!$E$2:$E$37697,$A24,Datos!$B$2:$B$37697,17,Datos!$C$2:$C$37697,"&lt;30",Datos!$F$2:$F$37697,"STANDBY"),0),"")</f>
        <v/>
      </c>
      <c r="U24" s="7">
        <f>IFERROR(ROUND(AVERAGEIFS(Datos!$G$2:$G$37697,Datos!$E$2:$E$37697,$A24,Datos!$B$2:$B$37697,17,Datos!$C$2:$C$37697,"&gt;=30",Datos!$F$2:$F$37697,"STANDBY"),0),"")</f>
        <v/>
      </c>
      <c r="V24" s="7">
        <f>IFERROR(ROUND(AVERAGEIFS(Datos!$G$2:$G$37697,Datos!$E$2:$E$37697,$A24,Datos!$B$2:$B$37697,18,Datos!$C$2:$C$37697,"&lt;30",Datos!$F$2:$F$37697,"STANDBY"),0),"")</f>
        <v/>
      </c>
      <c r="W24" s="7">
        <f>IFERROR(ROUND(AVERAGEIFS(Datos!$G$2:$G$37697,Datos!$E$2:$E$37697,$A24,Datos!$B$2:$B$37697,18,Datos!$C$2:$C$37697,"&gt;=30",Datos!$F$2:$F$37697,"STANDBY"),0),"")</f>
        <v/>
      </c>
      <c r="X24" s="7">
        <f>IFERROR(ROUND(AVERAGEIFS(Datos!$G$2:$G$37697,Datos!$E$2:$E$37697,$A24,Datos!$B$2:$B$37697,19,Datos!$C$2:$C$37697,"&lt;30",Datos!$F$2:$F$37697,"STANDBY"),0),"")</f>
        <v/>
      </c>
      <c r="Y24" s="7">
        <f>IFERROR(ROUND(AVERAGEIFS(Datos!$G$2:$G$37697,Datos!$E$2:$E$37697,$A24,Datos!$B$2:$B$37697,19,Datos!$C$2:$C$37697,"&gt;=30",Datos!$F$2:$F$37697,"STANDBY"),0),"")</f>
        <v/>
      </c>
      <c r="Z24" s="7">
        <f>IFERROR(ROUND(AVERAGEIFS(Datos!$G$2:$G$37697,Datos!$E$2:$E$37697,$A24,Datos!$B$2:$B$37697,20,Datos!$C$2:$C$37697,"&lt;30",Datos!$F$2:$F$37697,"STANDBY"),0),"")</f>
        <v/>
      </c>
      <c r="AA24" s="7">
        <f>IFERROR(ROUND(AVERAGEIFS(Datos!$G$2:$G$37697,Datos!$E$2:$E$37697,$A24,Datos!$B$2:$B$37697,20,Datos!$C$2:$C$37697,"&gt;=30",Datos!$F$2:$F$37697,"STANDBY"),0),"")</f>
        <v/>
      </c>
      <c r="AB24" s="7">
        <f>IFERROR(ROUND(AVERAGEIFS(Datos!$G$2:$G$37697,Datos!$E$2:$E$37697,$A24,Datos!$B$2:$B$37697,21,Datos!$C$2:$C$37697,"&lt;30",Datos!$F$2:$F$37697,"STANDBY"),0),"")</f>
        <v/>
      </c>
      <c r="AC24" s="7">
        <f>IFERROR(ROUND(AVERAGEIFS(Datos!$G$2:$G$37697,Datos!$E$2:$E$37697,$A24,Datos!$B$2:$B$37697,21,Datos!$C$2:$C$37697,"&gt;=30",Datos!$F$2:$F$37697,"STANDBY"),0),"")</f>
        <v/>
      </c>
      <c r="AD24" s="7">
        <f>IFERROR(ROUND(AVERAGEIFS(Datos!$G$2:$G$37697,Datos!$E$2:$E$37697,$A24,Datos!$B$2:$B$37697,22,Datos!$C$2:$C$37697,"&lt;30",Datos!$F$2:$F$37697,"STANDBY"),0),"")</f>
        <v/>
      </c>
      <c r="AE24" s="7">
        <f>IFERROR(ROUND(AVERAGEIFS(Datos!$G$2:$G$37697,Datos!$E$2:$E$37697,$A24,Datos!$B$2:$B$37697,22,Datos!$C$2:$C$37697,"&gt;=30",Datos!$F$2:$F$37697,"STANDBY"),0),"")</f>
        <v/>
      </c>
      <c r="AF24" s="7">
        <f>IFERROR(ROUND(AVERAGEIFS(Datos!$G$2:$G$37697,Datos!$E$2:$E$37697,$A24,Datos!$B$2:$B$37697,23,Datos!$C$2:$C$37697,"&lt;30",Datos!$F$2:$F$37697,"STANDBY"),0),"")</f>
        <v/>
      </c>
      <c r="AG24" s="7">
        <f>IFERROR(ROUND(AVERAGEIFS(Datos!$G$2:$G$37697,Datos!$E$2:$E$37697,$A24,Datos!$B$2:$B$37697,23,Datos!$C$2:$C$37697,"&gt;=30",Datos!$F$2:$F$37697,"STANDBY"),0),"")</f>
        <v/>
      </c>
    </row>
    <row r="25">
      <c r="A25" s="6" t="inlineStr">
        <is>
          <t>"it's a small world"</t>
        </is>
      </c>
      <c r="B25" s="7">
        <f>IFERROR(ROUND(AVERAGEIFS(Datos!$G$2:$G$37697,Datos!$E$2:$E$37697,$A25,Datos!$B$2:$B$37697,8,Datos!$C$2:$C$37697,"&lt;30",Datos!$F$2:$F$37697,"STANDBY"),0),"")</f>
        <v/>
      </c>
      <c r="C25" s="7">
        <f>IFERROR(ROUND(AVERAGEIFS(Datos!$G$2:$G$37697,Datos!$E$2:$E$37697,$A25,Datos!$B$2:$B$37697,8,Datos!$C$2:$C$37697,"&gt;=30",Datos!$F$2:$F$37697,"STANDBY"),0),"")</f>
        <v/>
      </c>
      <c r="D25" s="7">
        <f>IFERROR(ROUND(AVERAGEIFS(Datos!$G$2:$G$37697,Datos!$E$2:$E$37697,$A25,Datos!$B$2:$B$37697,9,Datos!$C$2:$C$37697,"&lt;30",Datos!$F$2:$F$37697,"STANDBY"),0),"")</f>
        <v/>
      </c>
      <c r="E25" s="7">
        <f>IFERROR(ROUND(AVERAGEIFS(Datos!$G$2:$G$37697,Datos!$E$2:$E$37697,$A25,Datos!$B$2:$B$37697,9,Datos!$C$2:$C$37697,"&gt;=30",Datos!$F$2:$F$37697,"STANDBY"),0),"")</f>
        <v/>
      </c>
      <c r="F25" s="7">
        <f>IFERROR(ROUND(AVERAGEIFS(Datos!$G$2:$G$37697,Datos!$E$2:$E$37697,$A25,Datos!$B$2:$B$37697,10,Datos!$C$2:$C$37697,"&lt;30",Datos!$F$2:$F$37697,"STANDBY"),0),"")</f>
        <v/>
      </c>
      <c r="G25" s="7">
        <f>IFERROR(ROUND(AVERAGEIFS(Datos!$G$2:$G$37697,Datos!$E$2:$E$37697,$A25,Datos!$B$2:$B$37697,10,Datos!$C$2:$C$37697,"&gt;=30",Datos!$F$2:$F$37697,"STANDBY"),0),"")</f>
        <v/>
      </c>
      <c r="H25" s="7">
        <f>IFERROR(ROUND(AVERAGEIFS(Datos!$G$2:$G$37697,Datos!$E$2:$E$37697,$A25,Datos!$B$2:$B$37697,11,Datos!$C$2:$C$37697,"&lt;30",Datos!$F$2:$F$37697,"STANDBY"),0),"")</f>
        <v/>
      </c>
      <c r="I25" s="7">
        <f>IFERROR(ROUND(AVERAGEIFS(Datos!$G$2:$G$37697,Datos!$E$2:$E$37697,$A25,Datos!$B$2:$B$37697,11,Datos!$C$2:$C$37697,"&gt;=30",Datos!$F$2:$F$37697,"STANDBY"),0),"")</f>
        <v/>
      </c>
      <c r="J25" s="7">
        <f>IFERROR(ROUND(AVERAGEIFS(Datos!$G$2:$G$37697,Datos!$E$2:$E$37697,$A25,Datos!$B$2:$B$37697,12,Datos!$C$2:$C$37697,"&lt;30",Datos!$F$2:$F$37697,"STANDBY"),0),"")</f>
        <v/>
      </c>
      <c r="K25" s="7">
        <f>IFERROR(ROUND(AVERAGEIFS(Datos!$G$2:$G$37697,Datos!$E$2:$E$37697,$A25,Datos!$B$2:$B$37697,12,Datos!$C$2:$C$37697,"&gt;=30",Datos!$F$2:$F$37697,"STANDBY"),0),"")</f>
        <v/>
      </c>
      <c r="L25" s="7">
        <f>IFERROR(ROUND(AVERAGEIFS(Datos!$G$2:$G$37697,Datos!$E$2:$E$37697,$A25,Datos!$B$2:$B$37697,13,Datos!$C$2:$C$37697,"&lt;30",Datos!$F$2:$F$37697,"STANDBY"),0),"")</f>
        <v/>
      </c>
      <c r="M25" s="7">
        <f>IFERROR(ROUND(AVERAGEIFS(Datos!$G$2:$G$37697,Datos!$E$2:$E$37697,$A25,Datos!$B$2:$B$37697,13,Datos!$C$2:$C$37697,"&gt;=30",Datos!$F$2:$F$37697,"STANDBY"),0),"")</f>
        <v/>
      </c>
      <c r="N25" s="7">
        <f>IFERROR(ROUND(AVERAGEIFS(Datos!$G$2:$G$37697,Datos!$E$2:$E$37697,$A25,Datos!$B$2:$B$37697,14,Datos!$C$2:$C$37697,"&lt;30",Datos!$F$2:$F$37697,"STANDBY"),0),"")</f>
        <v/>
      </c>
      <c r="O25" s="7">
        <f>IFERROR(ROUND(AVERAGEIFS(Datos!$G$2:$G$37697,Datos!$E$2:$E$37697,$A25,Datos!$B$2:$B$37697,14,Datos!$C$2:$C$37697,"&gt;=30",Datos!$F$2:$F$37697,"STANDBY"),0),"")</f>
        <v/>
      </c>
      <c r="P25" s="7">
        <f>IFERROR(ROUND(AVERAGEIFS(Datos!$G$2:$G$37697,Datos!$E$2:$E$37697,$A25,Datos!$B$2:$B$37697,15,Datos!$C$2:$C$37697,"&lt;30",Datos!$F$2:$F$37697,"STANDBY"),0),"")</f>
        <v/>
      </c>
      <c r="Q25" s="7">
        <f>IFERROR(ROUND(AVERAGEIFS(Datos!$G$2:$G$37697,Datos!$E$2:$E$37697,$A25,Datos!$B$2:$B$37697,15,Datos!$C$2:$C$37697,"&gt;=30",Datos!$F$2:$F$37697,"STANDBY"),0),"")</f>
        <v/>
      </c>
      <c r="R25" s="7">
        <f>IFERROR(ROUND(AVERAGEIFS(Datos!$G$2:$G$37697,Datos!$E$2:$E$37697,$A25,Datos!$B$2:$B$37697,16,Datos!$C$2:$C$37697,"&lt;30",Datos!$F$2:$F$37697,"STANDBY"),0),"")</f>
        <v/>
      </c>
      <c r="S25" s="7">
        <f>IFERROR(ROUND(AVERAGEIFS(Datos!$G$2:$G$37697,Datos!$E$2:$E$37697,$A25,Datos!$B$2:$B$37697,16,Datos!$C$2:$C$37697,"&gt;=30",Datos!$F$2:$F$37697,"STANDBY"),0),"")</f>
        <v/>
      </c>
      <c r="T25" s="7">
        <f>IFERROR(ROUND(AVERAGEIFS(Datos!$G$2:$G$37697,Datos!$E$2:$E$37697,$A25,Datos!$B$2:$B$37697,17,Datos!$C$2:$C$37697,"&lt;30",Datos!$F$2:$F$37697,"STANDBY"),0),"")</f>
        <v/>
      </c>
      <c r="U25" s="7">
        <f>IFERROR(ROUND(AVERAGEIFS(Datos!$G$2:$G$37697,Datos!$E$2:$E$37697,$A25,Datos!$B$2:$B$37697,17,Datos!$C$2:$C$37697,"&gt;=30",Datos!$F$2:$F$37697,"STANDBY"),0),"")</f>
        <v/>
      </c>
      <c r="V25" s="7">
        <f>IFERROR(ROUND(AVERAGEIFS(Datos!$G$2:$G$37697,Datos!$E$2:$E$37697,$A25,Datos!$B$2:$B$37697,18,Datos!$C$2:$C$37697,"&lt;30",Datos!$F$2:$F$37697,"STANDBY"),0),"")</f>
        <v/>
      </c>
      <c r="W25" s="7">
        <f>IFERROR(ROUND(AVERAGEIFS(Datos!$G$2:$G$37697,Datos!$E$2:$E$37697,$A25,Datos!$B$2:$B$37697,18,Datos!$C$2:$C$37697,"&gt;=30",Datos!$F$2:$F$37697,"STANDBY"),0),"")</f>
        <v/>
      </c>
      <c r="X25" s="7">
        <f>IFERROR(ROUND(AVERAGEIFS(Datos!$G$2:$G$37697,Datos!$E$2:$E$37697,$A25,Datos!$B$2:$B$37697,19,Datos!$C$2:$C$37697,"&lt;30",Datos!$F$2:$F$37697,"STANDBY"),0),"")</f>
        <v/>
      </c>
      <c r="Y25" s="7">
        <f>IFERROR(ROUND(AVERAGEIFS(Datos!$G$2:$G$37697,Datos!$E$2:$E$37697,$A25,Datos!$B$2:$B$37697,19,Datos!$C$2:$C$37697,"&gt;=30",Datos!$F$2:$F$37697,"STANDBY"),0),"")</f>
        <v/>
      </c>
      <c r="Z25" s="7">
        <f>IFERROR(ROUND(AVERAGEIFS(Datos!$G$2:$G$37697,Datos!$E$2:$E$37697,$A25,Datos!$B$2:$B$37697,20,Datos!$C$2:$C$37697,"&lt;30",Datos!$F$2:$F$37697,"STANDBY"),0),"")</f>
        <v/>
      </c>
      <c r="AA25" s="7">
        <f>IFERROR(ROUND(AVERAGEIFS(Datos!$G$2:$G$37697,Datos!$E$2:$E$37697,$A25,Datos!$B$2:$B$37697,20,Datos!$C$2:$C$37697,"&gt;=30",Datos!$F$2:$F$37697,"STANDBY"),0),"")</f>
        <v/>
      </c>
      <c r="AB25" s="7">
        <f>IFERROR(ROUND(AVERAGEIFS(Datos!$G$2:$G$37697,Datos!$E$2:$E$37697,$A25,Datos!$B$2:$B$37697,21,Datos!$C$2:$C$37697,"&lt;30",Datos!$F$2:$F$37697,"STANDBY"),0),"")</f>
        <v/>
      </c>
      <c r="AC25" s="7">
        <f>IFERROR(ROUND(AVERAGEIFS(Datos!$G$2:$G$37697,Datos!$E$2:$E$37697,$A25,Datos!$B$2:$B$37697,21,Datos!$C$2:$C$37697,"&gt;=30",Datos!$F$2:$F$37697,"STANDBY"),0),"")</f>
        <v/>
      </c>
      <c r="AD25" s="7">
        <f>IFERROR(ROUND(AVERAGEIFS(Datos!$G$2:$G$37697,Datos!$E$2:$E$37697,$A25,Datos!$B$2:$B$37697,22,Datos!$C$2:$C$37697,"&lt;30",Datos!$F$2:$F$37697,"STANDBY"),0),"")</f>
        <v/>
      </c>
      <c r="AE25" s="7">
        <f>IFERROR(ROUND(AVERAGEIFS(Datos!$G$2:$G$37697,Datos!$E$2:$E$37697,$A25,Datos!$B$2:$B$37697,22,Datos!$C$2:$C$37697,"&gt;=30",Datos!$F$2:$F$37697,"STANDBY"),0),"")</f>
        <v/>
      </c>
      <c r="AF25" s="7">
        <f>IFERROR(ROUND(AVERAGEIFS(Datos!$G$2:$G$37697,Datos!$E$2:$E$37697,$A25,Datos!$B$2:$B$37697,23,Datos!$C$2:$C$37697,"&lt;30",Datos!$F$2:$F$37697,"STANDBY"),0),"")</f>
        <v/>
      </c>
      <c r="AG25" s="7">
        <f>IFERROR(ROUND(AVERAGEIFS(Datos!$G$2:$G$37697,Datos!$E$2:$E$37697,$A25,Datos!$B$2:$B$37697,23,Datos!$C$2:$C$37697,"&gt;=30",Datos!$F$2:$F$37697,"STANDBY"),0),"")</f>
        <v/>
      </c>
    </row>
    <row r="26">
      <c r="A26" s="6" t="inlineStr">
        <is>
          <t>Adventure Isle</t>
        </is>
      </c>
      <c r="B26" s="7">
        <f>IFERROR(ROUND(AVERAGEIFS(Datos!$G$2:$G$37697,Datos!$E$2:$E$37697,$A26,Datos!$B$2:$B$37697,8,Datos!$C$2:$C$37697,"&lt;30",Datos!$F$2:$F$37697,"STANDBY"),0),"")</f>
        <v/>
      </c>
      <c r="C26" s="7">
        <f>IFERROR(ROUND(AVERAGEIFS(Datos!$G$2:$G$37697,Datos!$E$2:$E$37697,$A26,Datos!$B$2:$B$37697,8,Datos!$C$2:$C$37697,"&gt;=30",Datos!$F$2:$F$37697,"STANDBY"),0),"")</f>
        <v/>
      </c>
      <c r="D26" s="7">
        <f>IFERROR(ROUND(AVERAGEIFS(Datos!$G$2:$G$37697,Datos!$E$2:$E$37697,$A26,Datos!$B$2:$B$37697,9,Datos!$C$2:$C$37697,"&lt;30",Datos!$F$2:$F$37697,"STANDBY"),0),"")</f>
        <v/>
      </c>
      <c r="E26" s="7">
        <f>IFERROR(ROUND(AVERAGEIFS(Datos!$G$2:$G$37697,Datos!$E$2:$E$37697,$A26,Datos!$B$2:$B$37697,9,Datos!$C$2:$C$37697,"&gt;=30",Datos!$F$2:$F$37697,"STANDBY"),0),"")</f>
        <v/>
      </c>
      <c r="F26" s="7">
        <f>IFERROR(ROUND(AVERAGEIFS(Datos!$G$2:$G$37697,Datos!$E$2:$E$37697,$A26,Datos!$B$2:$B$37697,10,Datos!$C$2:$C$37697,"&lt;30",Datos!$F$2:$F$37697,"STANDBY"),0),"")</f>
        <v/>
      </c>
      <c r="G26" s="7">
        <f>IFERROR(ROUND(AVERAGEIFS(Datos!$G$2:$G$37697,Datos!$E$2:$E$37697,$A26,Datos!$B$2:$B$37697,10,Datos!$C$2:$C$37697,"&gt;=30",Datos!$F$2:$F$37697,"STANDBY"),0),"")</f>
        <v/>
      </c>
      <c r="H26" s="7">
        <f>IFERROR(ROUND(AVERAGEIFS(Datos!$G$2:$G$37697,Datos!$E$2:$E$37697,$A26,Datos!$B$2:$B$37697,11,Datos!$C$2:$C$37697,"&lt;30",Datos!$F$2:$F$37697,"STANDBY"),0),"")</f>
        <v/>
      </c>
      <c r="I26" s="7">
        <f>IFERROR(ROUND(AVERAGEIFS(Datos!$G$2:$G$37697,Datos!$E$2:$E$37697,$A26,Datos!$B$2:$B$37697,11,Datos!$C$2:$C$37697,"&gt;=30",Datos!$F$2:$F$37697,"STANDBY"),0),"")</f>
        <v/>
      </c>
      <c r="J26" s="7">
        <f>IFERROR(ROUND(AVERAGEIFS(Datos!$G$2:$G$37697,Datos!$E$2:$E$37697,$A26,Datos!$B$2:$B$37697,12,Datos!$C$2:$C$37697,"&lt;30",Datos!$F$2:$F$37697,"STANDBY"),0),"")</f>
        <v/>
      </c>
      <c r="K26" s="7">
        <f>IFERROR(ROUND(AVERAGEIFS(Datos!$G$2:$G$37697,Datos!$E$2:$E$37697,$A26,Datos!$B$2:$B$37697,12,Datos!$C$2:$C$37697,"&gt;=30",Datos!$F$2:$F$37697,"STANDBY"),0),"")</f>
        <v/>
      </c>
      <c r="L26" s="7">
        <f>IFERROR(ROUND(AVERAGEIFS(Datos!$G$2:$G$37697,Datos!$E$2:$E$37697,$A26,Datos!$B$2:$B$37697,13,Datos!$C$2:$C$37697,"&lt;30",Datos!$F$2:$F$37697,"STANDBY"),0),"")</f>
        <v/>
      </c>
      <c r="M26" s="7">
        <f>IFERROR(ROUND(AVERAGEIFS(Datos!$G$2:$G$37697,Datos!$E$2:$E$37697,$A26,Datos!$B$2:$B$37697,13,Datos!$C$2:$C$37697,"&gt;=30",Datos!$F$2:$F$37697,"STANDBY"),0),"")</f>
        <v/>
      </c>
      <c r="N26" s="7">
        <f>IFERROR(ROUND(AVERAGEIFS(Datos!$G$2:$G$37697,Datos!$E$2:$E$37697,$A26,Datos!$B$2:$B$37697,14,Datos!$C$2:$C$37697,"&lt;30",Datos!$F$2:$F$37697,"STANDBY"),0),"")</f>
        <v/>
      </c>
      <c r="O26" s="7">
        <f>IFERROR(ROUND(AVERAGEIFS(Datos!$G$2:$G$37697,Datos!$E$2:$E$37697,$A26,Datos!$B$2:$B$37697,14,Datos!$C$2:$C$37697,"&gt;=30",Datos!$F$2:$F$37697,"STANDBY"),0),"")</f>
        <v/>
      </c>
      <c r="P26" s="7">
        <f>IFERROR(ROUND(AVERAGEIFS(Datos!$G$2:$G$37697,Datos!$E$2:$E$37697,$A26,Datos!$B$2:$B$37697,15,Datos!$C$2:$C$37697,"&lt;30",Datos!$F$2:$F$37697,"STANDBY"),0),"")</f>
        <v/>
      </c>
      <c r="Q26" s="7">
        <f>IFERROR(ROUND(AVERAGEIFS(Datos!$G$2:$G$37697,Datos!$E$2:$E$37697,$A26,Datos!$B$2:$B$37697,15,Datos!$C$2:$C$37697,"&gt;=30",Datos!$F$2:$F$37697,"STANDBY"),0),"")</f>
        <v/>
      </c>
      <c r="R26" s="7">
        <f>IFERROR(ROUND(AVERAGEIFS(Datos!$G$2:$G$37697,Datos!$E$2:$E$37697,$A26,Datos!$B$2:$B$37697,16,Datos!$C$2:$C$37697,"&lt;30",Datos!$F$2:$F$37697,"STANDBY"),0),"")</f>
        <v/>
      </c>
      <c r="S26" s="7">
        <f>IFERROR(ROUND(AVERAGEIFS(Datos!$G$2:$G$37697,Datos!$E$2:$E$37697,$A26,Datos!$B$2:$B$37697,16,Datos!$C$2:$C$37697,"&gt;=30",Datos!$F$2:$F$37697,"STANDBY"),0),"")</f>
        <v/>
      </c>
      <c r="T26" s="7">
        <f>IFERROR(ROUND(AVERAGEIFS(Datos!$G$2:$G$37697,Datos!$E$2:$E$37697,$A26,Datos!$B$2:$B$37697,17,Datos!$C$2:$C$37697,"&lt;30",Datos!$F$2:$F$37697,"STANDBY"),0),"")</f>
        <v/>
      </c>
      <c r="U26" s="7">
        <f>IFERROR(ROUND(AVERAGEIFS(Datos!$G$2:$G$37697,Datos!$E$2:$E$37697,$A26,Datos!$B$2:$B$37697,17,Datos!$C$2:$C$37697,"&gt;=30",Datos!$F$2:$F$37697,"STANDBY"),0),"")</f>
        <v/>
      </c>
      <c r="V26" s="7">
        <f>IFERROR(ROUND(AVERAGEIFS(Datos!$G$2:$G$37697,Datos!$E$2:$E$37697,$A26,Datos!$B$2:$B$37697,18,Datos!$C$2:$C$37697,"&lt;30",Datos!$F$2:$F$37697,"STANDBY"),0),"")</f>
        <v/>
      </c>
      <c r="W26" s="7">
        <f>IFERROR(ROUND(AVERAGEIFS(Datos!$G$2:$G$37697,Datos!$E$2:$E$37697,$A26,Datos!$B$2:$B$37697,18,Datos!$C$2:$C$37697,"&gt;=30",Datos!$F$2:$F$37697,"STANDBY"),0),"")</f>
        <v/>
      </c>
      <c r="X26" s="7">
        <f>IFERROR(ROUND(AVERAGEIFS(Datos!$G$2:$G$37697,Datos!$E$2:$E$37697,$A26,Datos!$B$2:$B$37697,19,Datos!$C$2:$C$37697,"&lt;30",Datos!$F$2:$F$37697,"STANDBY"),0),"")</f>
        <v/>
      </c>
      <c r="Y26" s="7">
        <f>IFERROR(ROUND(AVERAGEIFS(Datos!$G$2:$G$37697,Datos!$E$2:$E$37697,$A26,Datos!$B$2:$B$37697,19,Datos!$C$2:$C$37697,"&gt;=30",Datos!$F$2:$F$37697,"STANDBY"),0),"")</f>
        <v/>
      </c>
      <c r="Z26" s="7">
        <f>IFERROR(ROUND(AVERAGEIFS(Datos!$G$2:$G$37697,Datos!$E$2:$E$37697,$A26,Datos!$B$2:$B$37697,20,Datos!$C$2:$C$37697,"&lt;30",Datos!$F$2:$F$37697,"STANDBY"),0),"")</f>
        <v/>
      </c>
      <c r="AA26" s="7">
        <f>IFERROR(ROUND(AVERAGEIFS(Datos!$G$2:$G$37697,Datos!$E$2:$E$37697,$A26,Datos!$B$2:$B$37697,20,Datos!$C$2:$C$37697,"&gt;=30",Datos!$F$2:$F$37697,"STANDBY"),0),"")</f>
        <v/>
      </c>
      <c r="AB26" s="7">
        <f>IFERROR(ROUND(AVERAGEIFS(Datos!$G$2:$G$37697,Datos!$E$2:$E$37697,$A26,Datos!$B$2:$B$37697,21,Datos!$C$2:$C$37697,"&lt;30",Datos!$F$2:$F$37697,"STANDBY"),0),"")</f>
        <v/>
      </c>
      <c r="AC26" s="7">
        <f>IFERROR(ROUND(AVERAGEIFS(Datos!$G$2:$G$37697,Datos!$E$2:$E$37697,$A26,Datos!$B$2:$B$37697,21,Datos!$C$2:$C$37697,"&gt;=30",Datos!$F$2:$F$37697,"STANDBY"),0),"")</f>
        <v/>
      </c>
      <c r="AD26" s="7">
        <f>IFERROR(ROUND(AVERAGEIFS(Datos!$G$2:$G$37697,Datos!$E$2:$E$37697,$A26,Datos!$B$2:$B$37697,22,Datos!$C$2:$C$37697,"&lt;30",Datos!$F$2:$F$37697,"STANDBY"),0),"")</f>
        <v/>
      </c>
      <c r="AE26" s="7">
        <f>IFERROR(ROUND(AVERAGEIFS(Datos!$G$2:$G$37697,Datos!$E$2:$E$37697,$A26,Datos!$B$2:$B$37697,22,Datos!$C$2:$C$37697,"&gt;=30",Datos!$F$2:$F$37697,"STANDBY"),0),"")</f>
        <v/>
      </c>
      <c r="AF26" s="7">
        <f>IFERROR(ROUND(AVERAGEIFS(Datos!$G$2:$G$37697,Datos!$E$2:$E$37697,$A26,Datos!$B$2:$B$37697,23,Datos!$C$2:$C$37697,"&lt;30",Datos!$F$2:$F$37697,"STANDBY"),0),"")</f>
        <v/>
      </c>
      <c r="AG26" s="7">
        <f>IFERROR(ROUND(AVERAGEIFS(Datos!$G$2:$G$37697,Datos!$E$2:$E$37697,$A26,Datos!$B$2:$B$37697,23,Datos!$C$2:$C$37697,"&gt;=30",Datos!$F$2:$F$37697,"STANDBY"),0),"")</f>
        <v/>
      </c>
    </row>
    <row r="27">
      <c r="A27" s="6" t="inlineStr">
        <is>
          <t>Alice's Curious Labyrinth</t>
        </is>
      </c>
      <c r="B27" s="7">
        <f>IFERROR(ROUND(AVERAGEIFS(Datos!$G$2:$G$37697,Datos!$E$2:$E$37697,$A27,Datos!$B$2:$B$37697,8,Datos!$C$2:$C$37697,"&lt;30",Datos!$F$2:$F$37697,"STANDBY"),0),"")</f>
        <v/>
      </c>
      <c r="C27" s="7">
        <f>IFERROR(ROUND(AVERAGEIFS(Datos!$G$2:$G$37697,Datos!$E$2:$E$37697,$A27,Datos!$B$2:$B$37697,8,Datos!$C$2:$C$37697,"&gt;=30",Datos!$F$2:$F$37697,"STANDBY"),0),"")</f>
        <v/>
      </c>
      <c r="D27" s="7">
        <f>IFERROR(ROUND(AVERAGEIFS(Datos!$G$2:$G$37697,Datos!$E$2:$E$37697,$A27,Datos!$B$2:$B$37697,9,Datos!$C$2:$C$37697,"&lt;30",Datos!$F$2:$F$37697,"STANDBY"),0),"")</f>
        <v/>
      </c>
      <c r="E27" s="7">
        <f>IFERROR(ROUND(AVERAGEIFS(Datos!$G$2:$G$37697,Datos!$E$2:$E$37697,$A27,Datos!$B$2:$B$37697,9,Datos!$C$2:$C$37697,"&gt;=30",Datos!$F$2:$F$37697,"STANDBY"),0),"")</f>
        <v/>
      </c>
      <c r="F27" s="7">
        <f>IFERROR(ROUND(AVERAGEIFS(Datos!$G$2:$G$37697,Datos!$E$2:$E$37697,$A27,Datos!$B$2:$B$37697,10,Datos!$C$2:$C$37697,"&lt;30",Datos!$F$2:$F$37697,"STANDBY"),0),"")</f>
        <v/>
      </c>
      <c r="G27" s="7">
        <f>IFERROR(ROUND(AVERAGEIFS(Datos!$G$2:$G$37697,Datos!$E$2:$E$37697,$A27,Datos!$B$2:$B$37697,10,Datos!$C$2:$C$37697,"&gt;=30",Datos!$F$2:$F$37697,"STANDBY"),0),"")</f>
        <v/>
      </c>
      <c r="H27" s="7">
        <f>IFERROR(ROUND(AVERAGEIFS(Datos!$G$2:$G$37697,Datos!$E$2:$E$37697,$A27,Datos!$B$2:$B$37697,11,Datos!$C$2:$C$37697,"&lt;30",Datos!$F$2:$F$37697,"STANDBY"),0),"")</f>
        <v/>
      </c>
      <c r="I27" s="7">
        <f>IFERROR(ROUND(AVERAGEIFS(Datos!$G$2:$G$37697,Datos!$E$2:$E$37697,$A27,Datos!$B$2:$B$37697,11,Datos!$C$2:$C$37697,"&gt;=30",Datos!$F$2:$F$37697,"STANDBY"),0),"")</f>
        <v/>
      </c>
      <c r="J27" s="7">
        <f>IFERROR(ROUND(AVERAGEIFS(Datos!$G$2:$G$37697,Datos!$E$2:$E$37697,$A27,Datos!$B$2:$B$37697,12,Datos!$C$2:$C$37697,"&lt;30",Datos!$F$2:$F$37697,"STANDBY"),0),"")</f>
        <v/>
      </c>
      <c r="K27" s="7">
        <f>IFERROR(ROUND(AVERAGEIFS(Datos!$G$2:$G$37697,Datos!$E$2:$E$37697,$A27,Datos!$B$2:$B$37697,12,Datos!$C$2:$C$37697,"&gt;=30",Datos!$F$2:$F$37697,"STANDBY"),0),"")</f>
        <v/>
      </c>
      <c r="L27" s="7">
        <f>IFERROR(ROUND(AVERAGEIFS(Datos!$G$2:$G$37697,Datos!$E$2:$E$37697,$A27,Datos!$B$2:$B$37697,13,Datos!$C$2:$C$37697,"&lt;30",Datos!$F$2:$F$37697,"STANDBY"),0),"")</f>
        <v/>
      </c>
      <c r="M27" s="7">
        <f>IFERROR(ROUND(AVERAGEIFS(Datos!$G$2:$G$37697,Datos!$E$2:$E$37697,$A27,Datos!$B$2:$B$37697,13,Datos!$C$2:$C$37697,"&gt;=30",Datos!$F$2:$F$37697,"STANDBY"),0),"")</f>
        <v/>
      </c>
      <c r="N27" s="7">
        <f>IFERROR(ROUND(AVERAGEIFS(Datos!$G$2:$G$37697,Datos!$E$2:$E$37697,$A27,Datos!$B$2:$B$37697,14,Datos!$C$2:$C$37697,"&lt;30",Datos!$F$2:$F$37697,"STANDBY"),0),"")</f>
        <v/>
      </c>
      <c r="O27" s="7">
        <f>IFERROR(ROUND(AVERAGEIFS(Datos!$G$2:$G$37697,Datos!$E$2:$E$37697,$A27,Datos!$B$2:$B$37697,14,Datos!$C$2:$C$37697,"&gt;=30",Datos!$F$2:$F$37697,"STANDBY"),0),"")</f>
        <v/>
      </c>
      <c r="P27" s="7">
        <f>IFERROR(ROUND(AVERAGEIFS(Datos!$G$2:$G$37697,Datos!$E$2:$E$37697,$A27,Datos!$B$2:$B$37697,15,Datos!$C$2:$C$37697,"&lt;30",Datos!$F$2:$F$37697,"STANDBY"),0),"")</f>
        <v/>
      </c>
      <c r="Q27" s="7">
        <f>IFERROR(ROUND(AVERAGEIFS(Datos!$G$2:$G$37697,Datos!$E$2:$E$37697,$A27,Datos!$B$2:$B$37697,15,Datos!$C$2:$C$37697,"&gt;=30",Datos!$F$2:$F$37697,"STANDBY"),0),"")</f>
        <v/>
      </c>
      <c r="R27" s="7">
        <f>IFERROR(ROUND(AVERAGEIFS(Datos!$G$2:$G$37697,Datos!$E$2:$E$37697,$A27,Datos!$B$2:$B$37697,16,Datos!$C$2:$C$37697,"&lt;30",Datos!$F$2:$F$37697,"STANDBY"),0),"")</f>
        <v/>
      </c>
      <c r="S27" s="7">
        <f>IFERROR(ROUND(AVERAGEIFS(Datos!$G$2:$G$37697,Datos!$E$2:$E$37697,$A27,Datos!$B$2:$B$37697,16,Datos!$C$2:$C$37697,"&gt;=30",Datos!$F$2:$F$37697,"STANDBY"),0),"")</f>
        <v/>
      </c>
      <c r="T27" s="7">
        <f>IFERROR(ROUND(AVERAGEIFS(Datos!$G$2:$G$37697,Datos!$E$2:$E$37697,$A27,Datos!$B$2:$B$37697,17,Datos!$C$2:$C$37697,"&lt;30",Datos!$F$2:$F$37697,"STANDBY"),0),"")</f>
        <v/>
      </c>
      <c r="U27" s="7">
        <f>IFERROR(ROUND(AVERAGEIFS(Datos!$G$2:$G$37697,Datos!$E$2:$E$37697,$A27,Datos!$B$2:$B$37697,17,Datos!$C$2:$C$37697,"&gt;=30",Datos!$F$2:$F$37697,"STANDBY"),0),"")</f>
        <v/>
      </c>
      <c r="V27" s="7">
        <f>IFERROR(ROUND(AVERAGEIFS(Datos!$G$2:$G$37697,Datos!$E$2:$E$37697,$A27,Datos!$B$2:$B$37697,18,Datos!$C$2:$C$37697,"&lt;30",Datos!$F$2:$F$37697,"STANDBY"),0),"")</f>
        <v/>
      </c>
      <c r="W27" s="7">
        <f>IFERROR(ROUND(AVERAGEIFS(Datos!$G$2:$G$37697,Datos!$E$2:$E$37697,$A27,Datos!$B$2:$B$37697,18,Datos!$C$2:$C$37697,"&gt;=30",Datos!$F$2:$F$37697,"STANDBY"),0),"")</f>
        <v/>
      </c>
      <c r="X27" s="7">
        <f>IFERROR(ROUND(AVERAGEIFS(Datos!$G$2:$G$37697,Datos!$E$2:$E$37697,$A27,Datos!$B$2:$B$37697,19,Datos!$C$2:$C$37697,"&lt;30",Datos!$F$2:$F$37697,"STANDBY"),0),"")</f>
        <v/>
      </c>
      <c r="Y27" s="7">
        <f>IFERROR(ROUND(AVERAGEIFS(Datos!$G$2:$G$37697,Datos!$E$2:$E$37697,$A27,Datos!$B$2:$B$37697,19,Datos!$C$2:$C$37697,"&gt;=30",Datos!$F$2:$F$37697,"STANDBY"),0),"")</f>
        <v/>
      </c>
      <c r="Z27" s="7">
        <f>IFERROR(ROUND(AVERAGEIFS(Datos!$G$2:$G$37697,Datos!$E$2:$E$37697,$A27,Datos!$B$2:$B$37697,20,Datos!$C$2:$C$37697,"&lt;30",Datos!$F$2:$F$37697,"STANDBY"),0),"")</f>
        <v/>
      </c>
      <c r="AA27" s="7">
        <f>IFERROR(ROUND(AVERAGEIFS(Datos!$G$2:$G$37697,Datos!$E$2:$E$37697,$A27,Datos!$B$2:$B$37697,20,Datos!$C$2:$C$37697,"&gt;=30",Datos!$F$2:$F$37697,"STANDBY"),0),"")</f>
        <v/>
      </c>
      <c r="AB27" s="7">
        <f>IFERROR(ROUND(AVERAGEIFS(Datos!$G$2:$G$37697,Datos!$E$2:$E$37697,$A27,Datos!$B$2:$B$37697,21,Datos!$C$2:$C$37697,"&lt;30",Datos!$F$2:$F$37697,"STANDBY"),0),"")</f>
        <v/>
      </c>
      <c r="AC27" s="7">
        <f>IFERROR(ROUND(AVERAGEIFS(Datos!$G$2:$G$37697,Datos!$E$2:$E$37697,$A27,Datos!$B$2:$B$37697,21,Datos!$C$2:$C$37697,"&gt;=30",Datos!$F$2:$F$37697,"STANDBY"),0),"")</f>
        <v/>
      </c>
      <c r="AD27" s="7">
        <f>IFERROR(ROUND(AVERAGEIFS(Datos!$G$2:$G$37697,Datos!$E$2:$E$37697,$A27,Datos!$B$2:$B$37697,22,Datos!$C$2:$C$37697,"&lt;30",Datos!$F$2:$F$37697,"STANDBY"),0),"")</f>
        <v/>
      </c>
      <c r="AE27" s="7">
        <f>IFERROR(ROUND(AVERAGEIFS(Datos!$G$2:$G$37697,Datos!$E$2:$E$37697,$A27,Datos!$B$2:$B$37697,22,Datos!$C$2:$C$37697,"&gt;=30",Datos!$F$2:$F$37697,"STANDBY"),0),"")</f>
        <v/>
      </c>
      <c r="AF27" s="7">
        <f>IFERROR(ROUND(AVERAGEIFS(Datos!$G$2:$G$37697,Datos!$E$2:$E$37697,$A27,Datos!$B$2:$B$37697,23,Datos!$C$2:$C$37697,"&lt;30",Datos!$F$2:$F$37697,"STANDBY"),0),"")</f>
        <v/>
      </c>
      <c r="AG27" s="7">
        <f>IFERROR(ROUND(AVERAGEIFS(Datos!$G$2:$G$37697,Datos!$E$2:$E$37697,$A27,Datos!$B$2:$B$37697,23,Datos!$C$2:$C$37697,"&gt;=30",Datos!$F$2:$F$37697,"STANDBY"),0),"")</f>
        <v/>
      </c>
    </row>
    <row r="28">
      <c r="A28" s="6" t="inlineStr">
        <is>
          <t>Autopia, presented by Avis</t>
        </is>
      </c>
      <c r="B28" s="7">
        <f>IFERROR(ROUND(AVERAGEIFS(Datos!$G$2:$G$37697,Datos!$E$2:$E$37697,$A28,Datos!$B$2:$B$37697,8,Datos!$C$2:$C$37697,"&lt;30",Datos!$F$2:$F$37697,"STANDBY"),0),"")</f>
        <v/>
      </c>
      <c r="C28" s="7">
        <f>IFERROR(ROUND(AVERAGEIFS(Datos!$G$2:$G$37697,Datos!$E$2:$E$37697,$A28,Datos!$B$2:$B$37697,8,Datos!$C$2:$C$37697,"&gt;=30",Datos!$F$2:$F$37697,"STANDBY"),0),"")</f>
        <v/>
      </c>
      <c r="D28" s="7">
        <f>IFERROR(ROUND(AVERAGEIFS(Datos!$G$2:$G$37697,Datos!$E$2:$E$37697,$A28,Datos!$B$2:$B$37697,9,Datos!$C$2:$C$37697,"&lt;30",Datos!$F$2:$F$37697,"STANDBY"),0),"")</f>
        <v/>
      </c>
      <c r="E28" s="7">
        <f>IFERROR(ROUND(AVERAGEIFS(Datos!$G$2:$G$37697,Datos!$E$2:$E$37697,$A28,Datos!$B$2:$B$37697,9,Datos!$C$2:$C$37697,"&gt;=30",Datos!$F$2:$F$37697,"STANDBY"),0),"")</f>
        <v/>
      </c>
      <c r="F28" s="7">
        <f>IFERROR(ROUND(AVERAGEIFS(Datos!$G$2:$G$37697,Datos!$E$2:$E$37697,$A28,Datos!$B$2:$B$37697,10,Datos!$C$2:$C$37697,"&lt;30",Datos!$F$2:$F$37697,"STANDBY"),0),"")</f>
        <v/>
      </c>
      <c r="G28" s="7">
        <f>IFERROR(ROUND(AVERAGEIFS(Datos!$G$2:$G$37697,Datos!$E$2:$E$37697,$A28,Datos!$B$2:$B$37697,10,Datos!$C$2:$C$37697,"&gt;=30",Datos!$F$2:$F$37697,"STANDBY"),0),"")</f>
        <v/>
      </c>
      <c r="H28" s="7">
        <f>IFERROR(ROUND(AVERAGEIFS(Datos!$G$2:$G$37697,Datos!$E$2:$E$37697,$A28,Datos!$B$2:$B$37697,11,Datos!$C$2:$C$37697,"&lt;30",Datos!$F$2:$F$37697,"STANDBY"),0),"")</f>
        <v/>
      </c>
      <c r="I28" s="7">
        <f>IFERROR(ROUND(AVERAGEIFS(Datos!$G$2:$G$37697,Datos!$E$2:$E$37697,$A28,Datos!$B$2:$B$37697,11,Datos!$C$2:$C$37697,"&gt;=30",Datos!$F$2:$F$37697,"STANDBY"),0),"")</f>
        <v/>
      </c>
      <c r="J28" s="7">
        <f>IFERROR(ROUND(AVERAGEIFS(Datos!$G$2:$G$37697,Datos!$E$2:$E$37697,$A28,Datos!$B$2:$B$37697,12,Datos!$C$2:$C$37697,"&lt;30",Datos!$F$2:$F$37697,"STANDBY"),0),"")</f>
        <v/>
      </c>
      <c r="K28" s="7">
        <f>IFERROR(ROUND(AVERAGEIFS(Datos!$G$2:$G$37697,Datos!$E$2:$E$37697,$A28,Datos!$B$2:$B$37697,12,Datos!$C$2:$C$37697,"&gt;=30",Datos!$F$2:$F$37697,"STANDBY"),0),"")</f>
        <v/>
      </c>
      <c r="L28" s="7">
        <f>IFERROR(ROUND(AVERAGEIFS(Datos!$G$2:$G$37697,Datos!$E$2:$E$37697,$A28,Datos!$B$2:$B$37697,13,Datos!$C$2:$C$37697,"&lt;30",Datos!$F$2:$F$37697,"STANDBY"),0),"")</f>
        <v/>
      </c>
      <c r="M28" s="7">
        <f>IFERROR(ROUND(AVERAGEIFS(Datos!$G$2:$G$37697,Datos!$E$2:$E$37697,$A28,Datos!$B$2:$B$37697,13,Datos!$C$2:$C$37697,"&gt;=30",Datos!$F$2:$F$37697,"STANDBY"),0),"")</f>
        <v/>
      </c>
      <c r="N28" s="7">
        <f>IFERROR(ROUND(AVERAGEIFS(Datos!$G$2:$G$37697,Datos!$E$2:$E$37697,$A28,Datos!$B$2:$B$37697,14,Datos!$C$2:$C$37697,"&lt;30",Datos!$F$2:$F$37697,"STANDBY"),0),"")</f>
        <v/>
      </c>
      <c r="O28" s="7">
        <f>IFERROR(ROUND(AVERAGEIFS(Datos!$G$2:$G$37697,Datos!$E$2:$E$37697,$A28,Datos!$B$2:$B$37697,14,Datos!$C$2:$C$37697,"&gt;=30",Datos!$F$2:$F$37697,"STANDBY"),0),"")</f>
        <v/>
      </c>
      <c r="P28" s="7">
        <f>IFERROR(ROUND(AVERAGEIFS(Datos!$G$2:$G$37697,Datos!$E$2:$E$37697,$A28,Datos!$B$2:$B$37697,15,Datos!$C$2:$C$37697,"&lt;30",Datos!$F$2:$F$37697,"STANDBY"),0),"")</f>
        <v/>
      </c>
      <c r="Q28" s="7">
        <f>IFERROR(ROUND(AVERAGEIFS(Datos!$G$2:$G$37697,Datos!$E$2:$E$37697,$A28,Datos!$B$2:$B$37697,15,Datos!$C$2:$C$37697,"&gt;=30",Datos!$F$2:$F$37697,"STANDBY"),0),"")</f>
        <v/>
      </c>
      <c r="R28" s="7">
        <f>IFERROR(ROUND(AVERAGEIFS(Datos!$G$2:$G$37697,Datos!$E$2:$E$37697,$A28,Datos!$B$2:$B$37697,16,Datos!$C$2:$C$37697,"&lt;30",Datos!$F$2:$F$37697,"STANDBY"),0),"")</f>
        <v/>
      </c>
      <c r="S28" s="7">
        <f>IFERROR(ROUND(AVERAGEIFS(Datos!$G$2:$G$37697,Datos!$E$2:$E$37697,$A28,Datos!$B$2:$B$37697,16,Datos!$C$2:$C$37697,"&gt;=30",Datos!$F$2:$F$37697,"STANDBY"),0),"")</f>
        <v/>
      </c>
      <c r="T28" s="7">
        <f>IFERROR(ROUND(AVERAGEIFS(Datos!$G$2:$G$37697,Datos!$E$2:$E$37697,$A28,Datos!$B$2:$B$37697,17,Datos!$C$2:$C$37697,"&lt;30",Datos!$F$2:$F$37697,"STANDBY"),0),"")</f>
        <v/>
      </c>
      <c r="U28" s="7">
        <f>IFERROR(ROUND(AVERAGEIFS(Datos!$G$2:$G$37697,Datos!$E$2:$E$37697,$A28,Datos!$B$2:$B$37697,17,Datos!$C$2:$C$37697,"&gt;=30",Datos!$F$2:$F$37697,"STANDBY"),0),"")</f>
        <v/>
      </c>
      <c r="V28" s="7">
        <f>IFERROR(ROUND(AVERAGEIFS(Datos!$G$2:$G$37697,Datos!$E$2:$E$37697,$A28,Datos!$B$2:$B$37697,18,Datos!$C$2:$C$37697,"&lt;30",Datos!$F$2:$F$37697,"STANDBY"),0),"")</f>
        <v/>
      </c>
      <c r="W28" s="7">
        <f>IFERROR(ROUND(AVERAGEIFS(Datos!$G$2:$G$37697,Datos!$E$2:$E$37697,$A28,Datos!$B$2:$B$37697,18,Datos!$C$2:$C$37697,"&gt;=30",Datos!$F$2:$F$37697,"STANDBY"),0),"")</f>
        <v/>
      </c>
      <c r="X28" s="7">
        <f>IFERROR(ROUND(AVERAGEIFS(Datos!$G$2:$G$37697,Datos!$E$2:$E$37697,$A28,Datos!$B$2:$B$37697,19,Datos!$C$2:$C$37697,"&lt;30",Datos!$F$2:$F$37697,"STANDBY"),0),"")</f>
        <v/>
      </c>
      <c r="Y28" s="7">
        <f>IFERROR(ROUND(AVERAGEIFS(Datos!$G$2:$G$37697,Datos!$E$2:$E$37697,$A28,Datos!$B$2:$B$37697,19,Datos!$C$2:$C$37697,"&gt;=30",Datos!$F$2:$F$37697,"STANDBY"),0),"")</f>
        <v/>
      </c>
      <c r="Z28" s="7">
        <f>IFERROR(ROUND(AVERAGEIFS(Datos!$G$2:$G$37697,Datos!$E$2:$E$37697,$A28,Datos!$B$2:$B$37697,20,Datos!$C$2:$C$37697,"&lt;30",Datos!$F$2:$F$37697,"STANDBY"),0),"")</f>
        <v/>
      </c>
      <c r="AA28" s="7">
        <f>IFERROR(ROUND(AVERAGEIFS(Datos!$G$2:$G$37697,Datos!$E$2:$E$37697,$A28,Datos!$B$2:$B$37697,20,Datos!$C$2:$C$37697,"&gt;=30",Datos!$F$2:$F$37697,"STANDBY"),0),"")</f>
        <v/>
      </c>
      <c r="AB28" s="7">
        <f>IFERROR(ROUND(AVERAGEIFS(Datos!$G$2:$G$37697,Datos!$E$2:$E$37697,$A28,Datos!$B$2:$B$37697,21,Datos!$C$2:$C$37697,"&lt;30",Datos!$F$2:$F$37697,"STANDBY"),0),"")</f>
        <v/>
      </c>
      <c r="AC28" s="7">
        <f>IFERROR(ROUND(AVERAGEIFS(Datos!$G$2:$G$37697,Datos!$E$2:$E$37697,$A28,Datos!$B$2:$B$37697,21,Datos!$C$2:$C$37697,"&gt;=30",Datos!$F$2:$F$37697,"STANDBY"),0),"")</f>
        <v/>
      </c>
      <c r="AD28" s="7">
        <f>IFERROR(ROUND(AVERAGEIFS(Datos!$G$2:$G$37697,Datos!$E$2:$E$37697,$A28,Datos!$B$2:$B$37697,22,Datos!$C$2:$C$37697,"&lt;30",Datos!$F$2:$F$37697,"STANDBY"),0),"")</f>
        <v/>
      </c>
      <c r="AE28" s="7">
        <f>IFERROR(ROUND(AVERAGEIFS(Datos!$G$2:$G$37697,Datos!$E$2:$E$37697,$A28,Datos!$B$2:$B$37697,22,Datos!$C$2:$C$37697,"&gt;=30",Datos!$F$2:$F$37697,"STANDBY"),0),"")</f>
        <v/>
      </c>
      <c r="AF28" s="7">
        <f>IFERROR(ROUND(AVERAGEIFS(Datos!$G$2:$G$37697,Datos!$E$2:$E$37697,$A28,Datos!$B$2:$B$37697,23,Datos!$C$2:$C$37697,"&lt;30",Datos!$F$2:$F$37697,"STANDBY"),0),"")</f>
        <v/>
      </c>
      <c r="AG28" s="7">
        <f>IFERROR(ROUND(AVERAGEIFS(Datos!$G$2:$G$37697,Datos!$E$2:$E$37697,$A28,Datos!$B$2:$B$37697,23,Datos!$C$2:$C$37697,"&gt;=30",Datos!$F$2:$F$37697,"STANDBY"),0),"")</f>
        <v/>
      </c>
    </row>
    <row r="29">
      <c r="A29" s="6" t="inlineStr">
        <is>
          <t>Big Thunder Mountain</t>
        </is>
      </c>
      <c r="B29" s="7">
        <f>IFERROR(ROUND(AVERAGEIFS(Datos!$G$2:$G$37697,Datos!$E$2:$E$37697,$A29,Datos!$B$2:$B$37697,8,Datos!$C$2:$C$37697,"&lt;30",Datos!$F$2:$F$37697,"STANDBY"),0),"")</f>
        <v/>
      </c>
      <c r="C29" s="7">
        <f>IFERROR(ROUND(AVERAGEIFS(Datos!$G$2:$G$37697,Datos!$E$2:$E$37697,$A29,Datos!$B$2:$B$37697,8,Datos!$C$2:$C$37697,"&gt;=30",Datos!$F$2:$F$37697,"STANDBY"),0),"")</f>
        <v/>
      </c>
      <c r="D29" s="7">
        <f>IFERROR(ROUND(AVERAGEIFS(Datos!$G$2:$G$37697,Datos!$E$2:$E$37697,$A29,Datos!$B$2:$B$37697,9,Datos!$C$2:$C$37697,"&lt;30",Datos!$F$2:$F$37697,"STANDBY"),0),"")</f>
        <v/>
      </c>
      <c r="E29" s="7">
        <f>IFERROR(ROUND(AVERAGEIFS(Datos!$G$2:$G$37697,Datos!$E$2:$E$37697,$A29,Datos!$B$2:$B$37697,9,Datos!$C$2:$C$37697,"&gt;=30",Datos!$F$2:$F$37697,"STANDBY"),0),"")</f>
        <v/>
      </c>
      <c r="F29" s="7">
        <f>IFERROR(ROUND(AVERAGEIFS(Datos!$G$2:$G$37697,Datos!$E$2:$E$37697,$A29,Datos!$B$2:$B$37697,10,Datos!$C$2:$C$37697,"&lt;30",Datos!$F$2:$F$37697,"STANDBY"),0),"")</f>
        <v/>
      </c>
      <c r="G29" s="7">
        <f>IFERROR(ROUND(AVERAGEIFS(Datos!$G$2:$G$37697,Datos!$E$2:$E$37697,$A29,Datos!$B$2:$B$37697,10,Datos!$C$2:$C$37697,"&gt;=30",Datos!$F$2:$F$37697,"STANDBY"),0),"")</f>
        <v/>
      </c>
      <c r="H29" s="7">
        <f>IFERROR(ROUND(AVERAGEIFS(Datos!$G$2:$G$37697,Datos!$E$2:$E$37697,$A29,Datos!$B$2:$B$37697,11,Datos!$C$2:$C$37697,"&lt;30",Datos!$F$2:$F$37697,"STANDBY"),0),"")</f>
        <v/>
      </c>
      <c r="I29" s="7">
        <f>IFERROR(ROUND(AVERAGEIFS(Datos!$G$2:$G$37697,Datos!$E$2:$E$37697,$A29,Datos!$B$2:$B$37697,11,Datos!$C$2:$C$37697,"&gt;=30",Datos!$F$2:$F$37697,"STANDBY"),0),"")</f>
        <v/>
      </c>
      <c r="J29" s="7">
        <f>IFERROR(ROUND(AVERAGEIFS(Datos!$G$2:$G$37697,Datos!$E$2:$E$37697,$A29,Datos!$B$2:$B$37697,12,Datos!$C$2:$C$37697,"&lt;30",Datos!$F$2:$F$37697,"STANDBY"),0),"")</f>
        <v/>
      </c>
      <c r="K29" s="7">
        <f>IFERROR(ROUND(AVERAGEIFS(Datos!$G$2:$G$37697,Datos!$E$2:$E$37697,$A29,Datos!$B$2:$B$37697,12,Datos!$C$2:$C$37697,"&gt;=30",Datos!$F$2:$F$37697,"STANDBY"),0),"")</f>
        <v/>
      </c>
      <c r="L29" s="7">
        <f>IFERROR(ROUND(AVERAGEIFS(Datos!$G$2:$G$37697,Datos!$E$2:$E$37697,$A29,Datos!$B$2:$B$37697,13,Datos!$C$2:$C$37697,"&lt;30",Datos!$F$2:$F$37697,"STANDBY"),0),"")</f>
        <v/>
      </c>
      <c r="M29" s="7">
        <f>IFERROR(ROUND(AVERAGEIFS(Datos!$G$2:$G$37697,Datos!$E$2:$E$37697,$A29,Datos!$B$2:$B$37697,13,Datos!$C$2:$C$37697,"&gt;=30",Datos!$F$2:$F$37697,"STANDBY"),0),"")</f>
        <v/>
      </c>
      <c r="N29" s="7">
        <f>IFERROR(ROUND(AVERAGEIFS(Datos!$G$2:$G$37697,Datos!$E$2:$E$37697,$A29,Datos!$B$2:$B$37697,14,Datos!$C$2:$C$37697,"&lt;30",Datos!$F$2:$F$37697,"STANDBY"),0),"")</f>
        <v/>
      </c>
      <c r="O29" s="7">
        <f>IFERROR(ROUND(AVERAGEIFS(Datos!$G$2:$G$37697,Datos!$E$2:$E$37697,$A29,Datos!$B$2:$B$37697,14,Datos!$C$2:$C$37697,"&gt;=30",Datos!$F$2:$F$37697,"STANDBY"),0),"")</f>
        <v/>
      </c>
      <c r="P29" s="7">
        <f>IFERROR(ROUND(AVERAGEIFS(Datos!$G$2:$G$37697,Datos!$E$2:$E$37697,$A29,Datos!$B$2:$B$37697,15,Datos!$C$2:$C$37697,"&lt;30",Datos!$F$2:$F$37697,"STANDBY"),0),"")</f>
        <v/>
      </c>
      <c r="Q29" s="7">
        <f>IFERROR(ROUND(AVERAGEIFS(Datos!$G$2:$G$37697,Datos!$E$2:$E$37697,$A29,Datos!$B$2:$B$37697,15,Datos!$C$2:$C$37697,"&gt;=30",Datos!$F$2:$F$37697,"STANDBY"),0),"")</f>
        <v/>
      </c>
      <c r="R29" s="7">
        <f>IFERROR(ROUND(AVERAGEIFS(Datos!$G$2:$G$37697,Datos!$E$2:$E$37697,$A29,Datos!$B$2:$B$37697,16,Datos!$C$2:$C$37697,"&lt;30",Datos!$F$2:$F$37697,"STANDBY"),0),"")</f>
        <v/>
      </c>
      <c r="S29" s="7">
        <f>IFERROR(ROUND(AVERAGEIFS(Datos!$G$2:$G$37697,Datos!$E$2:$E$37697,$A29,Datos!$B$2:$B$37697,16,Datos!$C$2:$C$37697,"&gt;=30",Datos!$F$2:$F$37697,"STANDBY"),0),"")</f>
        <v/>
      </c>
      <c r="T29" s="7">
        <f>IFERROR(ROUND(AVERAGEIFS(Datos!$G$2:$G$37697,Datos!$E$2:$E$37697,$A29,Datos!$B$2:$B$37697,17,Datos!$C$2:$C$37697,"&lt;30",Datos!$F$2:$F$37697,"STANDBY"),0),"")</f>
        <v/>
      </c>
      <c r="U29" s="7">
        <f>IFERROR(ROUND(AVERAGEIFS(Datos!$G$2:$G$37697,Datos!$E$2:$E$37697,$A29,Datos!$B$2:$B$37697,17,Datos!$C$2:$C$37697,"&gt;=30",Datos!$F$2:$F$37697,"STANDBY"),0),"")</f>
        <v/>
      </c>
      <c r="V29" s="7">
        <f>IFERROR(ROUND(AVERAGEIFS(Datos!$G$2:$G$37697,Datos!$E$2:$E$37697,$A29,Datos!$B$2:$B$37697,18,Datos!$C$2:$C$37697,"&lt;30",Datos!$F$2:$F$37697,"STANDBY"),0),"")</f>
        <v/>
      </c>
      <c r="W29" s="7">
        <f>IFERROR(ROUND(AVERAGEIFS(Datos!$G$2:$G$37697,Datos!$E$2:$E$37697,$A29,Datos!$B$2:$B$37697,18,Datos!$C$2:$C$37697,"&gt;=30",Datos!$F$2:$F$37697,"STANDBY"),0),"")</f>
        <v/>
      </c>
      <c r="X29" s="7">
        <f>IFERROR(ROUND(AVERAGEIFS(Datos!$G$2:$G$37697,Datos!$E$2:$E$37697,$A29,Datos!$B$2:$B$37697,19,Datos!$C$2:$C$37697,"&lt;30",Datos!$F$2:$F$37697,"STANDBY"),0),"")</f>
        <v/>
      </c>
      <c r="Y29" s="7">
        <f>IFERROR(ROUND(AVERAGEIFS(Datos!$G$2:$G$37697,Datos!$E$2:$E$37697,$A29,Datos!$B$2:$B$37697,19,Datos!$C$2:$C$37697,"&gt;=30",Datos!$F$2:$F$37697,"STANDBY"),0),"")</f>
        <v/>
      </c>
      <c r="Z29" s="7">
        <f>IFERROR(ROUND(AVERAGEIFS(Datos!$G$2:$G$37697,Datos!$E$2:$E$37697,$A29,Datos!$B$2:$B$37697,20,Datos!$C$2:$C$37697,"&lt;30",Datos!$F$2:$F$37697,"STANDBY"),0),"")</f>
        <v/>
      </c>
      <c r="AA29" s="7">
        <f>IFERROR(ROUND(AVERAGEIFS(Datos!$G$2:$G$37697,Datos!$E$2:$E$37697,$A29,Datos!$B$2:$B$37697,20,Datos!$C$2:$C$37697,"&gt;=30",Datos!$F$2:$F$37697,"STANDBY"),0),"")</f>
        <v/>
      </c>
      <c r="AB29" s="7">
        <f>IFERROR(ROUND(AVERAGEIFS(Datos!$G$2:$G$37697,Datos!$E$2:$E$37697,$A29,Datos!$B$2:$B$37697,21,Datos!$C$2:$C$37697,"&lt;30",Datos!$F$2:$F$37697,"STANDBY"),0),"")</f>
        <v/>
      </c>
      <c r="AC29" s="7">
        <f>IFERROR(ROUND(AVERAGEIFS(Datos!$G$2:$G$37697,Datos!$E$2:$E$37697,$A29,Datos!$B$2:$B$37697,21,Datos!$C$2:$C$37697,"&gt;=30",Datos!$F$2:$F$37697,"STANDBY"),0),"")</f>
        <v/>
      </c>
      <c r="AD29" s="7">
        <f>IFERROR(ROUND(AVERAGEIFS(Datos!$G$2:$G$37697,Datos!$E$2:$E$37697,$A29,Datos!$B$2:$B$37697,22,Datos!$C$2:$C$37697,"&lt;30",Datos!$F$2:$F$37697,"STANDBY"),0),"")</f>
        <v/>
      </c>
      <c r="AE29" s="7">
        <f>IFERROR(ROUND(AVERAGEIFS(Datos!$G$2:$G$37697,Datos!$E$2:$E$37697,$A29,Datos!$B$2:$B$37697,22,Datos!$C$2:$C$37697,"&gt;=30",Datos!$F$2:$F$37697,"STANDBY"),0),"")</f>
        <v/>
      </c>
      <c r="AF29" s="7">
        <f>IFERROR(ROUND(AVERAGEIFS(Datos!$G$2:$G$37697,Datos!$E$2:$E$37697,$A29,Datos!$B$2:$B$37697,23,Datos!$C$2:$C$37697,"&lt;30",Datos!$F$2:$F$37697,"STANDBY"),0),"")</f>
        <v/>
      </c>
      <c r="AG29" s="7">
        <f>IFERROR(ROUND(AVERAGEIFS(Datos!$G$2:$G$37697,Datos!$E$2:$E$37697,$A29,Datos!$B$2:$B$37697,23,Datos!$C$2:$C$37697,"&gt;=30",Datos!$F$2:$F$37697,"STANDBY"),0),"")</f>
        <v/>
      </c>
    </row>
    <row r="30">
      <c r="A30" s="6" t="inlineStr">
        <is>
          <t>Blanche-Neige et les Sept Nains®</t>
        </is>
      </c>
      <c r="B30" s="7">
        <f>IFERROR(ROUND(AVERAGEIFS(Datos!$G$2:$G$37697,Datos!$E$2:$E$37697,$A30,Datos!$B$2:$B$37697,8,Datos!$C$2:$C$37697,"&lt;30",Datos!$F$2:$F$37697,"STANDBY"),0),"")</f>
        <v/>
      </c>
      <c r="C30" s="7">
        <f>IFERROR(ROUND(AVERAGEIFS(Datos!$G$2:$G$37697,Datos!$E$2:$E$37697,$A30,Datos!$B$2:$B$37697,8,Datos!$C$2:$C$37697,"&gt;=30",Datos!$F$2:$F$37697,"STANDBY"),0),"")</f>
        <v/>
      </c>
      <c r="D30" s="7">
        <f>IFERROR(ROUND(AVERAGEIFS(Datos!$G$2:$G$37697,Datos!$E$2:$E$37697,$A30,Datos!$B$2:$B$37697,9,Datos!$C$2:$C$37697,"&lt;30",Datos!$F$2:$F$37697,"STANDBY"),0),"")</f>
        <v/>
      </c>
      <c r="E30" s="7">
        <f>IFERROR(ROUND(AVERAGEIFS(Datos!$G$2:$G$37697,Datos!$E$2:$E$37697,$A30,Datos!$B$2:$B$37697,9,Datos!$C$2:$C$37697,"&gt;=30",Datos!$F$2:$F$37697,"STANDBY"),0),"")</f>
        <v/>
      </c>
      <c r="F30" s="7">
        <f>IFERROR(ROUND(AVERAGEIFS(Datos!$G$2:$G$37697,Datos!$E$2:$E$37697,$A30,Datos!$B$2:$B$37697,10,Datos!$C$2:$C$37697,"&lt;30",Datos!$F$2:$F$37697,"STANDBY"),0),"")</f>
        <v/>
      </c>
      <c r="G30" s="7">
        <f>IFERROR(ROUND(AVERAGEIFS(Datos!$G$2:$G$37697,Datos!$E$2:$E$37697,$A30,Datos!$B$2:$B$37697,10,Datos!$C$2:$C$37697,"&gt;=30",Datos!$F$2:$F$37697,"STANDBY"),0),"")</f>
        <v/>
      </c>
      <c r="H30" s="7">
        <f>IFERROR(ROUND(AVERAGEIFS(Datos!$G$2:$G$37697,Datos!$E$2:$E$37697,$A30,Datos!$B$2:$B$37697,11,Datos!$C$2:$C$37697,"&lt;30",Datos!$F$2:$F$37697,"STANDBY"),0),"")</f>
        <v/>
      </c>
      <c r="I30" s="7">
        <f>IFERROR(ROUND(AVERAGEIFS(Datos!$G$2:$G$37697,Datos!$E$2:$E$37697,$A30,Datos!$B$2:$B$37697,11,Datos!$C$2:$C$37697,"&gt;=30",Datos!$F$2:$F$37697,"STANDBY"),0),"")</f>
        <v/>
      </c>
      <c r="J30" s="7">
        <f>IFERROR(ROUND(AVERAGEIFS(Datos!$G$2:$G$37697,Datos!$E$2:$E$37697,$A30,Datos!$B$2:$B$37697,12,Datos!$C$2:$C$37697,"&lt;30",Datos!$F$2:$F$37697,"STANDBY"),0),"")</f>
        <v/>
      </c>
      <c r="K30" s="7">
        <f>IFERROR(ROUND(AVERAGEIFS(Datos!$G$2:$G$37697,Datos!$E$2:$E$37697,$A30,Datos!$B$2:$B$37697,12,Datos!$C$2:$C$37697,"&gt;=30",Datos!$F$2:$F$37697,"STANDBY"),0),"")</f>
        <v/>
      </c>
      <c r="L30" s="7">
        <f>IFERROR(ROUND(AVERAGEIFS(Datos!$G$2:$G$37697,Datos!$E$2:$E$37697,$A30,Datos!$B$2:$B$37697,13,Datos!$C$2:$C$37697,"&lt;30",Datos!$F$2:$F$37697,"STANDBY"),0),"")</f>
        <v/>
      </c>
      <c r="M30" s="7">
        <f>IFERROR(ROUND(AVERAGEIFS(Datos!$G$2:$G$37697,Datos!$E$2:$E$37697,$A30,Datos!$B$2:$B$37697,13,Datos!$C$2:$C$37697,"&gt;=30",Datos!$F$2:$F$37697,"STANDBY"),0),"")</f>
        <v/>
      </c>
      <c r="N30" s="7">
        <f>IFERROR(ROUND(AVERAGEIFS(Datos!$G$2:$G$37697,Datos!$E$2:$E$37697,$A30,Datos!$B$2:$B$37697,14,Datos!$C$2:$C$37697,"&lt;30",Datos!$F$2:$F$37697,"STANDBY"),0),"")</f>
        <v/>
      </c>
      <c r="O30" s="7">
        <f>IFERROR(ROUND(AVERAGEIFS(Datos!$G$2:$G$37697,Datos!$E$2:$E$37697,$A30,Datos!$B$2:$B$37697,14,Datos!$C$2:$C$37697,"&gt;=30",Datos!$F$2:$F$37697,"STANDBY"),0),"")</f>
        <v/>
      </c>
      <c r="P30" s="7">
        <f>IFERROR(ROUND(AVERAGEIFS(Datos!$G$2:$G$37697,Datos!$E$2:$E$37697,$A30,Datos!$B$2:$B$37697,15,Datos!$C$2:$C$37697,"&lt;30",Datos!$F$2:$F$37697,"STANDBY"),0),"")</f>
        <v/>
      </c>
      <c r="Q30" s="7">
        <f>IFERROR(ROUND(AVERAGEIFS(Datos!$G$2:$G$37697,Datos!$E$2:$E$37697,$A30,Datos!$B$2:$B$37697,15,Datos!$C$2:$C$37697,"&gt;=30",Datos!$F$2:$F$37697,"STANDBY"),0),"")</f>
        <v/>
      </c>
      <c r="R30" s="7">
        <f>IFERROR(ROUND(AVERAGEIFS(Datos!$G$2:$G$37697,Datos!$E$2:$E$37697,$A30,Datos!$B$2:$B$37697,16,Datos!$C$2:$C$37697,"&lt;30",Datos!$F$2:$F$37697,"STANDBY"),0),"")</f>
        <v/>
      </c>
      <c r="S30" s="7">
        <f>IFERROR(ROUND(AVERAGEIFS(Datos!$G$2:$G$37697,Datos!$E$2:$E$37697,$A30,Datos!$B$2:$B$37697,16,Datos!$C$2:$C$37697,"&gt;=30",Datos!$F$2:$F$37697,"STANDBY"),0),"")</f>
        <v/>
      </c>
      <c r="T30" s="7">
        <f>IFERROR(ROUND(AVERAGEIFS(Datos!$G$2:$G$37697,Datos!$E$2:$E$37697,$A30,Datos!$B$2:$B$37697,17,Datos!$C$2:$C$37697,"&lt;30",Datos!$F$2:$F$37697,"STANDBY"),0),"")</f>
        <v/>
      </c>
      <c r="U30" s="7">
        <f>IFERROR(ROUND(AVERAGEIFS(Datos!$G$2:$G$37697,Datos!$E$2:$E$37697,$A30,Datos!$B$2:$B$37697,17,Datos!$C$2:$C$37697,"&gt;=30",Datos!$F$2:$F$37697,"STANDBY"),0),"")</f>
        <v/>
      </c>
      <c r="V30" s="7">
        <f>IFERROR(ROUND(AVERAGEIFS(Datos!$G$2:$G$37697,Datos!$E$2:$E$37697,$A30,Datos!$B$2:$B$37697,18,Datos!$C$2:$C$37697,"&lt;30",Datos!$F$2:$F$37697,"STANDBY"),0),"")</f>
        <v/>
      </c>
      <c r="W30" s="7">
        <f>IFERROR(ROUND(AVERAGEIFS(Datos!$G$2:$G$37697,Datos!$E$2:$E$37697,$A30,Datos!$B$2:$B$37697,18,Datos!$C$2:$C$37697,"&gt;=30",Datos!$F$2:$F$37697,"STANDBY"),0),"")</f>
        <v/>
      </c>
      <c r="X30" s="7">
        <f>IFERROR(ROUND(AVERAGEIFS(Datos!$G$2:$G$37697,Datos!$E$2:$E$37697,$A30,Datos!$B$2:$B$37697,19,Datos!$C$2:$C$37697,"&lt;30",Datos!$F$2:$F$37697,"STANDBY"),0),"")</f>
        <v/>
      </c>
      <c r="Y30" s="7">
        <f>IFERROR(ROUND(AVERAGEIFS(Datos!$G$2:$G$37697,Datos!$E$2:$E$37697,$A30,Datos!$B$2:$B$37697,19,Datos!$C$2:$C$37697,"&gt;=30",Datos!$F$2:$F$37697,"STANDBY"),0),"")</f>
        <v/>
      </c>
      <c r="Z30" s="7">
        <f>IFERROR(ROUND(AVERAGEIFS(Datos!$G$2:$G$37697,Datos!$E$2:$E$37697,$A30,Datos!$B$2:$B$37697,20,Datos!$C$2:$C$37697,"&lt;30",Datos!$F$2:$F$37697,"STANDBY"),0),"")</f>
        <v/>
      </c>
      <c r="AA30" s="7">
        <f>IFERROR(ROUND(AVERAGEIFS(Datos!$G$2:$G$37697,Datos!$E$2:$E$37697,$A30,Datos!$B$2:$B$37697,20,Datos!$C$2:$C$37697,"&gt;=30",Datos!$F$2:$F$37697,"STANDBY"),0),"")</f>
        <v/>
      </c>
      <c r="AB30" s="7">
        <f>IFERROR(ROUND(AVERAGEIFS(Datos!$G$2:$G$37697,Datos!$E$2:$E$37697,$A30,Datos!$B$2:$B$37697,21,Datos!$C$2:$C$37697,"&lt;30",Datos!$F$2:$F$37697,"STANDBY"),0),"")</f>
        <v/>
      </c>
      <c r="AC30" s="7">
        <f>IFERROR(ROUND(AVERAGEIFS(Datos!$G$2:$G$37697,Datos!$E$2:$E$37697,$A30,Datos!$B$2:$B$37697,21,Datos!$C$2:$C$37697,"&gt;=30",Datos!$F$2:$F$37697,"STANDBY"),0),"")</f>
        <v/>
      </c>
      <c r="AD30" s="7">
        <f>IFERROR(ROUND(AVERAGEIFS(Datos!$G$2:$G$37697,Datos!$E$2:$E$37697,$A30,Datos!$B$2:$B$37697,22,Datos!$C$2:$C$37697,"&lt;30",Datos!$F$2:$F$37697,"STANDBY"),0),"")</f>
        <v/>
      </c>
      <c r="AE30" s="7">
        <f>IFERROR(ROUND(AVERAGEIFS(Datos!$G$2:$G$37697,Datos!$E$2:$E$37697,$A30,Datos!$B$2:$B$37697,22,Datos!$C$2:$C$37697,"&gt;=30",Datos!$F$2:$F$37697,"STANDBY"),0),"")</f>
        <v/>
      </c>
      <c r="AF30" s="7">
        <f>IFERROR(ROUND(AVERAGEIFS(Datos!$G$2:$G$37697,Datos!$E$2:$E$37697,$A30,Datos!$B$2:$B$37697,23,Datos!$C$2:$C$37697,"&lt;30",Datos!$F$2:$F$37697,"STANDBY"),0),"")</f>
        <v/>
      </c>
      <c r="AG30" s="7">
        <f>IFERROR(ROUND(AVERAGEIFS(Datos!$G$2:$G$37697,Datos!$E$2:$E$37697,$A30,Datos!$B$2:$B$37697,23,Datos!$C$2:$C$37697,"&gt;=30",Datos!$F$2:$F$37697,"STANDBY"),0),"")</f>
        <v/>
      </c>
    </row>
    <row r="31">
      <c r="A31" s="6" t="inlineStr">
        <is>
          <t>Buzz Lightyear Laser Blast</t>
        </is>
      </c>
      <c r="B31" s="7">
        <f>IFERROR(ROUND(AVERAGEIFS(Datos!$G$2:$G$37697,Datos!$E$2:$E$37697,$A31,Datos!$B$2:$B$37697,8,Datos!$C$2:$C$37697,"&lt;30",Datos!$F$2:$F$37697,"STANDBY"),0),"")</f>
        <v/>
      </c>
      <c r="C31" s="7">
        <f>IFERROR(ROUND(AVERAGEIFS(Datos!$G$2:$G$37697,Datos!$E$2:$E$37697,$A31,Datos!$B$2:$B$37697,8,Datos!$C$2:$C$37697,"&gt;=30",Datos!$F$2:$F$37697,"STANDBY"),0),"")</f>
        <v/>
      </c>
      <c r="D31" s="7">
        <f>IFERROR(ROUND(AVERAGEIFS(Datos!$G$2:$G$37697,Datos!$E$2:$E$37697,$A31,Datos!$B$2:$B$37697,9,Datos!$C$2:$C$37697,"&lt;30",Datos!$F$2:$F$37697,"STANDBY"),0),"")</f>
        <v/>
      </c>
      <c r="E31" s="7">
        <f>IFERROR(ROUND(AVERAGEIFS(Datos!$G$2:$G$37697,Datos!$E$2:$E$37697,$A31,Datos!$B$2:$B$37697,9,Datos!$C$2:$C$37697,"&gt;=30",Datos!$F$2:$F$37697,"STANDBY"),0),"")</f>
        <v/>
      </c>
      <c r="F31" s="7">
        <f>IFERROR(ROUND(AVERAGEIFS(Datos!$G$2:$G$37697,Datos!$E$2:$E$37697,$A31,Datos!$B$2:$B$37697,10,Datos!$C$2:$C$37697,"&lt;30",Datos!$F$2:$F$37697,"STANDBY"),0),"")</f>
        <v/>
      </c>
      <c r="G31" s="7">
        <f>IFERROR(ROUND(AVERAGEIFS(Datos!$G$2:$G$37697,Datos!$E$2:$E$37697,$A31,Datos!$B$2:$B$37697,10,Datos!$C$2:$C$37697,"&gt;=30",Datos!$F$2:$F$37697,"STANDBY"),0),"")</f>
        <v/>
      </c>
      <c r="H31" s="7">
        <f>IFERROR(ROUND(AVERAGEIFS(Datos!$G$2:$G$37697,Datos!$E$2:$E$37697,$A31,Datos!$B$2:$B$37697,11,Datos!$C$2:$C$37697,"&lt;30",Datos!$F$2:$F$37697,"STANDBY"),0),"")</f>
        <v/>
      </c>
      <c r="I31" s="7">
        <f>IFERROR(ROUND(AVERAGEIFS(Datos!$G$2:$G$37697,Datos!$E$2:$E$37697,$A31,Datos!$B$2:$B$37697,11,Datos!$C$2:$C$37697,"&gt;=30",Datos!$F$2:$F$37697,"STANDBY"),0),"")</f>
        <v/>
      </c>
      <c r="J31" s="7">
        <f>IFERROR(ROUND(AVERAGEIFS(Datos!$G$2:$G$37697,Datos!$E$2:$E$37697,$A31,Datos!$B$2:$B$37697,12,Datos!$C$2:$C$37697,"&lt;30",Datos!$F$2:$F$37697,"STANDBY"),0),"")</f>
        <v/>
      </c>
      <c r="K31" s="7">
        <f>IFERROR(ROUND(AVERAGEIFS(Datos!$G$2:$G$37697,Datos!$E$2:$E$37697,$A31,Datos!$B$2:$B$37697,12,Datos!$C$2:$C$37697,"&gt;=30",Datos!$F$2:$F$37697,"STANDBY"),0),"")</f>
        <v/>
      </c>
      <c r="L31" s="7">
        <f>IFERROR(ROUND(AVERAGEIFS(Datos!$G$2:$G$37697,Datos!$E$2:$E$37697,$A31,Datos!$B$2:$B$37697,13,Datos!$C$2:$C$37697,"&lt;30",Datos!$F$2:$F$37697,"STANDBY"),0),"")</f>
        <v/>
      </c>
      <c r="M31" s="7">
        <f>IFERROR(ROUND(AVERAGEIFS(Datos!$G$2:$G$37697,Datos!$E$2:$E$37697,$A31,Datos!$B$2:$B$37697,13,Datos!$C$2:$C$37697,"&gt;=30",Datos!$F$2:$F$37697,"STANDBY"),0),"")</f>
        <v/>
      </c>
      <c r="N31" s="7">
        <f>IFERROR(ROUND(AVERAGEIFS(Datos!$G$2:$G$37697,Datos!$E$2:$E$37697,$A31,Datos!$B$2:$B$37697,14,Datos!$C$2:$C$37697,"&lt;30",Datos!$F$2:$F$37697,"STANDBY"),0),"")</f>
        <v/>
      </c>
      <c r="O31" s="7">
        <f>IFERROR(ROUND(AVERAGEIFS(Datos!$G$2:$G$37697,Datos!$E$2:$E$37697,$A31,Datos!$B$2:$B$37697,14,Datos!$C$2:$C$37697,"&gt;=30",Datos!$F$2:$F$37697,"STANDBY"),0),"")</f>
        <v/>
      </c>
      <c r="P31" s="7">
        <f>IFERROR(ROUND(AVERAGEIFS(Datos!$G$2:$G$37697,Datos!$E$2:$E$37697,$A31,Datos!$B$2:$B$37697,15,Datos!$C$2:$C$37697,"&lt;30",Datos!$F$2:$F$37697,"STANDBY"),0),"")</f>
        <v/>
      </c>
      <c r="Q31" s="7">
        <f>IFERROR(ROUND(AVERAGEIFS(Datos!$G$2:$G$37697,Datos!$E$2:$E$37697,$A31,Datos!$B$2:$B$37697,15,Datos!$C$2:$C$37697,"&gt;=30",Datos!$F$2:$F$37697,"STANDBY"),0),"")</f>
        <v/>
      </c>
      <c r="R31" s="7">
        <f>IFERROR(ROUND(AVERAGEIFS(Datos!$G$2:$G$37697,Datos!$E$2:$E$37697,$A31,Datos!$B$2:$B$37697,16,Datos!$C$2:$C$37697,"&lt;30",Datos!$F$2:$F$37697,"STANDBY"),0),"")</f>
        <v/>
      </c>
      <c r="S31" s="7">
        <f>IFERROR(ROUND(AVERAGEIFS(Datos!$G$2:$G$37697,Datos!$E$2:$E$37697,$A31,Datos!$B$2:$B$37697,16,Datos!$C$2:$C$37697,"&gt;=30",Datos!$F$2:$F$37697,"STANDBY"),0),"")</f>
        <v/>
      </c>
      <c r="T31" s="7">
        <f>IFERROR(ROUND(AVERAGEIFS(Datos!$G$2:$G$37697,Datos!$E$2:$E$37697,$A31,Datos!$B$2:$B$37697,17,Datos!$C$2:$C$37697,"&lt;30",Datos!$F$2:$F$37697,"STANDBY"),0),"")</f>
        <v/>
      </c>
      <c r="U31" s="7">
        <f>IFERROR(ROUND(AVERAGEIFS(Datos!$G$2:$G$37697,Datos!$E$2:$E$37697,$A31,Datos!$B$2:$B$37697,17,Datos!$C$2:$C$37697,"&gt;=30",Datos!$F$2:$F$37697,"STANDBY"),0),"")</f>
        <v/>
      </c>
      <c r="V31" s="7">
        <f>IFERROR(ROUND(AVERAGEIFS(Datos!$G$2:$G$37697,Datos!$E$2:$E$37697,$A31,Datos!$B$2:$B$37697,18,Datos!$C$2:$C$37697,"&lt;30",Datos!$F$2:$F$37697,"STANDBY"),0),"")</f>
        <v/>
      </c>
      <c r="W31" s="7">
        <f>IFERROR(ROUND(AVERAGEIFS(Datos!$G$2:$G$37697,Datos!$E$2:$E$37697,$A31,Datos!$B$2:$B$37697,18,Datos!$C$2:$C$37697,"&gt;=30",Datos!$F$2:$F$37697,"STANDBY"),0),"")</f>
        <v/>
      </c>
      <c r="X31" s="7">
        <f>IFERROR(ROUND(AVERAGEIFS(Datos!$G$2:$G$37697,Datos!$E$2:$E$37697,$A31,Datos!$B$2:$B$37697,19,Datos!$C$2:$C$37697,"&lt;30",Datos!$F$2:$F$37697,"STANDBY"),0),"")</f>
        <v/>
      </c>
      <c r="Y31" s="7">
        <f>IFERROR(ROUND(AVERAGEIFS(Datos!$G$2:$G$37697,Datos!$E$2:$E$37697,$A31,Datos!$B$2:$B$37697,19,Datos!$C$2:$C$37697,"&gt;=30",Datos!$F$2:$F$37697,"STANDBY"),0),"")</f>
        <v/>
      </c>
      <c r="Z31" s="7">
        <f>IFERROR(ROUND(AVERAGEIFS(Datos!$G$2:$G$37697,Datos!$E$2:$E$37697,$A31,Datos!$B$2:$B$37697,20,Datos!$C$2:$C$37697,"&lt;30",Datos!$F$2:$F$37697,"STANDBY"),0),"")</f>
        <v/>
      </c>
      <c r="AA31" s="7">
        <f>IFERROR(ROUND(AVERAGEIFS(Datos!$G$2:$G$37697,Datos!$E$2:$E$37697,$A31,Datos!$B$2:$B$37697,20,Datos!$C$2:$C$37697,"&gt;=30",Datos!$F$2:$F$37697,"STANDBY"),0),"")</f>
        <v/>
      </c>
      <c r="AB31" s="7">
        <f>IFERROR(ROUND(AVERAGEIFS(Datos!$G$2:$G$37697,Datos!$E$2:$E$37697,$A31,Datos!$B$2:$B$37697,21,Datos!$C$2:$C$37697,"&lt;30",Datos!$F$2:$F$37697,"STANDBY"),0),"")</f>
        <v/>
      </c>
      <c r="AC31" s="7">
        <f>IFERROR(ROUND(AVERAGEIFS(Datos!$G$2:$G$37697,Datos!$E$2:$E$37697,$A31,Datos!$B$2:$B$37697,21,Datos!$C$2:$C$37697,"&gt;=30",Datos!$F$2:$F$37697,"STANDBY"),0),"")</f>
        <v/>
      </c>
      <c r="AD31" s="7">
        <f>IFERROR(ROUND(AVERAGEIFS(Datos!$G$2:$G$37697,Datos!$E$2:$E$37697,$A31,Datos!$B$2:$B$37697,22,Datos!$C$2:$C$37697,"&lt;30",Datos!$F$2:$F$37697,"STANDBY"),0),"")</f>
        <v/>
      </c>
      <c r="AE31" s="7">
        <f>IFERROR(ROUND(AVERAGEIFS(Datos!$G$2:$G$37697,Datos!$E$2:$E$37697,$A31,Datos!$B$2:$B$37697,22,Datos!$C$2:$C$37697,"&gt;=30",Datos!$F$2:$F$37697,"STANDBY"),0),"")</f>
        <v/>
      </c>
      <c r="AF31" s="7">
        <f>IFERROR(ROUND(AVERAGEIFS(Datos!$G$2:$G$37697,Datos!$E$2:$E$37697,$A31,Datos!$B$2:$B$37697,23,Datos!$C$2:$C$37697,"&lt;30",Datos!$F$2:$F$37697,"STANDBY"),0),"")</f>
        <v/>
      </c>
      <c r="AG31" s="7">
        <f>IFERROR(ROUND(AVERAGEIFS(Datos!$G$2:$G$37697,Datos!$E$2:$E$37697,$A31,Datos!$B$2:$B$37697,23,Datos!$C$2:$C$37697,"&gt;=30",Datos!$F$2:$F$37697,"STANDBY"),0),"")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IFERROR(ROUND(AVERAGEIFS(Datos!$G$2:$G$37697,Datos!$E$2:$E$37697,$A32,Datos!$B$2:$B$37697,8,Datos!$C$2:$C$37697,"&lt;30",Datos!$F$2:$F$37697,"STANDBY"),0),"")</f>
        <v/>
      </c>
      <c r="C32" s="7">
        <f>IFERROR(ROUND(AVERAGEIFS(Datos!$G$2:$G$37697,Datos!$E$2:$E$37697,$A32,Datos!$B$2:$B$37697,8,Datos!$C$2:$C$37697,"&gt;=30",Datos!$F$2:$F$37697,"STANDBY"),0),"")</f>
        <v/>
      </c>
      <c r="D32" s="7">
        <f>IFERROR(ROUND(AVERAGEIFS(Datos!$G$2:$G$37697,Datos!$E$2:$E$37697,$A32,Datos!$B$2:$B$37697,9,Datos!$C$2:$C$37697,"&lt;30",Datos!$F$2:$F$37697,"STANDBY"),0),"")</f>
        <v/>
      </c>
      <c r="E32" s="7">
        <f>IFERROR(ROUND(AVERAGEIFS(Datos!$G$2:$G$37697,Datos!$E$2:$E$37697,$A32,Datos!$B$2:$B$37697,9,Datos!$C$2:$C$37697,"&gt;=30",Datos!$F$2:$F$37697,"STANDBY"),0),"")</f>
        <v/>
      </c>
      <c r="F32" s="7">
        <f>IFERROR(ROUND(AVERAGEIFS(Datos!$G$2:$G$37697,Datos!$E$2:$E$37697,$A32,Datos!$B$2:$B$37697,10,Datos!$C$2:$C$37697,"&lt;30",Datos!$F$2:$F$37697,"STANDBY"),0),"")</f>
        <v/>
      </c>
      <c r="G32" s="7">
        <f>IFERROR(ROUND(AVERAGEIFS(Datos!$G$2:$G$37697,Datos!$E$2:$E$37697,$A32,Datos!$B$2:$B$37697,10,Datos!$C$2:$C$37697,"&gt;=30",Datos!$F$2:$F$37697,"STANDBY"),0),"")</f>
        <v/>
      </c>
      <c r="H32" s="7">
        <f>IFERROR(ROUND(AVERAGEIFS(Datos!$G$2:$G$37697,Datos!$E$2:$E$37697,$A32,Datos!$B$2:$B$37697,11,Datos!$C$2:$C$37697,"&lt;30",Datos!$F$2:$F$37697,"STANDBY"),0),"")</f>
        <v/>
      </c>
      <c r="I32" s="7">
        <f>IFERROR(ROUND(AVERAGEIFS(Datos!$G$2:$G$37697,Datos!$E$2:$E$37697,$A32,Datos!$B$2:$B$37697,11,Datos!$C$2:$C$37697,"&gt;=30",Datos!$F$2:$F$37697,"STANDBY"),0),"")</f>
        <v/>
      </c>
      <c r="J32" s="7">
        <f>IFERROR(ROUND(AVERAGEIFS(Datos!$G$2:$G$37697,Datos!$E$2:$E$37697,$A32,Datos!$B$2:$B$37697,12,Datos!$C$2:$C$37697,"&lt;30",Datos!$F$2:$F$37697,"STANDBY"),0),"")</f>
        <v/>
      </c>
      <c r="K32" s="7">
        <f>IFERROR(ROUND(AVERAGEIFS(Datos!$G$2:$G$37697,Datos!$E$2:$E$37697,$A32,Datos!$B$2:$B$37697,12,Datos!$C$2:$C$37697,"&gt;=30",Datos!$F$2:$F$37697,"STANDBY"),0),"")</f>
        <v/>
      </c>
      <c r="L32" s="7">
        <f>IFERROR(ROUND(AVERAGEIFS(Datos!$G$2:$G$37697,Datos!$E$2:$E$37697,$A32,Datos!$B$2:$B$37697,13,Datos!$C$2:$C$37697,"&lt;30",Datos!$F$2:$F$37697,"STANDBY"),0),"")</f>
        <v/>
      </c>
      <c r="M32" s="7">
        <f>IFERROR(ROUND(AVERAGEIFS(Datos!$G$2:$G$37697,Datos!$E$2:$E$37697,$A32,Datos!$B$2:$B$37697,13,Datos!$C$2:$C$37697,"&gt;=30",Datos!$F$2:$F$37697,"STANDBY"),0),"")</f>
        <v/>
      </c>
      <c r="N32" s="7">
        <f>IFERROR(ROUND(AVERAGEIFS(Datos!$G$2:$G$37697,Datos!$E$2:$E$37697,$A32,Datos!$B$2:$B$37697,14,Datos!$C$2:$C$37697,"&lt;30",Datos!$F$2:$F$37697,"STANDBY"),0),"")</f>
        <v/>
      </c>
      <c r="O32" s="7">
        <f>IFERROR(ROUND(AVERAGEIFS(Datos!$G$2:$G$37697,Datos!$E$2:$E$37697,$A32,Datos!$B$2:$B$37697,14,Datos!$C$2:$C$37697,"&gt;=30",Datos!$F$2:$F$37697,"STANDBY"),0),"")</f>
        <v/>
      </c>
      <c r="P32" s="7">
        <f>IFERROR(ROUND(AVERAGEIFS(Datos!$G$2:$G$37697,Datos!$E$2:$E$37697,$A32,Datos!$B$2:$B$37697,15,Datos!$C$2:$C$37697,"&lt;30",Datos!$F$2:$F$37697,"STANDBY"),0),"")</f>
        <v/>
      </c>
      <c r="Q32" s="7">
        <f>IFERROR(ROUND(AVERAGEIFS(Datos!$G$2:$G$37697,Datos!$E$2:$E$37697,$A32,Datos!$B$2:$B$37697,15,Datos!$C$2:$C$37697,"&gt;=30",Datos!$F$2:$F$37697,"STANDBY"),0),"")</f>
        <v/>
      </c>
      <c r="R32" s="7">
        <f>IFERROR(ROUND(AVERAGEIFS(Datos!$G$2:$G$37697,Datos!$E$2:$E$37697,$A32,Datos!$B$2:$B$37697,16,Datos!$C$2:$C$37697,"&lt;30",Datos!$F$2:$F$37697,"STANDBY"),0),"")</f>
        <v/>
      </c>
      <c r="S32" s="7">
        <f>IFERROR(ROUND(AVERAGEIFS(Datos!$G$2:$G$37697,Datos!$E$2:$E$37697,$A32,Datos!$B$2:$B$37697,16,Datos!$C$2:$C$37697,"&gt;=30",Datos!$F$2:$F$37697,"STANDBY"),0),"")</f>
        <v/>
      </c>
      <c r="T32" s="7">
        <f>IFERROR(ROUND(AVERAGEIFS(Datos!$G$2:$G$37697,Datos!$E$2:$E$37697,$A32,Datos!$B$2:$B$37697,17,Datos!$C$2:$C$37697,"&lt;30",Datos!$F$2:$F$37697,"STANDBY"),0),"")</f>
        <v/>
      </c>
      <c r="U32" s="7">
        <f>IFERROR(ROUND(AVERAGEIFS(Datos!$G$2:$G$37697,Datos!$E$2:$E$37697,$A32,Datos!$B$2:$B$37697,17,Datos!$C$2:$C$37697,"&gt;=30",Datos!$F$2:$F$37697,"STANDBY"),0),"")</f>
        <v/>
      </c>
      <c r="V32" s="7">
        <f>IFERROR(ROUND(AVERAGEIFS(Datos!$G$2:$G$37697,Datos!$E$2:$E$37697,$A32,Datos!$B$2:$B$37697,18,Datos!$C$2:$C$37697,"&lt;30",Datos!$F$2:$F$37697,"STANDBY"),0),"")</f>
        <v/>
      </c>
      <c r="W32" s="7">
        <f>IFERROR(ROUND(AVERAGEIFS(Datos!$G$2:$G$37697,Datos!$E$2:$E$37697,$A32,Datos!$B$2:$B$37697,18,Datos!$C$2:$C$37697,"&gt;=30",Datos!$F$2:$F$37697,"STANDBY"),0),"")</f>
        <v/>
      </c>
      <c r="X32" s="7">
        <f>IFERROR(ROUND(AVERAGEIFS(Datos!$G$2:$G$37697,Datos!$E$2:$E$37697,$A32,Datos!$B$2:$B$37697,19,Datos!$C$2:$C$37697,"&lt;30",Datos!$F$2:$F$37697,"STANDBY"),0),"")</f>
        <v/>
      </c>
      <c r="Y32" s="7">
        <f>IFERROR(ROUND(AVERAGEIFS(Datos!$G$2:$G$37697,Datos!$E$2:$E$37697,$A32,Datos!$B$2:$B$37697,19,Datos!$C$2:$C$37697,"&gt;=30",Datos!$F$2:$F$37697,"STANDBY"),0),"")</f>
        <v/>
      </c>
      <c r="Z32" s="7">
        <f>IFERROR(ROUND(AVERAGEIFS(Datos!$G$2:$G$37697,Datos!$E$2:$E$37697,$A32,Datos!$B$2:$B$37697,20,Datos!$C$2:$C$37697,"&lt;30",Datos!$F$2:$F$37697,"STANDBY"),0),"")</f>
        <v/>
      </c>
      <c r="AA32" s="7">
        <f>IFERROR(ROUND(AVERAGEIFS(Datos!$G$2:$G$37697,Datos!$E$2:$E$37697,$A32,Datos!$B$2:$B$37697,20,Datos!$C$2:$C$37697,"&gt;=30",Datos!$F$2:$F$37697,"STANDBY"),0),"")</f>
        <v/>
      </c>
      <c r="AB32" s="7">
        <f>IFERROR(ROUND(AVERAGEIFS(Datos!$G$2:$G$37697,Datos!$E$2:$E$37697,$A32,Datos!$B$2:$B$37697,21,Datos!$C$2:$C$37697,"&lt;30",Datos!$F$2:$F$37697,"STANDBY"),0),"")</f>
        <v/>
      </c>
      <c r="AC32" s="7">
        <f>IFERROR(ROUND(AVERAGEIFS(Datos!$G$2:$G$37697,Datos!$E$2:$E$37697,$A32,Datos!$B$2:$B$37697,21,Datos!$C$2:$C$37697,"&gt;=30",Datos!$F$2:$F$37697,"STANDBY"),0),"")</f>
        <v/>
      </c>
      <c r="AD32" s="7">
        <f>IFERROR(ROUND(AVERAGEIFS(Datos!$G$2:$G$37697,Datos!$E$2:$E$37697,$A32,Datos!$B$2:$B$37697,22,Datos!$C$2:$C$37697,"&lt;30",Datos!$F$2:$F$37697,"STANDBY"),0),"")</f>
        <v/>
      </c>
      <c r="AE32" s="7">
        <f>IFERROR(ROUND(AVERAGEIFS(Datos!$G$2:$G$37697,Datos!$E$2:$E$37697,$A32,Datos!$B$2:$B$37697,22,Datos!$C$2:$C$37697,"&gt;=30",Datos!$F$2:$F$37697,"STANDBY"),0),"")</f>
        <v/>
      </c>
      <c r="AF32" s="7">
        <f>IFERROR(ROUND(AVERAGEIFS(Datos!$G$2:$G$37697,Datos!$E$2:$E$37697,$A32,Datos!$B$2:$B$37697,23,Datos!$C$2:$C$37697,"&lt;30",Datos!$F$2:$F$37697,"STANDBY"),0),"")</f>
        <v/>
      </c>
      <c r="AG32" s="7">
        <f>IFERROR(ROUND(AVERAGEIFS(Datos!$G$2:$G$37697,Datos!$E$2:$E$37697,$A32,Datos!$B$2:$B$37697,23,Datos!$C$2:$C$37697,"&gt;=30",Datos!$F$2:$F$37697,"STANDBY"),0),"")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IFERROR(ROUND(AVERAGEIFS(Datos!$G$2:$G$37697,Datos!$E$2:$E$37697,$A33,Datos!$B$2:$B$37697,8,Datos!$C$2:$C$37697,"&lt;30",Datos!$F$2:$F$37697,"STANDBY"),0),"")</f>
        <v/>
      </c>
      <c r="C33" s="7">
        <f>IFERROR(ROUND(AVERAGEIFS(Datos!$G$2:$G$37697,Datos!$E$2:$E$37697,$A33,Datos!$B$2:$B$37697,8,Datos!$C$2:$C$37697,"&gt;=30",Datos!$F$2:$F$37697,"STANDBY"),0),"")</f>
        <v/>
      </c>
      <c r="D33" s="7">
        <f>IFERROR(ROUND(AVERAGEIFS(Datos!$G$2:$G$37697,Datos!$E$2:$E$37697,$A33,Datos!$B$2:$B$37697,9,Datos!$C$2:$C$37697,"&lt;30",Datos!$F$2:$F$37697,"STANDBY"),0),"")</f>
        <v/>
      </c>
      <c r="E33" s="7">
        <f>IFERROR(ROUND(AVERAGEIFS(Datos!$G$2:$G$37697,Datos!$E$2:$E$37697,$A33,Datos!$B$2:$B$37697,9,Datos!$C$2:$C$37697,"&gt;=30",Datos!$F$2:$F$37697,"STANDBY"),0),"")</f>
        <v/>
      </c>
      <c r="F33" s="7">
        <f>IFERROR(ROUND(AVERAGEIFS(Datos!$G$2:$G$37697,Datos!$E$2:$E$37697,$A33,Datos!$B$2:$B$37697,10,Datos!$C$2:$C$37697,"&lt;30",Datos!$F$2:$F$37697,"STANDBY"),0),"")</f>
        <v/>
      </c>
      <c r="G33" s="7">
        <f>IFERROR(ROUND(AVERAGEIFS(Datos!$G$2:$G$37697,Datos!$E$2:$E$37697,$A33,Datos!$B$2:$B$37697,10,Datos!$C$2:$C$37697,"&gt;=30",Datos!$F$2:$F$37697,"STANDBY"),0),"")</f>
        <v/>
      </c>
      <c r="H33" s="7">
        <f>IFERROR(ROUND(AVERAGEIFS(Datos!$G$2:$G$37697,Datos!$E$2:$E$37697,$A33,Datos!$B$2:$B$37697,11,Datos!$C$2:$C$37697,"&lt;30",Datos!$F$2:$F$37697,"STANDBY"),0),"")</f>
        <v/>
      </c>
      <c r="I33" s="7">
        <f>IFERROR(ROUND(AVERAGEIFS(Datos!$G$2:$G$37697,Datos!$E$2:$E$37697,$A33,Datos!$B$2:$B$37697,11,Datos!$C$2:$C$37697,"&gt;=30",Datos!$F$2:$F$37697,"STANDBY"),0),"")</f>
        <v/>
      </c>
      <c r="J33" s="7">
        <f>IFERROR(ROUND(AVERAGEIFS(Datos!$G$2:$G$37697,Datos!$E$2:$E$37697,$A33,Datos!$B$2:$B$37697,12,Datos!$C$2:$C$37697,"&lt;30",Datos!$F$2:$F$37697,"STANDBY"),0),"")</f>
        <v/>
      </c>
      <c r="K33" s="7">
        <f>IFERROR(ROUND(AVERAGEIFS(Datos!$G$2:$G$37697,Datos!$E$2:$E$37697,$A33,Datos!$B$2:$B$37697,12,Datos!$C$2:$C$37697,"&gt;=30",Datos!$F$2:$F$37697,"STANDBY"),0),"")</f>
        <v/>
      </c>
      <c r="L33" s="7">
        <f>IFERROR(ROUND(AVERAGEIFS(Datos!$G$2:$G$37697,Datos!$E$2:$E$37697,$A33,Datos!$B$2:$B$37697,13,Datos!$C$2:$C$37697,"&lt;30",Datos!$F$2:$F$37697,"STANDBY"),0),"")</f>
        <v/>
      </c>
      <c r="M33" s="7">
        <f>IFERROR(ROUND(AVERAGEIFS(Datos!$G$2:$G$37697,Datos!$E$2:$E$37697,$A33,Datos!$B$2:$B$37697,13,Datos!$C$2:$C$37697,"&gt;=30",Datos!$F$2:$F$37697,"STANDBY"),0),"")</f>
        <v/>
      </c>
      <c r="N33" s="7">
        <f>IFERROR(ROUND(AVERAGEIFS(Datos!$G$2:$G$37697,Datos!$E$2:$E$37697,$A33,Datos!$B$2:$B$37697,14,Datos!$C$2:$C$37697,"&lt;30",Datos!$F$2:$F$37697,"STANDBY"),0),"")</f>
        <v/>
      </c>
      <c r="O33" s="7">
        <f>IFERROR(ROUND(AVERAGEIFS(Datos!$G$2:$G$37697,Datos!$E$2:$E$37697,$A33,Datos!$B$2:$B$37697,14,Datos!$C$2:$C$37697,"&gt;=30",Datos!$F$2:$F$37697,"STANDBY"),0),"")</f>
        <v/>
      </c>
      <c r="P33" s="7">
        <f>IFERROR(ROUND(AVERAGEIFS(Datos!$G$2:$G$37697,Datos!$E$2:$E$37697,$A33,Datos!$B$2:$B$37697,15,Datos!$C$2:$C$37697,"&lt;30",Datos!$F$2:$F$37697,"STANDBY"),0),"")</f>
        <v/>
      </c>
      <c r="Q33" s="7">
        <f>IFERROR(ROUND(AVERAGEIFS(Datos!$G$2:$G$37697,Datos!$E$2:$E$37697,$A33,Datos!$B$2:$B$37697,15,Datos!$C$2:$C$37697,"&gt;=30",Datos!$F$2:$F$37697,"STANDBY"),0),"")</f>
        <v/>
      </c>
      <c r="R33" s="7">
        <f>IFERROR(ROUND(AVERAGEIFS(Datos!$G$2:$G$37697,Datos!$E$2:$E$37697,$A33,Datos!$B$2:$B$37697,16,Datos!$C$2:$C$37697,"&lt;30",Datos!$F$2:$F$37697,"STANDBY"),0),"")</f>
        <v/>
      </c>
      <c r="S33" s="7">
        <f>IFERROR(ROUND(AVERAGEIFS(Datos!$G$2:$G$37697,Datos!$E$2:$E$37697,$A33,Datos!$B$2:$B$37697,16,Datos!$C$2:$C$37697,"&gt;=30",Datos!$F$2:$F$37697,"STANDBY"),0),"")</f>
        <v/>
      </c>
      <c r="T33" s="7">
        <f>IFERROR(ROUND(AVERAGEIFS(Datos!$G$2:$G$37697,Datos!$E$2:$E$37697,$A33,Datos!$B$2:$B$37697,17,Datos!$C$2:$C$37697,"&lt;30",Datos!$F$2:$F$37697,"STANDBY"),0),"")</f>
        <v/>
      </c>
      <c r="U33" s="7">
        <f>IFERROR(ROUND(AVERAGEIFS(Datos!$G$2:$G$37697,Datos!$E$2:$E$37697,$A33,Datos!$B$2:$B$37697,17,Datos!$C$2:$C$37697,"&gt;=30",Datos!$F$2:$F$37697,"STANDBY"),0),"")</f>
        <v/>
      </c>
      <c r="V33" s="7">
        <f>IFERROR(ROUND(AVERAGEIFS(Datos!$G$2:$G$37697,Datos!$E$2:$E$37697,$A33,Datos!$B$2:$B$37697,18,Datos!$C$2:$C$37697,"&lt;30",Datos!$F$2:$F$37697,"STANDBY"),0),"")</f>
        <v/>
      </c>
      <c r="W33" s="7">
        <f>IFERROR(ROUND(AVERAGEIFS(Datos!$G$2:$G$37697,Datos!$E$2:$E$37697,$A33,Datos!$B$2:$B$37697,18,Datos!$C$2:$C$37697,"&gt;=30",Datos!$F$2:$F$37697,"STANDBY"),0),"")</f>
        <v/>
      </c>
      <c r="X33" s="7">
        <f>IFERROR(ROUND(AVERAGEIFS(Datos!$G$2:$G$37697,Datos!$E$2:$E$37697,$A33,Datos!$B$2:$B$37697,19,Datos!$C$2:$C$37697,"&lt;30",Datos!$F$2:$F$37697,"STANDBY"),0),"")</f>
        <v/>
      </c>
      <c r="Y33" s="7">
        <f>IFERROR(ROUND(AVERAGEIFS(Datos!$G$2:$G$37697,Datos!$E$2:$E$37697,$A33,Datos!$B$2:$B$37697,19,Datos!$C$2:$C$37697,"&gt;=30",Datos!$F$2:$F$37697,"STANDBY"),0),"")</f>
        <v/>
      </c>
      <c r="Z33" s="7">
        <f>IFERROR(ROUND(AVERAGEIFS(Datos!$G$2:$G$37697,Datos!$E$2:$E$37697,$A33,Datos!$B$2:$B$37697,20,Datos!$C$2:$C$37697,"&lt;30",Datos!$F$2:$F$37697,"STANDBY"),0),"")</f>
        <v/>
      </c>
      <c r="AA33" s="7">
        <f>IFERROR(ROUND(AVERAGEIFS(Datos!$G$2:$G$37697,Datos!$E$2:$E$37697,$A33,Datos!$B$2:$B$37697,20,Datos!$C$2:$C$37697,"&gt;=30",Datos!$F$2:$F$37697,"STANDBY"),0),"")</f>
        <v/>
      </c>
      <c r="AB33" s="7">
        <f>IFERROR(ROUND(AVERAGEIFS(Datos!$G$2:$G$37697,Datos!$E$2:$E$37697,$A33,Datos!$B$2:$B$37697,21,Datos!$C$2:$C$37697,"&lt;30",Datos!$F$2:$F$37697,"STANDBY"),0),"")</f>
        <v/>
      </c>
      <c r="AC33" s="7">
        <f>IFERROR(ROUND(AVERAGEIFS(Datos!$G$2:$G$37697,Datos!$E$2:$E$37697,$A33,Datos!$B$2:$B$37697,21,Datos!$C$2:$C$37697,"&gt;=30",Datos!$F$2:$F$37697,"STANDBY"),0),"")</f>
        <v/>
      </c>
      <c r="AD33" s="7">
        <f>IFERROR(ROUND(AVERAGEIFS(Datos!$G$2:$G$37697,Datos!$E$2:$E$37697,$A33,Datos!$B$2:$B$37697,22,Datos!$C$2:$C$37697,"&lt;30",Datos!$F$2:$F$37697,"STANDBY"),0),"")</f>
        <v/>
      </c>
      <c r="AE33" s="7">
        <f>IFERROR(ROUND(AVERAGEIFS(Datos!$G$2:$G$37697,Datos!$E$2:$E$37697,$A33,Datos!$B$2:$B$37697,22,Datos!$C$2:$C$37697,"&gt;=30",Datos!$F$2:$F$37697,"STANDBY"),0),"")</f>
        <v/>
      </c>
      <c r="AF33" s="7">
        <f>IFERROR(ROUND(AVERAGEIFS(Datos!$G$2:$G$37697,Datos!$E$2:$E$37697,$A33,Datos!$B$2:$B$37697,23,Datos!$C$2:$C$37697,"&lt;30",Datos!$F$2:$F$37697,"STANDBY"),0),"")</f>
        <v/>
      </c>
      <c r="AG33" s="7">
        <f>IFERROR(ROUND(AVERAGEIFS(Datos!$G$2:$G$37697,Datos!$E$2:$E$37697,$A33,Datos!$B$2:$B$37697,23,Datos!$C$2:$C$37697,"&gt;=30",Datos!$F$2:$F$37697,"STANDBY"),0),"")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IFERROR(ROUND(AVERAGEIFS(Datos!$G$2:$G$37697,Datos!$E$2:$E$37697,$A34,Datos!$B$2:$B$37697,8,Datos!$C$2:$C$37697,"&lt;30",Datos!$F$2:$F$37697,"STANDBY"),0),"")</f>
        <v/>
      </c>
      <c r="C34" s="7">
        <f>IFERROR(ROUND(AVERAGEIFS(Datos!$G$2:$G$37697,Datos!$E$2:$E$37697,$A34,Datos!$B$2:$B$37697,8,Datos!$C$2:$C$37697,"&gt;=30",Datos!$F$2:$F$37697,"STANDBY"),0),"")</f>
        <v/>
      </c>
      <c r="D34" s="7">
        <f>IFERROR(ROUND(AVERAGEIFS(Datos!$G$2:$G$37697,Datos!$E$2:$E$37697,$A34,Datos!$B$2:$B$37697,9,Datos!$C$2:$C$37697,"&lt;30",Datos!$F$2:$F$37697,"STANDBY"),0),"")</f>
        <v/>
      </c>
      <c r="E34" s="7">
        <f>IFERROR(ROUND(AVERAGEIFS(Datos!$G$2:$G$37697,Datos!$E$2:$E$37697,$A34,Datos!$B$2:$B$37697,9,Datos!$C$2:$C$37697,"&gt;=30",Datos!$F$2:$F$37697,"STANDBY"),0),"")</f>
        <v/>
      </c>
      <c r="F34" s="7">
        <f>IFERROR(ROUND(AVERAGEIFS(Datos!$G$2:$G$37697,Datos!$E$2:$E$37697,$A34,Datos!$B$2:$B$37697,10,Datos!$C$2:$C$37697,"&lt;30",Datos!$F$2:$F$37697,"STANDBY"),0),"")</f>
        <v/>
      </c>
      <c r="G34" s="7">
        <f>IFERROR(ROUND(AVERAGEIFS(Datos!$G$2:$G$37697,Datos!$E$2:$E$37697,$A34,Datos!$B$2:$B$37697,10,Datos!$C$2:$C$37697,"&gt;=30",Datos!$F$2:$F$37697,"STANDBY"),0),"")</f>
        <v/>
      </c>
      <c r="H34" s="7">
        <f>IFERROR(ROUND(AVERAGEIFS(Datos!$G$2:$G$37697,Datos!$E$2:$E$37697,$A34,Datos!$B$2:$B$37697,11,Datos!$C$2:$C$37697,"&lt;30",Datos!$F$2:$F$37697,"STANDBY"),0),"")</f>
        <v/>
      </c>
      <c r="I34" s="7">
        <f>IFERROR(ROUND(AVERAGEIFS(Datos!$G$2:$G$37697,Datos!$E$2:$E$37697,$A34,Datos!$B$2:$B$37697,11,Datos!$C$2:$C$37697,"&gt;=30",Datos!$F$2:$F$37697,"STANDBY"),0),"")</f>
        <v/>
      </c>
      <c r="J34" s="7">
        <f>IFERROR(ROUND(AVERAGEIFS(Datos!$G$2:$G$37697,Datos!$E$2:$E$37697,$A34,Datos!$B$2:$B$37697,12,Datos!$C$2:$C$37697,"&lt;30",Datos!$F$2:$F$37697,"STANDBY"),0),"")</f>
        <v/>
      </c>
      <c r="K34" s="7">
        <f>IFERROR(ROUND(AVERAGEIFS(Datos!$G$2:$G$37697,Datos!$E$2:$E$37697,$A34,Datos!$B$2:$B$37697,12,Datos!$C$2:$C$37697,"&gt;=30",Datos!$F$2:$F$37697,"STANDBY"),0),"")</f>
        <v/>
      </c>
      <c r="L34" s="7">
        <f>IFERROR(ROUND(AVERAGEIFS(Datos!$G$2:$G$37697,Datos!$E$2:$E$37697,$A34,Datos!$B$2:$B$37697,13,Datos!$C$2:$C$37697,"&lt;30",Datos!$F$2:$F$37697,"STANDBY"),0),"")</f>
        <v/>
      </c>
      <c r="M34" s="7">
        <f>IFERROR(ROUND(AVERAGEIFS(Datos!$G$2:$G$37697,Datos!$E$2:$E$37697,$A34,Datos!$B$2:$B$37697,13,Datos!$C$2:$C$37697,"&gt;=30",Datos!$F$2:$F$37697,"STANDBY"),0),"")</f>
        <v/>
      </c>
      <c r="N34" s="7">
        <f>IFERROR(ROUND(AVERAGEIFS(Datos!$G$2:$G$37697,Datos!$E$2:$E$37697,$A34,Datos!$B$2:$B$37697,14,Datos!$C$2:$C$37697,"&lt;30",Datos!$F$2:$F$37697,"STANDBY"),0),"")</f>
        <v/>
      </c>
      <c r="O34" s="7">
        <f>IFERROR(ROUND(AVERAGEIFS(Datos!$G$2:$G$37697,Datos!$E$2:$E$37697,$A34,Datos!$B$2:$B$37697,14,Datos!$C$2:$C$37697,"&gt;=30",Datos!$F$2:$F$37697,"STANDBY"),0),"")</f>
        <v/>
      </c>
      <c r="P34" s="7">
        <f>IFERROR(ROUND(AVERAGEIFS(Datos!$G$2:$G$37697,Datos!$E$2:$E$37697,$A34,Datos!$B$2:$B$37697,15,Datos!$C$2:$C$37697,"&lt;30",Datos!$F$2:$F$37697,"STANDBY"),0),"")</f>
        <v/>
      </c>
      <c r="Q34" s="7">
        <f>IFERROR(ROUND(AVERAGEIFS(Datos!$G$2:$G$37697,Datos!$E$2:$E$37697,$A34,Datos!$B$2:$B$37697,15,Datos!$C$2:$C$37697,"&gt;=30",Datos!$F$2:$F$37697,"STANDBY"),0),"")</f>
        <v/>
      </c>
      <c r="R34" s="7">
        <f>IFERROR(ROUND(AVERAGEIFS(Datos!$G$2:$G$37697,Datos!$E$2:$E$37697,$A34,Datos!$B$2:$B$37697,16,Datos!$C$2:$C$37697,"&lt;30",Datos!$F$2:$F$37697,"STANDBY"),0),"")</f>
        <v/>
      </c>
      <c r="S34" s="7">
        <f>IFERROR(ROUND(AVERAGEIFS(Datos!$G$2:$G$37697,Datos!$E$2:$E$37697,$A34,Datos!$B$2:$B$37697,16,Datos!$C$2:$C$37697,"&gt;=30",Datos!$F$2:$F$37697,"STANDBY"),0),"")</f>
        <v/>
      </c>
      <c r="T34" s="7">
        <f>IFERROR(ROUND(AVERAGEIFS(Datos!$G$2:$G$37697,Datos!$E$2:$E$37697,$A34,Datos!$B$2:$B$37697,17,Datos!$C$2:$C$37697,"&lt;30",Datos!$F$2:$F$37697,"STANDBY"),0),"")</f>
        <v/>
      </c>
      <c r="U34" s="7">
        <f>IFERROR(ROUND(AVERAGEIFS(Datos!$G$2:$G$37697,Datos!$E$2:$E$37697,$A34,Datos!$B$2:$B$37697,17,Datos!$C$2:$C$37697,"&gt;=30",Datos!$F$2:$F$37697,"STANDBY"),0),"")</f>
        <v/>
      </c>
      <c r="V34" s="7">
        <f>IFERROR(ROUND(AVERAGEIFS(Datos!$G$2:$G$37697,Datos!$E$2:$E$37697,$A34,Datos!$B$2:$B$37697,18,Datos!$C$2:$C$37697,"&lt;30",Datos!$F$2:$F$37697,"STANDBY"),0),"")</f>
        <v/>
      </c>
      <c r="W34" s="7">
        <f>IFERROR(ROUND(AVERAGEIFS(Datos!$G$2:$G$37697,Datos!$E$2:$E$37697,$A34,Datos!$B$2:$B$37697,18,Datos!$C$2:$C$37697,"&gt;=30",Datos!$F$2:$F$37697,"STANDBY"),0),"")</f>
        <v/>
      </c>
      <c r="X34" s="7">
        <f>IFERROR(ROUND(AVERAGEIFS(Datos!$G$2:$G$37697,Datos!$E$2:$E$37697,$A34,Datos!$B$2:$B$37697,19,Datos!$C$2:$C$37697,"&lt;30",Datos!$F$2:$F$37697,"STANDBY"),0),"")</f>
        <v/>
      </c>
      <c r="Y34" s="7">
        <f>IFERROR(ROUND(AVERAGEIFS(Datos!$G$2:$G$37697,Datos!$E$2:$E$37697,$A34,Datos!$B$2:$B$37697,19,Datos!$C$2:$C$37697,"&gt;=30",Datos!$F$2:$F$37697,"STANDBY"),0),"")</f>
        <v/>
      </c>
      <c r="Z34" s="7">
        <f>IFERROR(ROUND(AVERAGEIFS(Datos!$G$2:$G$37697,Datos!$E$2:$E$37697,$A34,Datos!$B$2:$B$37697,20,Datos!$C$2:$C$37697,"&lt;30",Datos!$F$2:$F$37697,"STANDBY"),0),"")</f>
        <v/>
      </c>
      <c r="AA34" s="7">
        <f>IFERROR(ROUND(AVERAGEIFS(Datos!$G$2:$G$37697,Datos!$E$2:$E$37697,$A34,Datos!$B$2:$B$37697,20,Datos!$C$2:$C$37697,"&gt;=30",Datos!$F$2:$F$37697,"STANDBY"),0),"")</f>
        <v/>
      </c>
      <c r="AB34" s="7">
        <f>IFERROR(ROUND(AVERAGEIFS(Datos!$G$2:$G$37697,Datos!$E$2:$E$37697,$A34,Datos!$B$2:$B$37697,21,Datos!$C$2:$C$37697,"&lt;30",Datos!$F$2:$F$37697,"STANDBY"),0),"")</f>
        <v/>
      </c>
      <c r="AC34" s="7">
        <f>IFERROR(ROUND(AVERAGEIFS(Datos!$G$2:$G$37697,Datos!$E$2:$E$37697,$A34,Datos!$B$2:$B$37697,21,Datos!$C$2:$C$37697,"&gt;=30",Datos!$F$2:$F$37697,"STANDBY"),0),"")</f>
        <v/>
      </c>
      <c r="AD34" s="7">
        <f>IFERROR(ROUND(AVERAGEIFS(Datos!$G$2:$G$37697,Datos!$E$2:$E$37697,$A34,Datos!$B$2:$B$37697,22,Datos!$C$2:$C$37697,"&lt;30",Datos!$F$2:$F$37697,"STANDBY"),0),"")</f>
        <v/>
      </c>
      <c r="AE34" s="7">
        <f>IFERROR(ROUND(AVERAGEIFS(Datos!$G$2:$G$37697,Datos!$E$2:$E$37697,$A34,Datos!$B$2:$B$37697,22,Datos!$C$2:$C$37697,"&gt;=30",Datos!$F$2:$F$37697,"STANDBY"),0),"")</f>
        <v/>
      </c>
      <c r="AF34" s="7">
        <f>IFERROR(ROUND(AVERAGEIFS(Datos!$G$2:$G$37697,Datos!$E$2:$E$37697,$A34,Datos!$B$2:$B$37697,23,Datos!$C$2:$C$37697,"&lt;30",Datos!$F$2:$F$37697,"STANDBY"),0),"")</f>
        <v/>
      </c>
      <c r="AG34" s="7">
        <f>IFERROR(ROUND(AVERAGEIFS(Datos!$G$2:$G$37697,Datos!$E$2:$E$37697,$A34,Datos!$B$2:$B$37697,23,Datos!$C$2:$C$37697,"&gt;=30",Datos!$F$2:$F$37697,"STANDBY"),0),"")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IFERROR(ROUND(AVERAGEIFS(Datos!$G$2:$G$37697,Datos!$E$2:$E$37697,$A35,Datos!$B$2:$B$37697,8,Datos!$C$2:$C$37697,"&lt;30",Datos!$F$2:$F$37697,"STANDBY"),0),"")</f>
        <v/>
      </c>
      <c r="C35" s="7">
        <f>IFERROR(ROUND(AVERAGEIFS(Datos!$G$2:$G$37697,Datos!$E$2:$E$37697,$A35,Datos!$B$2:$B$37697,8,Datos!$C$2:$C$37697,"&gt;=30",Datos!$F$2:$F$37697,"STANDBY"),0),"")</f>
        <v/>
      </c>
      <c r="D35" s="7">
        <f>IFERROR(ROUND(AVERAGEIFS(Datos!$G$2:$G$37697,Datos!$E$2:$E$37697,$A35,Datos!$B$2:$B$37697,9,Datos!$C$2:$C$37697,"&lt;30",Datos!$F$2:$F$37697,"STANDBY"),0),"")</f>
        <v/>
      </c>
      <c r="E35" s="7">
        <f>IFERROR(ROUND(AVERAGEIFS(Datos!$G$2:$G$37697,Datos!$E$2:$E$37697,$A35,Datos!$B$2:$B$37697,9,Datos!$C$2:$C$37697,"&gt;=30",Datos!$F$2:$F$37697,"STANDBY"),0),"")</f>
        <v/>
      </c>
      <c r="F35" s="7">
        <f>IFERROR(ROUND(AVERAGEIFS(Datos!$G$2:$G$37697,Datos!$E$2:$E$37697,$A35,Datos!$B$2:$B$37697,10,Datos!$C$2:$C$37697,"&lt;30",Datos!$F$2:$F$37697,"STANDBY"),0),"")</f>
        <v/>
      </c>
      <c r="G35" s="7">
        <f>IFERROR(ROUND(AVERAGEIFS(Datos!$G$2:$G$37697,Datos!$E$2:$E$37697,$A35,Datos!$B$2:$B$37697,10,Datos!$C$2:$C$37697,"&gt;=30",Datos!$F$2:$F$37697,"STANDBY"),0),"")</f>
        <v/>
      </c>
      <c r="H35" s="7">
        <f>IFERROR(ROUND(AVERAGEIFS(Datos!$G$2:$G$37697,Datos!$E$2:$E$37697,$A35,Datos!$B$2:$B$37697,11,Datos!$C$2:$C$37697,"&lt;30",Datos!$F$2:$F$37697,"STANDBY"),0),"")</f>
        <v/>
      </c>
      <c r="I35" s="7">
        <f>IFERROR(ROUND(AVERAGEIFS(Datos!$G$2:$G$37697,Datos!$E$2:$E$37697,$A35,Datos!$B$2:$B$37697,11,Datos!$C$2:$C$37697,"&gt;=30",Datos!$F$2:$F$37697,"STANDBY"),0),"")</f>
        <v/>
      </c>
      <c r="J35" s="7">
        <f>IFERROR(ROUND(AVERAGEIFS(Datos!$G$2:$G$37697,Datos!$E$2:$E$37697,$A35,Datos!$B$2:$B$37697,12,Datos!$C$2:$C$37697,"&lt;30",Datos!$F$2:$F$37697,"STANDBY"),0),"")</f>
        <v/>
      </c>
      <c r="K35" s="7">
        <f>IFERROR(ROUND(AVERAGEIFS(Datos!$G$2:$G$37697,Datos!$E$2:$E$37697,$A35,Datos!$B$2:$B$37697,12,Datos!$C$2:$C$37697,"&gt;=30",Datos!$F$2:$F$37697,"STANDBY"),0),"")</f>
        <v/>
      </c>
      <c r="L35" s="7">
        <f>IFERROR(ROUND(AVERAGEIFS(Datos!$G$2:$G$37697,Datos!$E$2:$E$37697,$A35,Datos!$B$2:$B$37697,13,Datos!$C$2:$C$37697,"&lt;30",Datos!$F$2:$F$37697,"STANDBY"),0),"")</f>
        <v/>
      </c>
      <c r="M35" s="7">
        <f>IFERROR(ROUND(AVERAGEIFS(Datos!$G$2:$G$37697,Datos!$E$2:$E$37697,$A35,Datos!$B$2:$B$37697,13,Datos!$C$2:$C$37697,"&gt;=30",Datos!$F$2:$F$37697,"STANDBY"),0),"")</f>
        <v/>
      </c>
      <c r="N35" s="7">
        <f>IFERROR(ROUND(AVERAGEIFS(Datos!$G$2:$G$37697,Datos!$E$2:$E$37697,$A35,Datos!$B$2:$B$37697,14,Datos!$C$2:$C$37697,"&lt;30",Datos!$F$2:$F$37697,"STANDBY"),0),"")</f>
        <v/>
      </c>
      <c r="O35" s="7">
        <f>IFERROR(ROUND(AVERAGEIFS(Datos!$G$2:$G$37697,Datos!$E$2:$E$37697,$A35,Datos!$B$2:$B$37697,14,Datos!$C$2:$C$37697,"&gt;=30",Datos!$F$2:$F$37697,"STANDBY"),0),"")</f>
        <v/>
      </c>
      <c r="P35" s="7">
        <f>IFERROR(ROUND(AVERAGEIFS(Datos!$G$2:$G$37697,Datos!$E$2:$E$37697,$A35,Datos!$B$2:$B$37697,15,Datos!$C$2:$C$37697,"&lt;30",Datos!$F$2:$F$37697,"STANDBY"),0),"")</f>
        <v/>
      </c>
      <c r="Q35" s="7">
        <f>IFERROR(ROUND(AVERAGEIFS(Datos!$G$2:$G$37697,Datos!$E$2:$E$37697,$A35,Datos!$B$2:$B$37697,15,Datos!$C$2:$C$37697,"&gt;=30",Datos!$F$2:$F$37697,"STANDBY"),0),"")</f>
        <v/>
      </c>
      <c r="R35" s="7">
        <f>IFERROR(ROUND(AVERAGEIFS(Datos!$G$2:$G$37697,Datos!$E$2:$E$37697,$A35,Datos!$B$2:$B$37697,16,Datos!$C$2:$C$37697,"&lt;30",Datos!$F$2:$F$37697,"STANDBY"),0),"")</f>
        <v/>
      </c>
      <c r="S35" s="7">
        <f>IFERROR(ROUND(AVERAGEIFS(Datos!$G$2:$G$37697,Datos!$E$2:$E$37697,$A35,Datos!$B$2:$B$37697,16,Datos!$C$2:$C$37697,"&gt;=30",Datos!$F$2:$F$37697,"STANDBY"),0),"")</f>
        <v/>
      </c>
      <c r="T35" s="7">
        <f>IFERROR(ROUND(AVERAGEIFS(Datos!$G$2:$G$37697,Datos!$E$2:$E$37697,$A35,Datos!$B$2:$B$37697,17,Datos!$C$2:$C$37697,"&lt;30",Datos!$F$2:$F$37697,"STANDBY"),0),"")</f>
        <v/>
      </c>
      <c r="U35" s="7">
        <f>IFERROR(ROUND(AVERAGEIFS(Datos!$G$2:$G$37697,Datos!$E$2:$E$37697,$A35,Datos!$B$2:$B$37697,17,Datos!$C$2:$C$37697,"&gt;=30",Datos!$F$2:$F$37697,"STANDBY"),0),"")</f>
        <v/>
      </c>
      <c r="V35" s="7">
        <f>IFERROR(ROUND(AVERAGEIFS(Datos!$G$2:$G$37697,Datos!$E$2:$E$37697,$A35,Datos!$B$2:$B$37697,18,Datos!$C$2:$C$37697,"&lt;30",Datos!$F$2:$F$37697,"STANDBY"),0),"")</f>
        <v/>
      </c>
      <c r="W35" s="7">
        <f>IFERROR(ROUND(AVERAGEIFS(Datos!$G$2:$G$37697,Datos!$E$2:$E$37697,$A35,Datos!$B$2:$B$37697,18,Datos!$C$2:$C$37697,"&gt;=30",Datos!$F$2:$F$37697,"STANDBY"),0),"")</f>
        <v/>
      </c>
      <c r="X35" s="7">
        <f>IFERROR(ROUND(AVERAGEIFS(Datos!$G$2:$G$37697,Datos!$E$2:$E$37697,$A35,Datos!$B$2:$B$37697,19,Datos!$C$2:$C$37697,"&lt;30",Datos!$F$2:$F$37697,"STANDBY"),0),"")</f>
        <v/>
      </c>
      <c r="Y35" s="7">
        <f>IFERROR(ROUND(AVERAGEIFS(Datos!$G$2:$G$37697,Datos!$E$2:$E$37697,$A35,Datos!$B$2:$B$37697,19,Datos!$C$2:$C$37697,"&gt;=30",Datos!$F$2:$F$37697,"STANDBY"),0),"")</f>
        <v/>
      </c>
      <c r="Z35" s="7">
        <f>IFERROR(ROUND(AVERAGEIFS(Datos!$G$2:$G$37697,Datos!$E$2:$E$37697,$A35,Datos!$B$2:$B$37697,20,Datos!$C$2:$C$37697,"&lt;30",Datos!$F$2:$F$37697,"STANDBY"),0),"")</f>
        <v/>
      </c>
      <c r="AA35" s="7">
        <f>IFERROR(ROUND(AVERAGEIFS(Datos!$G$2:$G$37697,Datos!$E$2:$E$37697,$A35,Datos!$B$2:$B$37697,20,Datos!$C$2:$C$37697,"&gt;=30",Datos!$F$2:$F$37697,"STANDBY"),0),"")</f>
        <v/>
      </c>
      <c r="AB35" s="7">
        <f>IFERROR(ROUND(AVERAGEIFS(Datos!$G$2:$G$37697,Datos!$E$2:$E$37697,$A35,Datos!$B$2:$B$37697,21,Datos!$C$2:$C$37697,"&lt;30",Datos!$F$2:$F$37697,"STANDBY"),0),"")</f>
        <v/>
      </c>
      <c r="AC35" s="7">
        <f>IFERROR(ROUND(AVERAGEIFS(Datos!$G$2:$G$37697,Datos!$E$2:$E$37697,$A35,Datos!$B$2:$B$37697,21,Datos!$C$2:$C$37697,"&gt;=30",Datos!$F$2:$F$37697,"STANDBY"),0),"")</f>
        <v/>
      </c>
      <c r="AD35" s="7">
        <f>IFERROR(ROUND(AVERAGEIFS(Datos!$G$2:$G$37697,Datos!$E$2:$E$37697,$A35,Datos!$B$2:$B$37697,22,Datos!$C$2:$C$37697,"&lt;30",Datos!$F$2:$F$37697,"STANDBY"),0),"")</f>
        <v/>
      </c>
      <c r="AE35" s="7">
        <f>IFERROR(ROUND(AVERAGEIFS(Datos!$G$2:$G$37697,Datos!$E$2:$E$37697,$A35,Datos!$B$2:$B$37697,22,Datos!$C$2:$C$37697,"&gt;=30",Datos!$F$2:$F$37697,"STANDBY"),0),"")</f>
        <v/>
      </c>
      <c r="AF35" s="7">
        <f>IFERROR(ROUND(AVERAGEIFS(Datos!$G$2:$G$37697,Datos!$E$2:$E$37697,$A35,Datos!$B$2:$B$37697,23,Datos!$C$2:$C$37697,"&lt;30",Datos!$F$2:$F$37697,"STANDBY"),0),"")</f>
        <v/>
      </c>
      <c r="AG35" s="7">
        <f>IFERROR(ROUND(AVERAGEIFS(Datos!$G$2:$G$37697,Datos!$E$2:$E$37697,$A35,Datos!$B$2:$B$37697,23,Datos!$C$2:$C$37697,"&gt;=30",Datos!$F$2:$F$37697,"STANDBY"),0),"")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IFERROR(ROUND(AVERAGEIFS(Datos!$G$2:$G$37697,Datos!$E$2:$E$37697,$A36,Datos!$B$2:$B$37697,8,Datos!$C$2:$C$37697,"&lt;30",Datos!$F$2:$F$37697,"STANDBY"),0),"")</f>
        <v/>
      </c>
      <c r="C36" s="7">
        <f>IFERROR(ROUND(AVERAGEIFS(Datos!$G$2:$G$37697,Datos!$E$2:$E$37697,$A36,Datos!$B$2:$B$37697,8,Datos!$C$2:$C$37697,"&gt;=30",Datos!$F$2:$F$37697,"STANDBY"),0),"")</f>
        <v/>
      </c>
      <c r="D36" s="7">
        <f>IFERROR(ROUND(AVERAGEIFS(Datos!$G$2:$G$37697,Datos!$E$2:$E$37697,$A36,Datos!$B$2:$B$37697,9,Datos!$C$2:$C$37697,"&lt;30",Datos!$F$2:$F$37697,"STANDBY"),0),"")</f>
        <v/>
      </c>
      <c r="E36" s="7">
        <f>IFERROR(ROUND(AVERAGEIFS(Datos!$G$2:$G$37697,Datos!$E$2:$E$37697,$A36,Datos!$B$2:$B$37697,9,Datos!$C$2:$C$37697,"&gt;=30",Datos!$F$2:$F$37697,"STANDBY"),0),"")</f>
        <v/>
      </c>
      <c r="F36" s="7">
        <f>IFERROR(ROUND(AVERAGEIFS(Datos!$G$2:$G$37697,Datos!$E$2:$E$37697,$A36,Datos!$B$2:$B$37697,10,Datos!$C$2:$C$37697,"&lt;30",Datos!$F$2:$F$37697,"STANDBY"),0),"")</f>
        <v/>
      </c>
      <c r="G36" s="7">
        <f>IFERROR(ROUND(AVERAGEIFS(Datos!$G$2:$G$37697,Datos!$E$2:$E$37697,$A36,Datos!$B$2:$B$37697,10,Datos!$C$2:$C$37697,"&gt;=30",Datos!$F$2:$F$37697,"STANDBY"),0),"")</f>
        <v/>
      </c>
      <c r="H36" s="7">
        <f>IFERROR(ROUND(AVERAGEIFS(Datos!$G$2:$G$37697,Datos!$E$2:$E$37697,$A36,Datos!$B$2:$B$37697,11,Datos!$C$2:$C$37697,"&lt;30",Datos!$F$2:$F$37697,"STANDBY"),0),"")</f>
        <v/>
      </c>
      <c r="I36" s="7">
        <f>IFERROR(ROUND(AVERAGEIFS(Datos!$G$2:$G$37697,Datos!$E$2:$E$37697,$A36,Datos!$B$2:$B$37697,11,Datos!$C$2:$C$37697,"&gt;=30",Datos!$F$2:$F$37697,"STANDBY"),0),"")</f>
        <v/>
      </c>
      <c r="J36" s="7">
        <f>IFERROR(ROUND(AVERAGEIFS(Datos!$G$2:$G$37697,Datos!$E$2:$E$37697,$A36,Datos!$B$2:$B$37697,12,Datos!$C$2:$C$37697,"&lt;30",Datos!$F$2:$F$37697,"STANDBY"),0),"")</f>
        <v/>
      </c>
      <c r="K36" s="7">
        <f>IFERROR(ROUND(AVERAGEIFS(Datos!$G$2:$G$37697,Datos!$E$2:$E$37697,$A36,Datos!$B$2:$B$37697,12,Datos!$C$2:$C$37697,"&gt;=30",Datos!$F$2:$F$37697,"STANDBY"),0),"")</f>
        <v/>
      </c>
      <c r="L36" s="7">
        <f>IFERROR(ROUND(AVERAGEIFS(Datos!$G$2:$G$37697,Datos!$E$2:$E$37697,$A36,Datos!$B$2:$B$37697,13,Datos!$C$2:$C$37697,"&lt;30",Datos!$F$2:$F$37697,"STANDBY"),0),"")</f>
        <v/>
      </c>
      <c r="M36" s="7">
        <f>IFERROR(ROUND(AVERAGEIFS(Datos!$G$2:$G$37697,Datos!$E$2:$E$37697,$A36,Datos!$B$2:$B$37697,13,Datos!$C$2:$C$37697,"&gt;=30",Datos!$F$2:$F$37697,"STANDBY"),0),"")</f>
        <v/>
      </c>
      <c r="N36" s="7">
        <f>IFERROR(ROUND(AVERAGEIFS(Datos!$G$2:$G$37697,Datos!$E$2:$E$37697,$A36,Datos!$B$2:$B$37697,14,Datos!$C$2:$C$37697,"&lt;30",Datos!$F$2:$F$37697,"STANDBY"),0),"")</f>
        <v/>
      </c>
      <c r="O36" s="7">
        <f>IFERROR(ROUND(AVERAGEIFS(Datos!$G$2:$G$37697,Datos!$E$2:$E$37697,$A36,Datos!$B$2:$B$37697,14,Datos!$C$2:$C$37697,"&gt;=30",Datos!$F$2:$F$37697,"STANDBY"),0),"")</f>
        <v/>
      </c>
      <c r="P36" s="7">
        <f>IFERROR(ROUND(AVERAGEIFS(Datos!$G$2:$G$37697,Datos!$E$2:$E$37697,$A36,Datos!$B$2:$B$37697,15,Datos!$C$2:$C$37697,"&lt;30",Datos!$F$2:$F$37697,"STANDBY"),0),"")</f>
        <v/>
      </c>
      <c r="Q36" s="7">
        <f>IFERROR(ROUND(AVERAGEIFS(Datos!$G$2:$G$37697,Datos!$E$2:$E$37697,$A36,Datos!$B$2:$B$37697,15,Datos!$C$2:$C$37697,"&gt;=30",Datos!$F$2:$F$37697,"STANDBY"),0),"")</f>
        <v/>
      </c>
      <c r="R36" s="7">
        <f>IFERROR(ROUND(AVERAGEIFS(Datos!$G$2:$G$37697,Datos!$E$2:$E$37697,$A36,Datos!$B$2:$B$37697,16,Datos!$C$2:$C$37697,"&lt;30",Datos!$F$2:$F$37697,"STANDBY"),0),"")</f>
        <v/>
      </c>
      <c r="S36" s="7">
        <f>IFERROR(ROUND(AVERAGEIFS(Datos!$G$2:$G$37697,Datos!$E$2:$E$37697,$A36,Datos!$B$2:$B$37697,16,Datos!$C$2:$C$37697,"&gt;=30",Datos!$F$2:$F$37697,"STANDBY"),0),"")</f>
        <v/>
      </c>
      <c r="T36" s="7">
        <f>IFERROR(ROUND(AVERAGEIFS(Datos!$G$2:$G$37697,Datos!$E$2:$E$37697,$A36,Datos!$B$2:$B$37697,17,Datos!$C$2:$C$37697,"&lt;30",Datos!$F$2:$F$37697,"STANDBY"),0),"")</f>
        <v/>
      </c>
      <c r="U36" s="7">
        <f>IFERROR(ROUND(AVERAGEIFS(Datos!$G$2:$G$37697,Datos!$E$2:$E$37697,$A36,Datos!$B$2:$B$37697,17,Datos!$C$2:$C$37697,"&gt;=30",Datos!$F$2:$F$37697,"STANDBY"),0),"")</f>
        <v/>
      </c>
      <c r="V36" s="7">
        <f>IFERROR(ROUND(AVERAGEIFS(Datos!$G$2:$G$37697,Datos!$E$2:$E$37697,$A36,Datos!$B$2:$B$37697,18,Datos!$C$2:$C$37697,"&lt;30",Datos!$F$2:$F$37697,"STANDBY"),0),"")</f>
        <v/>
      </c>
      <c r="W36" s="7">
        <f>IFERROR(ROUND(AVERAGEIFS(Datos!$G$2:$G$37697,Datos!$E$2:$E$37697,$A36,Datos!$B$2:$B$37697,18,Datos!$C$2:$C$37697,"&gt;=30",Datos!$F$2:$F$37697,"STANDBY"),0),"")</f>
        <v/>
      </c>
      <c r="X36" s="7">
        <f>IFERROR(ROUND(AVERAGEIFS(Datos!$G$2:$G$37697,Datos!$E$2:$E$37697,$A36,Datos!$B$2:$B$37697,19,Datos!$C$2:$C$37697,"&lt;30",Datos!$F$2:$F$37697,"STANDBY"),0),"")</f>
        <v/>
      </c>
      <c r="Y36" s="7">
        <f>IFERROR(ROUND(AVERAGEIFS(Datos!$G$2:$G$37697,Datos!$E$2:$E$37697,$A36,Datos!$B$2:$B$37697,19,Datos!$C$2:$C$37697,"&gt;=30",Datos!$F$2:$F$37697,"STANDBY"),0),"")</f>
        <v/>
      </c>
      <c r="Z36" s="7">
        <f>IFERROR(ROUND(AVERAGEIFS(Datos!$G$2:$G$37697,Datos!$E$2:$E$37697,$A36,Datos!$B$2:$B$37697,20,Datos!$C$2:$C$37697,"&lt;30",Datos!$F$2:$F$37697,"STANDBY"),0),"")</f>
        <v/>
      </c>
      <c r="AA36" s="7">
        <f>IFERROR(ROUND(AVERAGEIFS(Datos!$G$2:$G$37697,Datos!$E$2:$E$37697,$A36,Datos!$B$2:$B$37697,20,Datos!$C$2:$C$37697,"&gt;=30",Datos!$F$2:$F$37697,"STANDBY"),0),"")</f>
        <v/>
      </c>
      <c r="AB36" s="7">
        <f>IFERROR(ROUND(AVERAGEIFS(Datos!$G$2:$G$37697,Datos!$E$2:$E$37697,$A36,Datos!$B$2:$B$37697,21,Datos!$C$2:$C$37697,"&lt;30",Datos!$F$2:$F$37697,"STANDBY"),0),"")</f>
        <v/>
      </c>
      <c r="AC36" s="7">
        <f>IFERROR(ROUND(AVERAGEIFS(Datos!$G$2:$G$37697,Datos!$E$2:$E$37697,$A36,Datos!$B$2:$B$37697,21,Datos!$C$2:$C$37697,"&gt;=30",Datos!$F$2:$F$37697,"STANDBY"),0),"")</f>
        <v/>
      </c>
      <c r="AD36" s="7">
        <f>IFERROR(ROUND(AVERAGEIFS(Datos!$G$2:$G$37697,Datos!$E$2:$E$37697,$A36,Datos!$B$2:$B$37697,22,Datos!$C$2:$C$37697,"&lt;30",Datos!$F$2:$F$37697,"STANDBY"),0),"")</f>
        <v/>
      </c>
      <c r="AE36" s="7">
        <f>IFERROR(ROUND(AVERAGEIFS(Datos!$G$2:$G$37697,Datos!$E$2:$E$37697,$A36,Datos!$B$2:$B$37697,22,Datos!$C$2:$C$37697,"&gt;=30",Datos!$F$2:$F$37697,"STANDBY"),0),"")</f>
        <v/>
      </c>
      <c r="AF36" s="7">
        <f>IFERROR(ROUND(AVERAGEIFS(Datos!$G$2:$G$37697,Datos!$E$2:$E$37697,$A36,Datos!$B$2:$B$37697,23,Datos!$C$2:$C$37697,"&lt;30",Datos!$F$2:$F$37697,"STANDBY"),0),"")</f>
        <v/>
      </c>
      <c r="AG36" s="7">
        <f>IFERROR(ROUND(AVERAGEIFS(Datos!$G$2:$G$37697,Datos!$E$2:$E$37697,$A36,Datos!$B$2:$B$37697,23,Datos!$C$2:$C$37697,"&gt;=30",Datos!$F$2:$F$37697,"STANDBY"),0),"")</f>
        <v/>
      </c>
    </row>
    <row r="37">
      <c r="A37" s="6" t="inlineStr">
        <is>
          <t>Dumbo the Flying Elephant</t>
        </is>
      </c>
      <c r="B37" s="7">
        <f>IFERROR(ROUND(AVERAGEIFS(Datos!$G$2:$G$37697,Datos!$E$2:$E$37697,$A37,Datos!$B$2:$B$37697,8,Datos!$C$2:$C$37697,"&lt;30",Datos!$F$2:$F$37697,"STANDBY"),0),"")</f>
        <v/>
      </c>
      <c r="C37" s="7">
        <f>IFERROR(ROUND(AVERAGEIFS(Datos!$G$2:$G$37697,Datos!$E$2:$E$37697,$A37,Datos!$B$2:$B$37697,8,Datos!$C$2:$C$37697,"&gt;=30",Datos!$F$2:$F$37697,"STANDBY"),0),"")</f>
        <v/>
      </c>
      <c r="D37" s="7">
        <f>IFERROR(ROUND(AVERAGEIFS(Datos!$G$2:$G$37697,Datos!$E$2:$E$37697,$A37,Datos!$B$2:$B$37697,9,Datos!$C$2:$C$37697,"&lt;30",Datos!$F$2:$F$37697,"STANDBY"),0),"")</f>
        <v/>
      </c>
      <c r="E37" s="7">
        <f>IFERROR(ROUND(AVERAGEIFS(Datos!$G$2:$G$37697,Datos!$E$2:$E$37697,$A37,Datos!$B$2:$B$37697,9,Datos!$C$2:$C$37697,"&gt;=30",Datos!$F$2:$F$37697,"STANDBY"),0),"")</f>
        <v/>
      </c>
      <c r="F37" s="7">
        <f>IFERROR(ROUND(AVERAGEIFS(Datos!$G$2:$G$37697,Datos!$E$2:$E$37697,$A37,Datos!$B$2:$B$37697,10,Datos!$C$2:$C$37697,"&lt;30",Datos!$F$2:$F$37697,"STANDBY"),0),"")</f>
        <v/>
      </c>
      <c r="G37" s="7">
        <f>IFERROR(ROUND(AVERAGEIFS(Datos!$G$2:$G$37697,Datos!$E$2:$E$37697,$A37,Datos!$B$2:$B$37697,10,Datos!$C$2:$C$37697,"&gt;=30",Datos!$F$2:$F$37697,"STANDBY"),0),"")</f>
        <v/>
      </c>
      <c r="H37" s="7">
        <f>IFERROR(ROUND(AVERAGEIFS(Datos!$G$2:$G$37697,Datos!$E$2:$E$37697,$A37,Datos!$B$2:$B$37697,11,Datos!$C$2:$C$37697,"&lt;30",Datos!$F$2:$F$37697,"STANDBY"),0),"")</f>
        <v/>
      </c>
      <c r="I37" s="7">
        <f>IFERROR(ROUND(AVERAGEIFS(Datos!$G$2:$G$37697,Datos!$E$2:$E$37697,$A37,Datos!$B$2:$B$37697,11,Datos!$C$2:$C$37697,"&gt;=30",Datos!$F$2:$F$37697,"STANDBY"),0),"")</f>
        <v/>
      </c>
      <c r="J37" s="7">
        <f>IFERROR(ROUND(AVERAGEIFS(Datos!$G$2:$G$37697,Datos!$E$2:$E$37697,$A37,Datos!$B$2:$B$37697,12,Datos!$C$2:$C$37697,"&lt;30",Datos!$F$2:$F$37697,"STANDBY"),0),"")</f>
        <v/>
      </c>
      <c r="K37" s="7">
        <f>IFERROR(ROUND(AVERAGEIFS(Datos!$G$2:$G$37697,Datos!$E$2:$E$37697,$A37,Datos!$B$2:$B$37697,12,Datos!$C$2:$C$37697,"&gt;=30",Datos!$F$2:$F$37697,"STANDBY"),0),"")</f>
        <v/>
      </c>
      <c r="L37" s="7">
        <f>IFERROR(ROUND(AVERAGEIFS(Datos!$G$2:$G$37697,Datos!$E$2:$E$37697,$A37,Datos!$B$2:$B$37697,13,Datos!$C$2:$C$37697,"&lt;30",Datos!$F$2:$F$37697,"STANDBY"),0),"")</f>
        <v/>
      </c>
      <c r="M37" s="7">
        <f>IFERROR(ROUND(AVERAGEIFS(Datos!$G$2:$G$37697,Datos!$E$2:$E$37697,$A37,Datos!$B$2:$B$37697,13,Datos!$C$2:$C$37697,"&gt;=30",Datos!$F$2:$F$37697,"STANDBY"),0),"")</f>
        <v/>
      </c>
      <c r="N37" s="7">
        <f>IFERROR(ROUND(AVERAGEIFS(Datos!$G$2:$G$37697,Datos!$E$2:$E$37697,$A37,Datos!$B$2:$B$37697,14,Datos!$C$2:$C$37697,"&lt;30",Datos!$F$2:$F$37697,"STANDBY"),0),"")</f>
        <v/>
      </c>
      <c r="O37" s="7">
        <f>IFERROR(ROUND(AVERAGEIFS(Datos!$G$2:$G$37697,Datos!$E$2:$E$37697,$A37,Datos!$B$2:$B$37697,14,Datos!$C$2:$C$37697,"&gt;=30",Datos!$F$2:$F$37697,"STANDBY"),0),"")</f>
        <v/>
      </c>
      <c r="P37" s="7">
        <f>IFERROR(ROUND(AVERAGEIFS(Datos!$G$2:$G$37697,Datos!$E$2:$E$37697,$A37,Datos!$B$2:$B$37697,15,Datos!$C$2:$C$37697,"&lt;30",Datos!$F$2:$F$37697,"STANDBY"),0),"")</f>
        <v/>
      </c>
      <c r="Q37" s="7">
        <f>IFERROR(ROUND(AVERAGEIFS(Datos!$G$2:$G$37697,Datos!$E$2:$E$37697,$A37,Datos!$B$2:$B$37697,15,Datos!$C$2:$C$37697,"&gt;=30",Datos!$F$2:$F$37697,"STANDBY"),0),"")</f>
        <v/>
      </c>
      <c r="R37" s="7">
        <f>IFERROR(ROUND(AVERAGEIFS(Datos!$G$2:$G$37697,Datos!$E$2:$E$37697,$A37,Datos!$B$2:$B$37697,16,Datos!$C$2:$C$37697,"&lt;30",Datos!$F$2:$F$37697,"STANDBY"),0),"")</f>
        <v/>
      </c>
      <c r="S37" s="7">
        <f>IFERROR(ROUND(AVERAGEIFS(Datos!$G$2:$G$37697,Datos!$E$2:$E$37697,$A37,Datos!$B$2:$B$37697,16,Datos!$C$2:$C$37697,"&gt;=30",Datos!$F$2:$F$37697,"STANDBY"),0),"")</f>
        <v/>
      </c>
      <c r="T37" s="7">
        <f>IFERROR(ROUND(AVERAGEIFS(Datos!$G$2:$G$37697,Datos!$E$2:$E$37697,$A37,Datos!$B$2:$B$37697,17,Datos!$C$2:$C$37697,"&lt;30",Datos!$F$2:$F$37697,"STANDBY"),0),"")</f>
        <v/>
      </c>
      <c r="U37" s="7">
        <f>IFERROR(ROUND(AVERAGEIFS(Datos!$G$2:$G$37697,Datos!$E$2:$E$37697,$A37,Datos!$B$2:$B$37697,17,Datos!$C$2:$C$37697,"&gt;=30",Datos!$F$2:$F$37697,"STANDBY"),0),"")</f>
        <v/>
      </c>
      <c r="V37" s="7">
        <f>IFERROR(ROUND(AVERAGEIFS(Datos!$G$2:$G$37697,Datos!$E$2:$E$37697,$A37,Datos!$B$2:$B$37697,18,Datos!$C$2:$C$37697,"&lt;30",Datos!$F$2:$F$37697,"STANDBY"),0),"")</f>
        <v/>
      </c>
      <c r="W37" s="7">
        <f>IFERROR(ROUND(AVERAGEIFS(Datos!$G$2:$G$37697,Datos!$E$2:$E$37697,$A37,Datos!$B$2:$B$37697,18,Datos!$C$2:$C$37697,"&gt;=30",Datos!$F$2:$F$37697,"STANDBY"),0),"")</f>
        <v/>
      </c>
      <c r="X37" s="7">
        <f>IFERROR(ROUND(AVERAGEIFS(Datos!$G$2:$G$37697,Datos!$E$2:$E$37697,$A37,Datos!$B$2:$B$37697,19,Datos!$C$2:$C$37697,"&lt;30",Datos!$F$2:$F$37697,"STANDBY"),0),"")</f>
        <v/>
      </c>
      <c r="Y37" s="7">
        <f>IFERROR(ROUND(AVERAGEIFS(Datos!$G$2:$G$37697,Datos!$E$2:$E$37697,$A37,Datos!$B$2:$B$37697,19,Datos!$C$2:$C$37697,"&gt;=30",Datos!$F$2:$F$37697,"STANDBY"),0),"")</f>
        <v/>
      </c>
      <c r="Z37" s="7">
        <f>IFERROR(ROUND(AVERAGEIFS(Datos!$G$2:$G$37697,Datos!$E$2:$E$37697,$A37,Datos!$B$2:$B$37697,20,Datos!$C$2:$C$37697,"&lt;30",Datos!$F$2:$F$37697,"STANDBY"),0),"")</f>
        <v/>
      </c>
      <c r="AA37" s="7">
        <f>IFERROR(ROUND(AVERAGEIFS(Datos!$G$2:$G$37697,Datos!$E$2:$E$37697,$A37,Datos!$B$2:$B$37697,20,Datos!$C$2:$C$37697,"&gt;=30",Datos!$F$2:$F$37697,"STANDBY"),0),"")</f>
        <v/>
      </c>
      <c r="AB37" s="7">
        <f>IFERROR(ROUND(AVERAGEIFS(Datos!$G$2:$G$37697,Datos!$E$2:$E$37697,$A37,Datos!$B$2:$B$37697,21,Datos!$C$2:$C$37697,"&lt;30",Datos!$F$2:$F$37697,"STANDBY"),0),"")</f>
        <v/>
      </c>
      <c r="AC37" s="7">
        <f>IFERROR(ROUND(AVERAGEIFS(Datos!$G$2:$G$37697,Datos!$E$2:$E$37697,$A37,Datos!$B$2:$B$37697,21,Datos!$C$2:$C$37697,"&gt;=30",Datos!$F$2:$F$37697,"STANDBY"),0),"")</f>
        <v/>
      </c>
      <c r="AD37" s="7">
        <f>IFERROR(ROUND(AVERAGEIFS(Datos!$G$2:$G$37697,Datos!$E$2:$E$37697,$A37,Datos!$B$2:$B$37697,22,Datos!$C$2:$C$37697,"&lt;30",Datos!$F$2:$F$37697,"STANDBY"),0),"")</f>
        <v/>
      </c>
      <c r="AE37" s="7">
        <f>IFERROR(ROUND(AVERAGEIFS(Datos!$G$2:$G$37697,Datos!$E$2:$E$37697,$A37,Datos!$B$2:$B$37697,22,Datos!$C$2:$C$37697,"&gt;=30",Datos!$F$2:$F$37697,"STANDBY"),0),"")</f>
        <v/>
      </c>
      <c r="AF37" s="7">
        <f>IFERROR(ROUND(AVERAGEIFS(Datos!$G$2:$G$37697,Datos!$E$2:$E$37697,$A37,Datos!$B$2:$B$37697,23,Datos!$C$2:$C$37697,"&lt;30",Datos!$F$2:$F$37697,"STANDBY"),0),"")</f>
        <v/>
      </c>
      <c r="AG37" s="7">
        <f>IFERROR(ROUND(AVERAGEIFS(Datos!$G$2:$G$37697,Datos!$E$2:$E$37697,$A37,Datos!$B$2:$B$37697,23,Datos!$C$2:$C$37697,"&gt;=30",Datos!$F$2:$F$37697,"STANDBY"),0),"")</f>
        <v/>
      </c>
    </row>
    <row r="38">
      <c r="A38" s="6" t="inlineStr">
        <is>
          <t>Frontierland Playground</t>
        </is>
      </c>
      <c r="B38" s="7">
        <f>IFERROR(ROUND(AVERAGEIFS(Datos!$G$2:$G$37697,Datos!$E$2:$E$37697,$A38,Datos!$B$2:$B$37697,8,Datos!$C$2:$C$37697,"&lt;30",Datos!$F$2:$F$37697,"STANDBY"),0),"")</f>
        <v/>
      </c>
      <c r="C38" s="7">
        <f>IFERROR(ROUND(AVERAGEIFS(Datos!$G$2:$G$37697,Datos!$E$2:$E$37697,$A38,Datos!$B$2:$B$37697,8,Datos!$C$2:$C$37697,"&gt;=30",Datos!$F$2:$F$37697,"STANDBY"),0),"")</f>
        <v/>
      </c>
      <c r="D38" s="7">
        <f>IFERROR(ROUND(AVERAGEIFS(Datos!$G$2:$G$37697,Datos!$E$2:$E$37697,$A38,Datos!$B$2:$B$37697,9,Datos!$C$2:$C$37697,"&lt;30",Datos!$F$2:$F$37697,"STANDBY"),0),"")</f>
        <v/>
      </c>
      <c r="E38" s="7">
        <f>IFERROR(ROUND(AVERAGEIFS(Datos!$G$2:$G$37697,Datos!$E$2:$E$37697,$A38,Datos!$B$2:$B$37697,9,Datos!$C$2:$C$37697,"&gt;=30",Datos!$F$2:$F$37697,"STANDBY"),0),"")</f>
        <v/>
      </c>
      <c r="F38" s="7">
        <f>IFERROR(ROUND(AVERAGEIFS(Datos!$G$2:$G$37697,Datos!$E$2:$E$37697,$A38,Datos!$B$2:$B$37697,10,Datos!$C$2:$C$37697,"&lt;30",Datos!$F$2:$F$37697,"STANDBY"),0),"")</f>
        <v/>
      </c>
      <c r="G38" s="7">
        <f>IFERROR(ROUND(AVERAGEIFS(Datos!$G$2:$G$37697,Datos!$E$2:$E$37697,$A38,Datos!$B$2:$B$37697,10,Datos!$C$2:$C$37697,"&gt;=30",Datos!$F$2:$F$37697,"STANDBY"),0),"")</f>
        <v/>
      </c>
      <c r="H38" s="7">
        <f>IFERROR(ROUND(AVERAGEIFS(Datos!$G$2:$G$37697,Datos!$E$2:$E$37697,$A38,Datos!$B$2:$B$37697,11,Datos!$C$2:$C$37697,"&lt;30",Datos!$F$2:$F$37697,"STANDBY"),0),"")</f>
        <v/>
      </c>
      <c r="I38" s="7">
        <f>IFERROR(ROUND(AVERAGEIFS(Datos!$G$2:$G$37697,Datos!$E$2:$E$37697,$A38,Datos!$B$2:$B$37697,11,Datos!$C$2:$C$37697,"&gt;=30",Datos!$F$2:$F$37697,"STANDBY"),0),"")</f>
        <v/>
      </c>
      <c r="J38" s="7">
        <f>IFERROR(ROUND(AVERAGEIFS(Datos!$G$2:$G$37697,Datos!$E$2:$E$37697,$A38,Datos!$B$2:$B$37697,12,Datos!$C$2:$C$37697,"&lt;30",Datos!$F$2:$F$37697,"STANDBY"),0),"")</f>
        <v/>
      </c>
      <c r="K38" s="7">
        <f>IFERROR(ROUND(AVERAGEIFS(Datos!$G$2:$G$37697,Datos!$E$2:$E$37697,$A38,Datos!$B$2:$B$37697,12,Datos!$C$2:$C$37697,"&gt;=30",Datos!$F$2:$F$37697,"STANDBY"),0),"")</f>
        <v/>
      </c>
      <c r="L38" s="7">
        <f>IFERROR(ROUND(AVERAGEIFS(Datos!$G$2:$G$37697,Datos!$E$2:$E$37697,$A38,Datos!$B$2:$B$37697,13,Datos!$C$2:$C$37697,"&lt;30",Datos!$F$2:$F$37697,"STANDBY"),0),"")</f>
        <v/>
      </c>
      <c r="M38" s="7">
        <f>IFERROR(ROUND(AVERAGEIFS(Datos!$G$2:$G$37697,Datos!$E$2:$E$37697,$A38,Datos!$B$2:$B$37697,13,Datos!$C$2:$C$37697,"&gt;=30",Datos!$F$2:$F$37697,"STANDBY"),0),"")</f>
        <v/>
      </c>
      <c r="N38" s="7">
        <f>IFERROR(ROUND(AVERAGEIFS(Datos!$G$2:$G$37697,Datos!$E$2:$E$37697,$A38,Datos!$B$2:$B$37697,14,Datos!$C$2:$C$37697,"&lt;30",Datos!$F$2:$F$37697,"STANDBY"),0),"")</f>
        <v/>
      </c>
      <c r="O38" s="7">
        <f>IFERROR(ROUND(AVERAGEIFS(Datos!$G$2:$G$37697,Datos!$E$2:$E$37697,$A38,Datos!$B$2:$B$37697,14,Datos!$C$2:$C$37697,"&gt;=30",Datos!$F$2:$F$37697,"STANDBY"),0),"")</f>
        <v/>
      </c>
      <c r="P38" s="7">
        <f>IFERROR(ROUND(AVERAGEIFS(Datos!$G$2:$G$37697,Datos!$E$2:$E$37697,$A38,Datos!$B$2:$B$37697,15,Datos!$C$2:$C$37697,"&lt;30",Datos!$F$2:$F$37697,"STANDBY"),0),"")</f>
        <v/>
      </c>
      <c r="Q38" s="7">
        <f>IFERROR(ROUND(AVERAGEIFS(Datos!$G$2:$G$37697,Datos!$E$2:$E$37697,$A38,Datos!$B$2:$B$37697,15,Datos!$C$2:$C$37697,"&gt;=30",Datos!$F$2:$F$37697,"STANDBY"),0),"")</f>
        <v/>
      </c>
      <c r="R38" s="7">
        <f>IFERROR(ROUND(AVERAGEIFS(Datos!$G$2:$G$37697,Datos!$E$2:$E$37697,$A38,Datos!$B$2:$B$37697,16,Datos!$C$2:$C$37697,"&lt;30",Datos!$F$2:$F$37697,"STANDBY"),0),"")</f>
        <v/>
      </c>
      <c r="S38" s="7">
        <f>IFERROR(ROUND(AVERAGEIFS(Datos!$G$2:$G$37697,Datos!$E$2:$E$37697,$A38,Datos!$B$2:$B$37697,16,Datos!$C$2:$C$37697,"&gt;=30",Datos!$F$2:$F$37697,"STANDBY"),0),"")</f>
        <v/>
      </c>
      <c r="T38" s="7">
        <f>IFERROR(ROUND(AVERAGEIFS(Datos!$G$2:$G$37697,Datos!$E$2:$E$37697,$A38,Datos!$B$2:$B$37697,17,Datos!$C$2:$C$37697,"&lt;30",Datos!$F$2:$F$37697,"STANDBY"),0),"")</f>
        <v/>
      </c>
      <c r="U38" s="7">
        <f>IFERROR(ROUND(AVERAGEIFS(Datos!$G$2:$G$37697,Datos!$E$2:$E$37697,$A38,Datos!$B$2:$B$37697,17,Datos!$C$2:$C$37697,"&gt;=30",Datos!$F$2:$F$37697,"STANDBY"),0),"")</f>
        <v/>
      </c>
      <c r="V38" s="7">
        <f>IFERROR(ROUND(AVERAGEIFS(Datos!$G$2:$G$37697,Datos!$E$2:$E$37697,$A38,Datos!$B$2:$B$37697,18,Datos!$C$2:$C$37697,"&lt;30",Datos!$F$2:$F$37697,"STANDBY"),0),"")</f>
        <v/>
      </c>
      <c r="W38" s="7">
        <f>IFERROR(ROUND(AVERAGEIFS(Datos!$G$2:$G$37697,Datos!$E$2:$E$37697,$A38,Datos!$B$2:$B$37697,18,Datos!$C$2:$C$37697,"&gt;=30",Datos!$F$2:$F$37697,"STANDBY"),0),"")</f>
        <v/>
      </c>
      <c r="X38" s="7">
        <f>IFERROR(ROUND(AVERAGEIFS(Datos!$G$2:$G$37697,Datos!$E$2:$E$37697,$A38,Datos!$B$2:$B$37697,19,Datos!$C$2:$C$37697,"&lt;30",Datos!$F$2:$F$37697,"STANDBY"),0),"")</f>
        <v/>
      </c>
      <c r="Y38" s="7">
        <f>IFERROR(ROUND(AVERAGEIFS(Datos!$G$2:$G$37697,Datos!$E$2:$E$37697,$A38,Datos!$B$2:$B$37697,19,Datos!$C$2:$C$37697,"&gt;=30",Datos!$F$2:$F$37697,"STANDBY"),0),"")</f>
        <v/>
      </c>
      <c r="Z38" s="7">
        <f>IFERROR(ROUND(AVERAGEIFS(Datos!$G$2:$G$37697,Datos!$E$2:$E$37697,$A38,Datos!$B$2:$B$37697,20,Datos!$C$2:$C$37697,"&lt;30",Datos!$F$2:$F$37697,"STANDBY"),0),"")</f>
        <v/>
      </c>
      <c r="AA38" s="7">
        <f>IFERROR(ROUND(AVERAGEIFS(Datos!$G$2:$G$37697,Datos!$E$2:$E$37697,$A38,Datos!$B$2:$B$37697,20,Datos!$C$2:$C$37697,"&gt;=30",Datos!$F$2:$F$37697,"STANDBY"),0),"")</f>
        <v/>
      </c>
      <c r="AB38" s="7">
        <f>IFERROR(ROUND(AVERAGEIFS(Datos!$G$2:$G$37697,Datos!$E$2:$E$37697,$A38,Datos!$B$2:$B$37697,21,Datos!$C$2:$C$37697,"&lt;30",Datos!$F$2:$F$37697,"STANDBY"),0),"")</f>
        <v/>
      </c>
      <c r="AC38" s="7">
        <f>IFERROR(ROUND(AVERAGEIFS(Datos!$G$2:$G$37697,Datos!$E$2:$E$37697,$A38,Datos!$B$2:$B$37697,21,Datos!$C$2:$C$37697,"&gt;=30",Datos!$F$2:$F$37697,"STANDBY"),0),"")</f>
        <v/>
      </c>
      <c r="AD38" s="7">
        <f>IFERROR(ROUND(AVERAGEIFS(Datos!$G$2:$G$37697,Datos!$E$2:$E$37697,$A38,Datos!$B$2:$B$37697,22,Datos!$C$2:$C$37697,"&lt;30",Datos!$F$2:$F$37697,"STANDBY"),0),"")</f>
        <v/>
      </c>
      <c r="AE38" s="7">
        <f>IFERROR(ROUND(AVERAGEIFS(Datos!$G$2:$G$37697,Datos!$E$2:$E$37697,$A38,Datos!$B$2:$B$37697,22,Datos!$C$2:$C$37697,"&gt;=30",Datos!$F$2:$F$37697,"STANDBY"),0),"")</f>
        <v/>
      </c>
      <c r="AF38" s="7">
        <f>IFERROR(ROUND(AVERAGEIFS(Datos!$G$2:$G$37697,Datos!$E$2:$E$37697,$A38,Datos!$B$2:$B$37697,23,Datos!$C$2:$C$37697,"&lt;30",Datos!$F$2:$F$37697,"STANDBY"),0),"")</f>
        <v/>
      </c>
      <c r="AG38" s="7">
        <f>IFERROR(ROUND(AVERAGEIFS(Datos!$G$2:$G$37697,Datos!$E$2:$E$37697,$A38,Datos!$B$2:$B$37697,23,Datos!$C$2:$C$37697,"&gt;=30",Datos!$F$2:$F$37697,"STANDBY"),0),"")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IFERROR(ROUND(AVERAGEIFS(Datos!$G$2:$G$37697,Datos!$E$2:$E$37697,$A39,Datos!$B$2:$B$37697,8,Datos!$C$2:$C$37697,"&lt;30",Datos!$F$2:$F$37697,"STANDBY"),0),"")</f>
        <v/>
      </c>
      <c r="C39" s="7">
        <f>IFERROR(ROUND(AVERAGEIFS(Datos!$G$2:$G$37697,Datos!$E$2:$E$37697,$A39,Datos!$B$2:$B$37697,8,Datos!$C$2:$C$37697,"&gt;=30",Datos!$F$2:$F$37697,"STANDBY"),0),"")</f>
        <v/>
      </c>
      <c r="D39" s="7">
        <f>IFERROR(ROUND(AVERAGEIFS(Datos!$G$2:$G$37697,Datos!$E$2:$E$37697,$A39,Datos!$B$2:$B$37697,9,Datos!$C$2:$C$37697,"&lt;30",Datos!$F$2:$F$37697,"STANDBY"),0),"")</f>
        <v/>
      </c>
      <c r="E39" s="7">
        <f>IFERROR(ROUND(AVERAGEIFS(Datos!$G$2:$G$37697,Datos!$E$2:$E$37697,$A39,Datos!$B$2:$B$37697,9,Datos!$C$2:$C$37697,"&gt;=30",Datos!$F$2:$F$37697,"STANDBY"),0),"")</f>
        <v/>
      </c>
      <c r="F39" s="7">
        <f>IFERROR(ROUND(AVERAGEIFS(Datos!$G$2:$G$37697,Datos!$E$2:$E$37697,$A39,Datos!$B$2:$B$37697,10,Datos!$C$2:$C$37697,"&lt;30",Datos!$F$2:$F$37697,"STANDBY"),0),"")</f>
        <v/>
      </c>
      <c r="G39" s="7">
        <f>IFERROR(ROUND(AVERAGEIFS(Datos!$G$2:$G$37697,Datos!$E$2:$E$37697,$A39,Datos!$B$2:$B$37697,10,Datos!$C$2:$C$37697,"&gt;=30",Datos!$F$2:$F$37697,"STANDBY"),0),"")</f>
        <v/>
      </c>
      <c r="H39" s="7">
        <f>IFERROR(ROUND(AVERAGEIFS(Datos!$G$2:$G$37697,Datos!$E$2:$E$37697,$A39,Datos!$B$2:$B$37697,11,Datos!$C$2:$C$37697,"&lt;30",Datos!$F$2:$F$37697,"STANDBY"),0),"")</f>
        <v/>
      </c>
      <c r="I39" s="7">
        <f>IFERROR(ROUND(AVERAGEIFS(Datos!$G$2:$G$37697,Datos!$E$2:$E$37697,$A39,Datos!$B$2:$B$37697,11,Datos!$C$2:$C$37697,"&gt;=30",Datos!$F$2:$F$37697,"STANDBY"),0),"")</f>
        <v/>
      </c>
      <c r="J39" s="7">
        <f>IFERROR(ROUND(AVERAGEIFS(Datos!$G$2:$G$37697,Datos!$E$2:$E$37697,$A39,Datos!$B$2:$B$37697,12,Datos!$C$2:$C$37697,"&lt;30",Datos!$F$2:$F$37697,"STANDBY"),0),"")</f>
        <v/>
      </c>
      <c r="K39" s="7">
        <f>IFERROR(ROUND(AVERAGEIFS(Datos!$G$2:$G$37697,Datos!$E$2:$E$37697,$A39,Datos!$B$2:$B$37697,12,Datos!$C$2:$C$37697,"&gt;=30",Datos!$F$2:$F$37697,"STANDBY"),0),"")</f>
        <v/>
      </c>
      <c r="L39" s="7">
        <f>IFERROR(ROUND(AVERAGEIFS(Datos!$G$2:$G$37697,Datos!$E$2:$E$37697,$A39,Datos!$B$2:$B$37697,13,Datos!$C$2:$C$37697,"&lt;30",Datos!$F$2:$F$37697,"STANDBY"),0),"")</f>
        <v/>
      </c>
      <c r="M39" s="7">
        <f>IFERROR(ROUND(AVERAGEIFS(Datos!$G$2:$G$37697,Datos!$E$2:$E$37697,$A39,Datos!$B$2:$B$37697,13,Datos!$C$2:$C$37697,"&gt;=30",Datos!$F$2:$F$37697,"STANDBY"),0),"")</f>
        <v/>
      </c>
      <c r="N39" s="7">
        <f>IFERROR(ROUND(AVERAGEIFS(Datos!$G$2:$G$37697,Datos!$E$2:$E$37697,$A39,Datos!$B$2:$B$37697,14,Datos!$C$2:$C$37697,"&lt;30",Datos!$F$2:$F$37697,"STANDBY"),0),"")</f>
        <v/>
      </c>
      <c r="O39" s="7">
        <f>IFERROR(ROUND(AVERAGEIFS(Datos!$G$2:$G$37697,Datos!$E$2:$E$37697,$A39,Datos!$B$2:$B$37697,14,Datos!$C$2:$C$37697,"&gt;=30",Datos!$F$2:$F$37697,"STANDBY"),0),"")</f>
        <v/>
      </c>
      <c r="P39" s="7">
        <f>IFERROR(ROUND(AVERAGEIFS(Datos!$G$2:$G$37697,Datos!$E$2:$E$37697,$A39,Datos!$B$2:$B$37697,15,Datos!$C$2:$C$37697,"&lt;30",Datos!$F$2:$F$37697,"STANDBY"),0),"")</f>
        <v/>
      </c>
      <c r="Q39" s="7">
        <f>IFERROR(ROUND(AVERAGEIFS(Datos!$G$2:$G$37697,Datos!$E$2:$E$37697,$A39,Datos!$B$2:$B$37697,15,Datos!$C$2:$C$37697,"&gt;=30",Datos!$F$2:$F$37697,"STANDBY"),0),"")</f>
        <v/>
      </c>
      <c r="R39" s="7">
        <f>IFERROR(ROUND(AVERAGEIFS(Datos!$G$2:$G$37697,Datos!$E$2:$E$37697,$A39,Datos!$B$2:$B$37697,16,Datos!$C$2:$C$37697,"&lt;30",Datos!$F$2:$F$37697,"STANDBY"),0),"")</f>
        <v/>
      </c>
      <c r="S39" s="7">
        <f>IFERROR(ROUND(AVERAGEIFS(Datos!$G$2:$G$37697,Datos!$E$2:$E$37697,$A39,Datos!$B$2:$B$37697,16,Datos!$C$2:$C$37697,"&gt;=30",Datos!$F$2:$F$37697,"STANDBY"),0),"")</f>
        <v/>
      </c>
      <c r="T39" s="7">
        <f>IFERROR(ROUND(AVERAGEIFS(Datos!$G$2:$G$37697,Datos!$E$2:$E$37697,$A39,Datos!$B$2:$B$37697,17,Datos!$C$2:$C$37697,"&lt;30",Datos!$F$2:$F$37697,"STANDBY"),0),"")</f>
        <v/>
      </c>
      <c r="U39" s="7">
        <f>IFERROR(ROUND(AVERAGEIFS(Datos!$G$2:$G$37697,Datos!$E$2:$E$37697,$A39,Datos!$B$2:$B$37697,17,Datos!$C$2:$C$37697,"&gt;=30",Datos!$F$2:$F$37697,"STANDBY"),0),"")</f>
        <v/>
      </c>
      <c r="V39" s="7">
        <f>IFERROR(ROUND(AVERAGEIFS(Datos!$G$2:$G$37697,Datos!$E$2:$E$37697,$A39,Datos!$B$2:$B$37697,18,Datos!$C$2:$C$37697,"&lt;30",Datos!$F$2:$F$37697,"STANDBY"),0),"")</f>
        <v/>
      </c>
      <c r="W39" s="7">
        <f>IFERROR(ROUND(AVERAGEIFS(Datos!$G$2:$G$37697,Datos!$E$2:$E$37697,$A39,Datos!$B$2:$B$37697,18,Datos!$C$2:$C$37697,"&gt;=30",Datos!$F$2:$F$37697,"STANDBY"),0),"")</f>
        <v/>
      </c>
      <c r="X39" s="7">
        <f>IFERROR(ROUND(AVERAGEIFS(Datos!$G$2:$G$37697,Datos!$E$2:$E$37697,$A39,Datos!$B$2:$B$37697,19,Datos!$C$2:$C$37697,"&lt;30",Datos!$F$2:$F$37697,"STANDBY"),0),"")</f>
        <v/>
      </c>
      <c r="Y39" s="7">
        <f>IFERROR(ROUND(AVERAGEIFS(Datos!$G$2:$G$37697,Datos!$E$2:$E$37697,$A39,Datos!$B$2:$B$37697,19,Datos!$C$2:$C$37697,"&gt;=30",Datos!$F$2:$F$37697,"STANDBY"),0),"")</f>
        <v/>
      </c>
      <c r="Z39" s="7">
        <f>IFERROR(ROUND(AVERAGEIFS(Datos!$G$2:$G$37697,Datos!$E$2:$E$37697,$A39,Datos!$B$2:$B$37697,20,Datos!$C$2:$C$37697,"&lt;30",Datos!$F$2:$F$37697,"STANDBY"),0),"")</f>
        <v/>
      </c>
      <c r="AA39" s="7">
        <f>IFERROR(ROUND(AVERAGEIFS(Datos!$G$2:$G$37697,Datos!$E$2:$E$37697,$A39,Datos!$B$2:$B$37697,20,Datos!$C$2:$C$37697,"&gt;=30",Datos!$F$2:$F$37697,"STANDBY"),0),"")</f>
        <v/>
      </c>
      <c r="AB39" s="7">
        <f>IFERROR(ROUND(AVERAGEIFS(Datos!$G$2:$G$37697,Datos!$E$2:$E$37697,$A39,Datos!$B$2:$B$37697,21,Datos!$C$2:$C$37697,"&lt;30",Datos!$F$2:$F$37697,"STANDBY"),0),"")</f>
        <v/>
      </c>
      <c r="AC39" s="7">
        <f>IFERROR(ROUND(AVERAGEIFS(Datos!$G$2:$G$37697,Datos!$E$2:$E$37697,$A39,Datos!$B$2:$B$37697,21,Datos!$C$2:$C$37697,"&gt;=30",Datos!$F$2:$F$37697,"STANDBY"),0),"")</f>
        <v/>
      </c>
      <c r="AD39" s="7">
        <f>IFERROR(ROUND(AVERAGEIFS(Datos!$G$2:$G$37697,Datos!$E$2:$E$37697,$A39,Datos!$B$2:$B$37697,22,Datos!$C$2:$C$37697,"&lt;30",Datos!$F$2:$F$37697,"STANDBY"),0),"")</f>
        <v/>
      </c>
      <c r="AE39" s="7">
        <f>IFERROR(ROUND(AVERAGEIFS(Datos!$G$2:$G$37697,Datos!$E$2:$E$37697,$A39,Datos!$B$2:$B$37697,22,Datos!$C$2:$C$37697,"&gt;=30",Datos!$F$2:$F$37697,"STANDBY"),0),"")</f>
        <v/>
      </c>
      <c r="AF39" s="7">
        <f>IFERROR(ROUND(AVERAGEIFS(Datos!$G$2:$G$37697,Datos!$E$2:$E$37697,$A39,Datos!$B$2:$B$37697,23,Datos!$C$2:$C$37697,"&lt;30",Datos!$F$2:$F$37697,"STANDBY"),0),"")</f>
        <v/>
      </c>
      <c r="AG39" s="7">
        <f>IFERROR(ROUND(AVERAGEIFS(Datos!$G$2:$G$37697,Datos!$E$2:$E$37697,$A39,Datos!$B$2:$B$37697,23,Datos!$C$2:$C$37697,"&gt;=30",Datos!$F$2:$F$37697,"STANDBY"),0),"")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IFERROR(ROUND(AVERAGEIFS(Datos!$G$2:$G$37697,Datos!$E$2:$E$37697,$A40,Datos!$B$2:$B$37697,8,Datos!$C$2:$C$37697,"&lt;30",Datos!$F$2:$F$37697,"STANDBY"),0),"")</f>
        <v/>
      </c>
      <c r="C40" s="7">
        <f>IFERROR(ROUND(AVERAGEIFS(Datos!$G$2:$G$37697,Datos!$E$2:$E$37697,$A40,Datos!$B$2:$B$37697,8,Datos!$C$2:$C$37697,"&gt;=30",Datos!$F$2:$F$37697,"STANDBY"),0),"")</f>
        <v/>
      </c>
      <c r="D40" s="7">
        <f>IFERROR(ROUND(AVERAGEIFS(Datos!$G$2:$G$37697,Datos!$E$2:$E$37697,$A40,Datos!$B$2:$B$37697,9,Datos!$C$2:$C$37697,"&lt;30",Datos!$F$2:$F$37697,"STANDBY"),0),"")</f>
        <v/>
      </c>
      <c r="E40" s="7">
        <f>IFERROR(ROUND(AVERAGEIFS(Datos!$G$2:$G$37697,Datos!$E$2:$E$37697,$A40,Datos!$B$2:$B$37697,9,Datos!$C$2:$C$37697,"&gt;=30",Datos!$F$2:$F$37697,"STANDBY"),0),"")</f>
        <v/>
      </c>
      <c r="F40" s="7">
        <f>IFERROR(ROUND(AVERAGEIFS(Datos!$G$2:$G$37697,Datos!$E$2:$E$37697,$A40,Datos!$B$2:$B$37697,10,Datos!$C$2:$C$37697,"&lt;30",Datos!$F$2:$F$37697,"STANDBY"),0),"")</f>
        <v/>
      </c>
      <c r="G40" s="7">
        <f>IFERROR(ROUND(AVERAGEIFS(Datos!$G$2:$G$37697,Datos!$E$2:$E$37697,$A40,Datos!$B$2:$B$37697,10,Datos!$C$2:$C$37697,"&gt;=30",Datos!$F$2:$F$37697,"STANDBY"),0),"")</f>
        <v/>
      </c>
      <c r="H40" s="7">
        <f>IFERROR(ROUND(AVERAGEIFS(Datos!$G$2:$G$37697,Datos!$E$2:$E$37697,$A40,Datos!$B$2:$B$37697,11,Datos!$C$2:$C$37697,"&lt;30",Datos!$F$2:$F$37697,"STANDBY"),0),"")</f>
        <v/>
      </c>
      <c r="I40" s="7">
        <f>IFERROR(ROUND(AVERAGEIFS(Datos!$G$2:$G$37697,Datos!$E$2:$E$37697,$A40,Datos!$B$2:$B$37697,11,Datos!$C$2:$C$37697,"&gt;=30",Datos!$F$2:$F$37697,"STANDBY"),0),"")</f>
        <v/>
      </c>
      <c r="J40" s="7">
        <f>IFERROR(ROUND(AVERAGEIFS(Datos!$G$2:$G$37697,Datos!$E$2:$E$37697,$A40,Datos!$B$2:$B$37697,12,Datos!$C$2:$C$37697,"&lt;30",Datos!$F$2:$F$37697,"STANDBY"),0),"")</f>
        <v/>
      </c>
      <c r="K40" s="7">
        <f>IFERROR(ROUND(AVERAGEIFS(Datos!$G$2:$G$37697,Datos!$E$2:$E$37697,$A40,Datos!$B$2:$B$37697,12,Datos!$C$2:$C$37697,"&gt;=30",Datos!$F$2:$F$37697,"STANDBY"),0),"")</f>
        <v/>
      </c>
      <c r="L40" s="7">
        <f>IFERROR(ROUND(AVERAGEIFS(Datos!$G$2:$G$37697,Datos!$E$2:$E$37697,$A40,Datos!$B$2:$B$37697,13,Datos!$C$2:$C$37697,"&lt;30",Datos!$F$2:$F$37697,"STANDBY"),0),"")</f>
        <v/>
      </c>
      <c r="M40" s="7">
        <f>IFERROR(ROUND(AVERAGEIFS(Datos!$G$2:$G$37697,Datos!$E$2:$E$37697,$A40,Datos!$B$2:$B$37697,13,Datos!$C$2:$C$37697,"&gt;=30",Datos!$F$2:$F$37697,"STANDBY"),0),"")</f>
        <v/>
      </c>
      <c r="N40" s="7">
        <f>IFERROR(ROUND(AVERAGEIFS(Datos!$G$2:$G$37697,Datos!$E$2:$E$37697,$A40,Datos!$B$2:$B$37697,14,Datos!$C$2:$C$37697,"&lt;30",Datos!$F$2:$F$37697,"STANDBY"),0),"")</f>
        <v/>
      </c>
      <c r="O40" s="7">
        <f>IFERROR(ROUND(AVERAGEIFS(Datos!$G$2:$G$37697,Datos!$E$2:$E$37697,$A40,Datos!$B$2:$B$37697,14,Datos!$C$2:$C$37697,"&gt;=30",Datos!$F$2:$F$37697,"STANDBY"),0),"")</f>
        <v/>
      </c>
      <c r="P40" s="7">
        <f>IFERROR(ROUND(AVERAGEIFS(Datos!$G$2:$G$37697,Datos!$E$2:$E$37697,$A40,Datos!$B$2:$B$37697,15,Datos!$C$2:$C$37697,"&lt;30",Datos!$F$2:$F$37697,"STANDBY"),0),"")</f>
        <v/>
      </c>
      <c r="Q40" s="7">
        <f>IFERROR(ROUND(AVERAGEIFS(Datos!$G$2:$G$37697,Datos!$E$2:$E$37697,$A40,Datos!$B$2:$B$37697,15,Datos!$C$2:$C$37697,"&gt;=30",Datos!$F$2:$F$37697,"STANDBY"),0),"")</f>
        <v/>
      </c>
      <c r="R40" s="7">
        <f>IFERROR(ROUND(AVERAGEIFS(Datos!$G$2:$G$37697,Datos!$E$2:$E$37697,$A40,Datos!$B$2:$B$37697,16,Datos!$C$2:$C$37697,"&lt;30",Datos!$F$2:$F$37697,"STANDBY"),0),"")</f>
        <v/>
      </c>
      <c r="S40" s="7">
        <f>IFERROR(ROUND(AVERAGEIFS(Datos!$G$2:$G$37697,Datos!$E$2:$E$37697,$A40,Datos!$B$2:$B$37697,16,Datos!$C$2:$C$37697,"&gt;=30",Datos!$F$2:$F$37697,"STANDBY"),0),"")</f>
        <v/>
      </c>
      <c r="T40" s="7">
        <f>IFERROR(ROUND(AVERAGEIFS(Datos!$G$2:$G$37697,Datos!$E$2:$E$37697,$A40,Datos!$B$2:$B$37697,17,Datos!$C$2:$C$37697,"&lt;30",Datos!$F$2:$F$37697,"STANDBY"),0),"")</f>
        <v/>
      </c>
      <c r="U40" s="7">
        <f>IFERROR(ROUND(AVERAGEIFS(Datos!$G$2:$G$37697,Datos!$E$2:$E$37697,$A40,Datos!$B$2:$B$37697,17,Datos!$C$2:$C$37697,"&gt;=30",Datos!$F$2:$F$37697,"STANDBY"),0),"")</f>
        <v/>
      </c>
      <c r="V40" s="7">
        <f>IFERROR(ROUND(AVERAGEIFS(Datos!$G$2:$G$37697,Datos!$E$2:$E$37697,$A40,Datos!$B$2:$B$37697,18,Datos!$C$2:$C$37697,"&lt;30",Datos!$F$2:$F$37697,"STANDBY"),0),"")</f>
        <v/>
      </c>
      <c r="W40" s="7">
        <f>IFERROR(ROUND(AVERAGEIFS(Datos!$G$2:$G$37697,Datos!$E$2:$E$37697,$A40,Datos!$B$2:$B$37697,18,Datos!$C$2:$C$37697,"&gt;=30",Datos!$F$2:$F$37697,"STANDBY"),0),"")</f>
        <v/>
      </c>
      <c r="X40" s="7">
        <f>IFERROR(ROUND(AVERAGEIFS(Datos!$G$2:$G$37697,Datos!$E$2:$E$37697,$A40,Datos!$B$2:$B$37697,19,Datos!$C$2:$C$37697,"&lt;30",Datos!$F$2:$F$37697,"STANDBY"),0),"")</f>
        <v/>
      </c>
      <c r="Y40" s="7">
        <f>IFERROR(ROUND(AVERAGEIFS(Datos!$G$2:$G$37697,Datos!$E$2:$E$37697,$A40,Datos!$B$2:$B$37697,19,Datos!$C$2:$C$37697,"&gt;=30",Datos!$F$2:$F$37697,"STANDBY"),0),"")</f>
        <v/>
      </c>
      <c r="Z40" s="7">
        <f>IFERROR(ROUND(AVERAGEIFS(Datos!$G$2:$G$37697,Datos!$E$2:$E$37697,$A40,Datos!$B$2:$B$37697,20,Datos!$C$2:$C$37697,"&lt;30",Datos!$F$2:$F$37697,"STANDBY"),0),"")</f>
        <v/>
      </c>
      <c r="AA40" s="7">
        <f>IFERROR(ROUND(AVERAGEIFS(Datos!$G$2:$G$37697,Datos!$E$2:$E$37697,$A40,Datos!$B$2:$B$37697,20,Datos!$C$2:$C$37697,"&gt;=30",Datos!$F$2:$F$37697,"STANDBY"),0),"")</f>
        <v/>
      </c>
      <c r="AB40" s="7">
        <f>IFERROR(ROUND(AVERAGEIFS(Datos!$G$2:$G$37697,Datos!$E$2:$E$37697,$A40,Datos!$B$2:$B$37697,21,Datos!$C$2:$C$37697,"&lt;30",Datos!$F$2:$F$37697,"STANDBY"),0),"")</f>
        <v/>
      </c>
      <c r="AC40" s="7">
        <f>IFERROR(ROUND(AVERAGEIFS(Datos!$G$2:$G$37697,Datos!$E$2:$E$37697,$A40,Datos!$B$2:$B$37697,21,Datos!$C$2:$C$37697,"&gt;=30",Datos!$F$2:$F$37697,"STANDBY"),0),"")</f>
        <v/>
      </c>
      <c r="AD40" s="7">
        <f>IFERROR(ROUND(AVERAGEIFS(Datos!$G$2:$G$37697,Datos!$E$2:$E$37697,$A40,Datos!$B$2:$B$37697,22,Datos!$C$2:$C$37697,"&lt;30",Datos!$F$2:$F$37697,"STANDBY"),0),"")</f>
        <v/>
      </c>
      <c r="AE40" s="7">
        <f>IFERROR(ROUND(AVERAGEIFS(Datos!$G$2:$G$37697,Datos!$E$2:$E$37697,$A40,Datos!$B$2:$B$37697,22,Datos!$C$2:$C$37697,"&gt;=30",Datos!$F$2:$F$37697,"STANDBY"),0),"")</f>
        <v/>
      </c>
      <c r="AF40" s="7">
        <f>IFERROR(ROUND(AVERAGEIFS(Datos!$G$2:$G$37697,Datos!$E$2:$E$37697,$A40,Datos!$B$2:$B$37697,23,Datos!$C$2:$C$37697,"&lt;30",Datos!$F$2:$F$37697,"STANDBY"),0),"")</f>
        <v/>
      </c>
      <c r="AG40" s="7">
        <f>IFERROR(ROUND(AVERAGEIFS(Datos!$G$2:$G$37697,Datos!$E$2:$E$37697,$A40,Datos!$B$2:$B$37697,23,Datos!$C$2:$C$37697,"&gt;=30",Datos!$F$2:$F$37697,"STANDBY"),0),"")</f>
        <v/>
      </c>
    </row>
    <row r="41">
      <c r="A41" s="6" t="inlineStr">
        <is>
          <t>La Cabane des Robinson</t>
        </is>
      </c>
      <c r="B41" s="7">
        <f>IFERROR(ROUND(AVERAGEIFS(Datos!$G$2:$G$37697,Datos!$E$2:$E$37697,$A41,Datos!$B$2:$B$37697,8,Datos!$C$2:$C$37697,"&lt;30",Datos!$F$2:$F$37697,"STANDBY"),0),"")</f>
        <v/>
      </c>
      <c r="C41" s="7">
        <f>IFERROR(ROUND(AVERAGEIFS(Datos!$G$2:$G$37697,Datos!$E$2:$E$37697,$A41,Datos!$B$2:$B$37697,8,Datos!$C$2:$C$37697,"&gt;=30",Datos!$F$2:$F$37697,"STANDBY"),0),"")</f>
        <v/>
      </c>
      <c r="D41" s="7">
        <f>IFERROR(ROUND(AVERAGEIFS(Datos!$G$2:$G$37697,Datos!$E$2:$E$37697,$A41,Datos!$B$2:$B$37697,9,Datos!$C$2:$C$37697,"&lt;30",Datos!$F$2:$F$37697,"STANDBY"),0),"")</f>
        <v/>
      </c>
      <c r="E41" s="7">
        <f>IFERROR(ROUND(AVERAGEIFS(Datos!$G$2:$G$37697,Datos!$E$2:$E$37697,$A41,Datos!$B$2:$B$37697,9,Datos!$C$2:$C$37697,"&gt;=30",Datos!$F$2:$F$37697,"STANDBY"),0),"")</f>
        <v/>
      </c>
      <c r="F41" s="7">
        <f>IFERROR(ROUND(AVERAGEIFS(Datos!$G$2:$G$37697,Datos!$E$2:$E$37697,$A41,Datos!$B$2:$B$37697,10,Datos!$C$2:$C$37697,"&lt;30",Datos!$F$2:$F$37697,"STANDBY"),0),"")</f>
        <v/>
      </c>
      <c r="G41" s="7">
        <f>IFERROR(ROUND(AVERAGEIFS(Datos!$G$2:$G$37697,Datos!$E$2:$E$37697,$A41,Datos!$B$2:$B$37697,10,Datos!$C$2:$C$37697,"&gt;=30",Datos!$F$2:$F$37697,"STANDBY"),0),"")</f>
        <v/>
      </c>
      <c r="H41" s="7">
        <f>IFERROR(ROUND(AVERAGEIFS(Datos!$G$2:$G$37697,Datos!$E$2:$E$37697,$A41,Datos!$B$2:$B$37697,11,Datos!$C$2:$C$37697,"&lt;30",Datos!$F$2:$F$37697,"STANDBY"),0),"")</f>
        <v/>
      </c>
      <c r="I41" s="7">
        <f>IFERROR(ROUND(AVERAGEIFS(Datos!$G$2:$G$37697,Datos!$E$2:$E$37697,$A41,Datos!$B$2:$B$37697,11,Datos!$C$2:$C$37697,"&gt;=30",Datos!$F$2:$F$37697,"STANDBY"),0),"")</f>
        <v/>
      </c>
      <c r="J41" s="7">
        <f>IFERROR(ROUND(AVERAGEIFS(Datos!$G$2:$G$37697,Datos!$E$2:$E$37697,$A41,Datos!$B$2:$B$37697,12,Datos!$C$2:$C$37697,"&lt;30",Datos!$F$2:$F$37697,"STANDBY"),0),"")</f>
        <v/>
      </c>
      <c r="K41" s="7">
        <f>IFERROR(ROUND(AVERAGEIFS(Datos!$G$2:$G$37697,Datos!$E$2:$E$37697,$A41,Datos!$B$2:$B$37697,12,Datos!$C$2:$C$37697,"&gt;=30",Datos!$F$2:$F$37697,"STANDBY"),0),"")</f>
        <v/>
      </c>
      <c r="L41" s="7">
        <f>IFERROR(ROUND(AVERAGEIFS(Datos!$G$2:$G$37697,Datos!$E$2:$E$37697,$A41,Datos!$B$2:$B$37697,13,Datos!$C$2:$C$37697,"&lt;30",Datos!$F$2:$F$37697,"STANDBY"),0),"")</f>
        <v/>
      </c>
      <c r="M41" s="7">
        <f>IFERROR(ROUND(AVERAGEIFS(Datos!$G$2:$G$37697,Datos!$E$2:$E$37697,$A41,Datos!$B$2:$B$37697,13,Datos!$C$2:$C$37697,"&gt;=30",Datos!$F$2:$F$37697,"STANDBY"),0),"")</f>
        <v/>
      </c>
      <c r="N41" s="7">
        <f>IFERROR(ROUND(AVERAGEIFS(Datos!$G$2:$G$37697,Datos!$E$2:$E$37697,$A41,Datos!$B$2:$B$37697,14,Datos!$C$2:$C$37697,"&lt;30",Datos!$F$2:$F$37697,"STANDBY"),0),"")</f>
        <v/>
      </c>
      <c r="O41" s="7">
        <f>IFERROR(ROUND(AVERAGEIFS(Datos!$G$2:$G$37697,Datos!$E$2:$E$37697,$A41,Datos!$B$2:$B$37697,14,Datos!$C$2:$C$37697,"&gt;=30",Datos!$F$2:$F$37697,"STANDBY"),0),"")</f>
        <v/>
      </c>
      <c r="P41" s="7">
        <f>IFERROR(ROUND(AVERAGEIFS(Datos!$G$2:$G$37697,Datos!$E$2:$E$37697,$A41,Datos!$B$2:$B$37697,15,Datos!$C$2:$C$37697,"&lt;30",Datos!$F$2:$F$37697,"STANDBY"),0),"")</f>
        <v/>
      </c>
      <c r="Q41" s="7">
        <f>IFERROR(ROUND(AVERAGEIFS(Datos!$G$2:$G$37697,Datos!$E$2:$E$37697,$A41,Datos!$B$2:$B$37697,15,Datos!$C$2:$C$37697,"&gt;=30",Datos!$F$2:$F$37697,"STANDBY"),0),"")</f>
        <v/>
      </c>
      <c r="R41" s="7">
        <f>IFERROR(ROUND(AVERAGEIFS(Datos!$G$2:$G$37697,Datos!$E$2:$E$37697,$A41,Datos!$B$2:$B$37697,16,Datos!$C$2:$C$37697,"&lt;30",Datos!$F$2:$F$37697,"STANDBY"),0),"")</f>
        <v/>
      </c>
      <c r="S41" s="7">
        <f>IFERROR(ROUND(AVERAGEIFS(Datos!$G$2:$G$37697,Datos!$E$2:$E$37697,$A41,Datos!$B$2:$B$37697,16,Datos!$C$2:$C$37697,"&gt;=30",Datos!$F$2:$F$37697,"STANDBY"),0),"")</f>
        <v/>
      </c>
      <c r="T41" s="7">
        <f>IFERROR(ROUND(AVERAGEIFS(Datos!$G$2:$G$37697,Datos!$E$2:$E$37697,$A41,Datos!$B$2:$B$37697,17,Datos!$C$2:$C$37697,"&lt;30",Datos!$F$2:$F$37697,"STANDBY"),0),"")</f>
        <v/>
      </c>
      <c r="U41" s="7">
        <f>IFERROR(ROUND(AVERAGEIFS(Datos!$G$2:$G$37697,Datos!$E$2:$E$37697,$A41,Datos!$B$2:$B$37697,17,Datos!$C$2:$C$37697,"&gt;=30",Datos!$F$2:$F$37697,"STANDBY"),0),"")</f>
        <v/>
      </c>
      <c r="V41" s="7">
        <f>IFERROR(ROUND(AVERAGEIFS(Datos!$G$2:$G$37697,Datos!$E$2:$E$37697,$A41,Datos!$B$2:$B$37697,18,Datos!$C$2:$C$37697,"&lt;30",Datos!$F$2:$F$37697,"STANDBY"),0),"")</f>
        <v/>
      </c>
      <c r="W41" s="7">
        <f>IFERROR(ROUND(AVERAGEIFS(Datos!$G$2:$G$37697,Datos!$E$2:$E$37697,$A41,Datos!$B$2:$B$37697,18,Datos!$C$2:$C$37697,"&gt;=30",Datos!$F$2:$F$37697,"STANDBY"),0),"")</f>
        <v/>
      </c>
      <c r="X41" s="7">
        <f>IFERROR(ROUND(AVERAGEIFS(Datos!$G$2:$G$37697,Datos!$E$2:$E$37697,$A41,Datos!$B$2:$B$37697,19,Datos!$C$2:$C$37697,"&lt;30",Datos!$F$2:$F$37697,"STANDBY"),0),"")</f>
        <v/>
      </c>
      <c r="Y41" s="7">
        <f>IFERROR(ROUND(AVERAGEIFS(Datos!$G$2:$G$37697,Datos!$E$2:$E$37697,$A41,Datos!$B$2:$B$37697,19,Datos!$C$2:$C$37697,"&gt;=30",Datos!$F$2:$F$37697,"STANDBY"),0),"")</f>
        <v/>
      </c>
      <c r="Z41" s="7">
        <f>IFERROR(ROUND(AVERAGEIFS(Datos!$G$2:$G$37697,Datos!$E$2:$E$37697,$A41,Datos!$B$2:$B$37697,20,Datos!$C$2:$C$37697,"&lt;30",Datos!$F$2:$F$37697,"STANDBY"),0),"")</f>
        <v/>
      </c>
      <c r="AA41" s="7">
        <f>IFERROR(ROUND(AVERAGEIFS(Datos!$G$2:$G$37697,Datos!$E$2:$E$37697,$A41,Datos!$B$2:$B$37697,20,Datos!$C$2:$C$37697,"&gt;=30",Datos!$F$2:$F$37697,"STANDBY"),0),"")</f>
        <v/>
      </c>
      <c r="AB41" s="7">
        <f>IFERROR(ROUND(AVERAGEIFS(Datos!$G$2:$G$37697,Datos!$E$2:$E$37697,$A41,Datos!$B$2:$B$37697,21,Datos!$C$2:$C$37697,"&lt;30",Datos!$F$2:$F$37697,"STANDBY"),0),"")</f>
        <v/>
      </c>
      <c r="AC41" s="7">
        <f>IFERROR(ROUND(AVERAGEIFS(Datos!$G$2:$G$37697,Datos!$E$2:$E$37697,$A41,Datos!$B$2:$B$37697,21,Datos!$C$2:$C$37697,"&gt;=30",Datos!$F$2:$F$37697,"STANDBY"),0),"")</f>
        <v/>
      </c>
      <c r="AD41" s="7">
        <f>IFERROR(ROUND(AVERAGEIFS(Datos!$G$2:$G$37697,Datos!$E$2:$E$37697,$A41,Datos!$B$2:$B$37697,22,Datos!$C$2:$C$37697,"&lt;30",Datos!$F$2:$F$37697,"STANDBY"),0),"")</f>
        <v/>
      </c>
      <c r="AE41" s="7">
        <f>IFERROR(ROUND(AVERAGEIFS(Datos!$G$2:$G$37697,Datos!$E$2:$E$37697,$A41,Datos!$B$2:$B$37697,22,Datos!$C$2:$C$37697,"&gt;=30",Datos!$F$2:$F$37697,"STANDBY"),0),"")</f>
        <v/>
      </c>
      <c r="AF41" s="7">
        <f>IFERROR(ROUND(AVERAGEIFS(Datos!$G$2:$G$37697,Datos!$E$2:$E$37697,$A41,Datos!$B$2:$B$37697,23,Datos!$C$2:$C$37697,"&lt;30",Datos!$F$2:$F$37697,"STANDBY"),0),"")</f>
        <v/>
      </c>
      <c r="AG41" s="7">
        <f>IFERROR(ROUND(AVERAGEIFS(Datos!$G$2:$G$37697,Datos!$E$2:$E$37697,$A41,Datos!$B$2:$B$37697,23,Datos!$C$2:$C$37697,"&gt;=30",Datos!$F$2:$F$37697,"STANDBY"),0),"")</f>
        <v/>
      </c>
    </row>
    <row r="42">
      <c r="A42" s="6" t="inlineStr">
        <is>
          <t>La Tanière du Dragon</t>
        </is>
      </c>
      <c r="B42" s="7">
        <f>IFERROR(ROUND(AVERAGEIFS(Datos!$G$2:$G$37697,Datos!$E$2:$E$37697,$A42,Datos!$B$2:$B$37697,8,Datos!$C$2:$C$37697,"&lt;30",Datos!$F$2:$F$37697,"STANDBY"),0),"")</f>
        <v/>
      </c>
      <c r="C42" s="7">
        <f>IFERROR(ROUND(AVERAGEIFS(Datos!$G$2:$G$37697,Datos!$E$2:$E$37697,$A42,Datos!$B$2:$B$37697,8,Datos!$C$2:$C$37697,"&gt;=30",Datos!$F$2:$F$37697,"STANDBY"),0),"")</f>
        <v/>
      </c>
      <c r="D42" s="7">
        <f>IFERROR(ROUND(AVERAGEIFS(Datos!$G$2:$G$37697,Datos!$E$2:$E$37697,$A42,Datos!$B$2:$B$37697,9,Datos!$C$2:$C$37697,"&lt;30",Datos!$F$2:$F$37697,"STANDBY"),0),"")</f>
        <v/>
      </c>
      <c r="E42" s="7">
        <f>IFERROR(ROUND(AVERAGEIFS(Datos!$G$2:$G$37697,Datos!$E$2:$E$37697,$A42,Datos!$B$2:$B$37697,9,Datos!$C$2:$C$37697,"&gt;=30",Datos!$F$2:$F$37697,"STANDBY"),0),"")</f>
        <v/>
      </c>
      <c r="F42" s="7">
        <f>IFERROR(ROUND(AVERAGEIFS(Datos!$G$2:$G$37697,Datos!$E$2:$E$37697,$A42,Datos!$B$2:$B$37697,10,Datos!$C$2:$C$37697,"&lt;30",Datos!$F$2:$F$37697,"STANDBY"),0),"")</f>
        <v/>
      </c>
      <c r="G42" s="7">
        <f>IFERROR(ROUND(AVERAGEIFS(Datos!$G$2:$G$37697,Datos!$E$2:$E$37697,$A42,Datos!$B$2:$B$37697,10,Datos!$C$2:$C$37697,"&gt;=30",Datos!$F$2:$F$37697,"STANDBY"),0),"")</f>
        <v/>
      </c>
      <c r="H42" s="7">
        <f>IFERROR(ROUND(AVERAGEIFS(Datos!$G$2:$G$37697,Datos!$E$2:$E$37697,$A42,Datos!$B$2:$B$37697,11,Datos!$C$2:$C$37697,"&lt;30",Datos!$F$2:$F$37697,"STANDBY"),0),"")</f>
        <v/>
      </c>
      <c r="I42" s="7">
        <f>IFERROR(ROUND(AVERAGEIFS(Datos!$G$2:$G$37697,Datos!$E$2:$E$37697,$A42,Datos!$B$2:$B$37697,11,Datos!$C$2:$C$37697,"&gt;=30",Datos!$F$2:$F$37697,"STANDBY"),0),"")</f>
        <v/>
      </c>
      <c r="J42" s="7">
        <f>IFERROR(ROUND(AVERAGEIFS(Datos!$G$2:$G$37697,Datos!$E$2:$E$37697,$A42,Datos!$B$2:$B$37697,12,Datos!$C$2:$C$37697,"&lt;30",Datos!$F$2:$F$37697,"STANDBY"),0),"")</f>
        <v/>
      </c>
      <c r="K42" s="7">
        <f>IFERROR(ROUND(AVERAGEIFS(Datos!$G$2:$G$37697,Datos!$E$2:$E$37697,$A42,Datos!$B$2:$B$37697,12,Datos!$C$2:$C$37697,"&gt;=30",Datos!$F$2:$F$37697,"STANDBY"),0),"")</f>
        <v/>
      </c>
      <c r="L42" s="7">
        <f>IFERROR(ROUND(AVERAGEIFS(Datos!$G$2:$G$37697,Datos!$E$2:$E$37697,$A42,Datos!$B$2:$B$37697,13,Datos!$C$2:$C$37697,"&lt;30",Datos!$F$2:$F$37697,"STANDBY"),0),"")</f>
        <v/>
      </c>
      <c r="M42" s="7">
        <f>IFERROR(ROUND(AVERAGEIFS(Datos!$G$2:$G$37697,Datos!$E$2:$E$37697,$A42,Datos!$B$2:$B$37697,13,Datos!$C$2:$C$37697,"&gt;=30",Datos!$F$2:$F$37697,"STANDBY"),0),"")</f>
        <v/>
      </c>
      <c r="N42" s="7">
        <f>IFERROR(ROUND(AVERAGEIFS(Datos!$G$2:$G$37697,Datos!$E$2:$E$37697,$A42,Datos!$B$2:$B$37697,14,Datos!$C$2:$C$37697,"&lt;30",Datos!$F$2:$F$37697,"STANDBY"),0),"")</f>
        <v/>
      </c>
      <c r="O42" s="7">
        <f>IFERROR(ROUND(AVERAGEIFS(Datos!$G$2:$G$37697,Datos!$E$2:$E$37697,$A42,Datos!$B$2:$B$37697,14,Datos!$C$2:$C$37697,"&gt;=30",Datos!$F$2:$F$37697,"STANDBY"),0),"")</f>
        <v/>
      </c>
      <c r="P42" s="7">
        <f>IFERROR(ROUND(AVERAGEIFS(Datos!$G$2:$G$37697,Datos!$E$2:$E$37697,$A42,Datos!$B$2:$B$37697,15,Datos!$C$2:$C$37697,"&lt;30",Datos!$F$2:$F$37697,"STANDBY"),0),"")</f>
        <v/>
      </c>
      <c r="Q42" s="7">
        <f>IFERROR(ROUND(AVERAGEIFS(Datos!$G$2:$G$37697,Datos!$E$2:$E$37697,$A42,Datos!$B$2:$B$37697,15,Datos!$C$2:$C$37697,"&gt;=30",Datos!$F$2:$F$37697,"STANDBY"),0),"")</f>
        <v/>
      </c>
      <c r="R42" s="7">
        <f>IFERROR(ROUND(AVERAGEIFS(Datos!$G$2:$G$37697,Datos!$E$2:$E$37697,$A42,Datos!$B$2:$B$37697,16,Datos!$C$2:$C$37697,"&lt;30",Datos!$F$2:$F$37697,"STANDBY"),0),"")</f>
        <v/>
      </c>
      <c r="S42" s="7">
        <f>IFERROR(ROUND(AVERAGEIFS(Datos!$G$2:$G$37697,Datos!$E$2:$E$37697,$A42,Datos!$B$2:$B$37697,16,Datos!$C$2:$C$37697,"&gt;=30",Datos!$F$2:$F$37697,"STANDBY"),0),"")</f>
        <v/>
      </c>
      <c r="T42" s="7">
        <f>IFERROR(ROUND(AVERAGEIFS(Datos!$G$2:$G$37697,Datos!$E$2:$E$37697,$A42,Datos!$B$2:$B$37697,17,Datos!$C$2:$C$37697,"&lt;30",Datos!$F$2:$F$37697,"STANDBY"),0),"")</f>
        <v/>
      </c>
      <c r="U42" s="7">
        <f>IFERROR(ROUND(AVERAGEIFS(Datos!$G$2:$G$37697,Datos!$E$2:$E$37697,$A42,Datos!$B$2:$B$37697,17,Datos!$C$2:$C$37697,"&gt;=30",Datos!$F$2:$F$37697,"STANDBY"),0),"")</f>
        <v/>
      </c>
      <c r="V42" s="7">
        <f>IFERROR(ROUND(AVERAGEIFS(Datos!$G$2:$G$37697,Datos!$E$2:$E$37697,$A42,Datos!$B$2:$B$37697,18,Datos!$C$2:$C$37697,"&lt;30",Datos!$F$2:$F$37697,"STANDBY"),0),"")</f>
        <v/>
      </c>
      <c r="W42" s="7">
        <f>IFERROR(ROUND(AVERAGEIFS(Datos!$G$2:$G$37697,Datos!$E$2:$E$37697,$A42,Datos!$B$2:$B$37697,18,Datos!$C$2:$C$37697,"&gt;=30",Datos!$F$2:$F$37697,"STANDBY"),0),"")</f>
        <v/>
      </c>
      <c r="X42" s="7">
        <f>IFERROR(ROUND(AVERAGEIFS(Datos!$G$2:$G$37697,Datos!$E$2:$E$37697,$A42,Datos!$B$2:$B$37697,19,Datos!$C$2:$C$37697,"&lt;30",Datos!$F$2:$F$37697,"STANDBY"),0),"")</f>
        <v/>
      </c>
      <c r="Y42" s="7">
        <f>IFERROR(ROUND(AVERAGEIFS(Datos!$G$2:$G$37697,Datos!$E$2:$E$37697,$A42,Datos!$B$2:$B$37697,19,Datos!$C$2:$C$37697,"&gt;=30",Datos!$F$2:$F$37697,"STANDBY"),0),"")</f>
        <v/>
      </c>
      <c r="Z42" s="7">
        <f>IFERROR(ROUND(AVERAGEIFS(Datos!$G$2:$G$37697,Datos!$E$2:$E$37697,$A42,Datos!$B$2:$B$37697,20,Datos!$C$2:$C$37697,"&lt;30",Datos!$F$2:$F$37697,"STANDBY"),0),"")</f>
        <v/>
      </c>
      <c r="AA42" s="7">
        <f>IFERROR(ROUND(AVERAGEIFS(Datos!$G$2:$G$37697,Datos!$E$2:$E$37697,$A42,Datos!$B$2:$B$37697,20,Datos!$C$2:$C$37697,"&gt;=30",Datos!$F$2:$F$37697,"STANDBY"),0),"")</f>
        <v/>
      </c>
      <c r="AB42" s="7">
        <f>IFERROR(ROUND(AVERAGEIFS(Datos!$G$2:$G$37697,Datos!$E$2:$E$37697,$A42,Datos!$B$2:$B$37697,21,Datos!$C$2:$C$37697,"&lt;30",Datos!$F$2:$F$37697,"STANDBY"),0),"")</f>
        <v/>
      </c>
      <c r="AC42" s="7">
        <f>IFERROR(ROUND(AVERAGEIFS(Datos!$G$2:$G$37697,Datos!$E$2:$E$37697,$A42,Datos!$B$2:$B$37697,21,Datos!$C$2:$C$37697,"&gt;=30",Datos!$F$2:$F$37697,"STANDBY"),0),"")</f>
        <v/>
      </c>
      <c r="AD42" s="7">
        <f>IFERROR(ROUND(AVERAGEIFS(Datos!$G$2:$G$37697,Datos!$E$2:$E$37697,$A42,Datos!$B$2:$B$37697,22,Datos!$C$2:$C$37697,"&lt;30",Datos!$F$2:$F$37697,"STANDBY"),0),"")</f>
        <v/>
      </c>
      <c r="AE42" s="7">
        <f>IFERROR(ROUND(AVERAGEIFS(Datos!$G$2:$G$37697,Datos!$E$2:$E$37697,$A42,Datos!$B$2:$B$37697,22,Datos!$C$2:$C$37697,"&gt;=30",Datos!$F$2:$F$37697,"STANDBY"),0),"")</f>
        <v/>
      </c>
      <c r="AF42" s="7">
        <f>IFERROR(ROUND(AVERAGEIFS(Datos!$G$2:$G$37697,Datos!$E$2:$E$37697,$A42,Datos!$B$2:$B$37697,23,Datos!$C$2:$C$37697,"&lt;30",Datos!$F$2:$F$37697,"STANDBY"),0),"")</f>
        <v/>
      </c>
      <c r="AG42" s="7">
        <f>IFERROR(ROUND(AVERAGEIFS(Datos!$G$2:$G$37697,Datos!$E$2:$E$37697,$A42,Datos!$B$2:$B$37697,23,Datos!$C$2:$C$37697,"&gt;=30",Datos!$F$2:$F$37697,"STANDBY"),0),"")</f>
        <v/>
      </c>
    </row>
    <row r="43">
      <c r="A43" s="6" t="inlineStr">
        <is>
          <t>Le Carrousel de Lancelot</t>
        </is>
      </c>
      <c r="B43" s="7">
        <f>IFERROR(ROUND(AVERAGEIFS(Datos!$G$2:$G$37697,Datos!$E$2:$E$37697,$A43,Datos!$B$2:$B$37697,8,Datos!$C$2:$C$37697,"&lt;30",Datos!$F$2:$F$37697,"STANDBY"),0),"")</f>
        <v/>
      </c>
      <c r="C43" s="7">
        <f>IFERROR(ROUND(AVERAGEIFS(Datos!$G$2:$G$37697,Datos!$E$2:$E$37697,$A43,Datos!$B$2:$B$37697,8,Datos!$C$2:$C$37697,"&gt;=30",Datos!$F$2:$F$37697,"STANDBY"),0),"")</f>
        <v/>
      </c>
      <c r="D43" s="7">
        <f>IFERROR(ROUND(AVERAGEIFS(Datos!$G$2:$G$37697,Datos!$E$2:$E$37697,$A43,Datos!$B$2:$B$37697,9,Datos!$C$2:$C$37697,"&lt;30",Datos!$F$2:$F$37697,"STANDBY"),0),"")</f>
        <v/>
      </c>
      <c r="E43" s="7">
        <f>IFERROR(ROUND(AVERAGEIFS(Datos!$G$2:$G$37697,Datos!$E$2:$E$37697,$A43,Datos!$B$2:$B$37697,9,Datos!$C$2:$C$37697,"&gt;=30",Datos!$F$2:$F$37697,"STANDBY"),0),"")</f>
        <v/>
      </c>
      <c r="F43" s="7">
        <f>IFERROR(ROUND(AVERAGEIFS(Datos!$G$2:$G$37697,Datos!$E$2:$E$37697,$A43,Datos!$B$2:$B$37697,10,Datos!$C$2:$C$37697,"&lt;30",Datos!$F$2:$F$37697,"STANDBY"),0),"")</f>
        <v/>
      </c>
      <c r="G43" s="7">
        <f>IFERROR(ROUND(AVERAGEIFS(Datos!$G$2:$G$37697,Datos!$E$2:$E$37697,$A43,Datos!$B$2:$B$37697,10,Datos!$C$2:$C$37697,"&gt;=30",Datos!$F$2:$F$37697,"STANDBY"),0),"")</f>
        <v/>
      </c>
      <c r="H43" s="7">
        <f>IFERROR(ROUND(AVERAGEIFS(Datos!$G$2:$G$37697,Datos!$E$2:$E$37697,$A43,Datos!$B$2:$B$37697,11,Datos!$C$2:$C$37697,"&lt;30",Datos!$F$2:$F$37697,"STANDBY"),0),"")</f>
        <v/>
      </c>
      <c r="I43" s="7">
        <f>IFERROR(ROUND(AVERAGEIFS(Datos!$G$2:$G$37697,Datos!$E$2:$E$37697,$A43,Datos!$B$2:$B$37697,11,Datos!$C$2:$C$37697,"&gt;=30",Datos!$F$2:$F$37697,"STANDBY"),0),"")</f>
        <v/>
      </c>
      <c r="J43" s="7">
        <f>IFERROR(ROUND(AVERAGEIFS(Datos!$G$2:$G$37697,Datos!$E$2:$E$37697,$A43,Datos!$B$2:$B$37697,12,Datos!$C$2:$C$37697,"&lt;30",Datos!$F$2:$F$37697,"STANDBY"),0),"")</f>
        <v/>
      </c>
      <c r="K43" s="7">
        <f>IFERROR(ROUND(AVERAGEIFS(Datos!$G$2:$G$37697,Datos!$E$2:$E$37697,$A43,Datos!$B$2:$B$37697,12,Datos!$C$2:$C$37697,"&gt;=30",Datos!$F$2:$F$37697,"STANDBY"),0),"")</f>
        <v/>
      </c>
      <c r="L43" s="7">
        <f>IFERROR(ROUND(AVERAGEIFS(Datos!$G$2:$G$37697,Datos!$E$2:$E$37697,$A43,Datos!$B$2:$B$37697,13,Datos!$C$2:$C$37697,"&lt;30",Datos!$F$2:$F$37697,"STANDBY"),0),"")</f>
        <v/>
      </c>
      <c r="M43" s="7">
        <f>IFERROR(ROUND(AVERAGEIFS(Datos!$G$2:$G$37697,Datos!$E$2:$E$37697,$A43,Datos!$B$2:$B$37697,13,Datos!$C$2:$C$37697,"&gt;=30",Datos!$F$2:$F$37697,"STANDBY"),0),"")</f>
        <v/>
      </c>
      <c r="N43" s="7">
        <f>IFERROR(ROUND(AVERAGEIFS(Datos!$G$2:$G$37697,Datos!$E$2:$E$37697,$A43,Datos!$B$2:$B$37697,14,Datos!$C$2:$C$37697,"&lt;30",Datos!$F$2:$F$37697,"STANDBY"),0),"")</f>
        <v/>
      </c>
      <c r="O43" s="7">
        <f>IFERROR(ROUND(AVERAGEIFS(Datos!$G$2:$G$37697,Datos!$E$2:$E$37697,$A43,Datos!$B$2:$B$37697,14,Datos!$C$2:$C$37697,"&gt;=30",Datos!$F$2:$F$37697,"STANDBY"),0),"")</f>
        <v/>
      </c>
      <c r="P43" s="7">
        <f>IFERROR(ROUND(AVERAGEIFS(Datos!$G$2:$G$37697,Datos!$E$2:$E$37697,$A43,Datos!$B$2:$B$37697,15,Datos!$C$2:$C$37697,"&lt;30",Datos!$F$2:$F$37697,"STANDBY"),0),"")</f>
        <v/>
      </c>
      <c r="Q43" s="7">
        <f>IFERROR(ROUND(AVERAGEIFS(Datos!$G$2:$G$37697,Datos!$E$2:$E$37697,$A43,Datos!$B$2:$B$37697,15,Datos!$C$2:$C$37697,"&gt;=30",Datos!$F$2:$F$37697,"STANDBY"),0),"")</f>
        <v/>
      </c>
      <c r="R43" s="7">
        <f>IFERROR(ROUND(AVERAGEIFS(Datos!$G$2:$G$37697,Datos!$E$2:$E$37697,$A43,Datos!$B$2:$B$37697,16,Datos!$C$2:$C$37697,"&lt;30",Datos!$F$2:$F$37697,"STANDBY"),0),"")</f>
        <v/>
      </c>
      <c r="S43" s="7">
        <f>IFERROR(ROUND(AVERAGEIFS(Datos!$G$2:$G$37697,Datos!$E$2:$E$37697,$A43,Datos!$B$2:$B$37697,16,Datos!$C$2:$C$37697,"&gt;=30",Datos!$F$2:$F$37697,"STANDBY"),0),"")</f>
        <v/>
      </c>
      <c r="T43" s="7">
        <f>IFERROR(ROUND(AVERAGEIFS(Datos!$G$2:$G$37697,Datos!$E$2:$E$37697,$A43,Datos!$B$2:$B$37697,17,Datos!$C$2:$C$37697,"&lt;30",Datos!$F$2:$F$37697,"STANDBY"),0),"")</f>
        <v/>
      </c>
      <c r="U43" s="7">
        <f>IFERROR(ROUND(AVERAGEIFS(Datos!$G$2:$G$37697,Datos!$E$2:$E$37697,$A43,Datos!$B$2:$B$37697,17,Datos!$C$2:$C$37697,"&gt;=30",Datos!$F$2:$F$37697,"STANDBY"),0),"")</f>
        <v/>
      </c>
      <c r="V43" s="7">
        <f>IFERROR(ROUND(AVERAGEIFS(Datos!$G$2:$G$37697,Datos!$E$2:$E$37697,$A43,Datos!$B$2:$B$37697,18,Datos!$C$2:$C$37697,"&lt;30",Datos!$F$2:$F$37697,"STANDBY"),0),"")</f>
        <v/>
      </c>
      <c r="W43" s="7">
        <f>IFERROR(ROUND(AVERAGEIFS(Datos!$G$2:$G$37697,Datos!$E$2:$E$37697,$A43,Datos!$B$2:$B$37697,18,Datos!$C$2:$C$37697,"&gt;=30",Datos!$F$2:$F$37697,"STANDBY"),0),"")</f>
        <v/>
      </c>
      <c r="X43" s="7">
        <f>IFERROR(ROUND(AVERAGEIFS(Datos!$G$2:$G$37697,Datos!$E$2:$E$37697,$A43,Datos!$B$2:$B$37697,19,Datos!$C$2:$C$37697,"&lt;30",Datos!$F$2:$F$37697,"STANDBY"),0),"")</f>
        <v/>
      </c>
      <c r="Y43" s="7">
        <f>IFERROR(ROUND(AVERAGEIFS(Datos!$G$2:$G$37697,Datos!$E$2:$E$37697,$A43,Datos!$B$2:$B$37697,19,Datos!$C$2:$C$37697,"&gt;=30",Datos!$F$2:$F$37697,"STANDBY"),0),"")</f>
        <v/>
      </c>
      <c r="Z43" s="7">
        <f>IFERROR(ROUND(AVERAGEIFS(Datos!$G$2:$G$37697,Datos!$E$2:$E$37697,$A43,Datos!$B$2:$B$37697,20,Datos!$C$2:$C$37697,"&lt;30",Datos!$F$2:$F$37697,"STANDBY"),0),"")</f>
        <v/>
      </c>
      <c r="AA43" s="7">
        <f>IFERROR(ROUND(AVERAGEIFS(Datos!$G$2:$G$37697,Datos!$E$2:$E$37697,$A43,Datos!$B$2:$B$37697,20,Datos!$C$2:$C$37697,"&gt;=30",Datos!$F$2:$F$37697,"STANDBY"),0),"")</f>
        <v/>
      </c>
      <c r="AB43" s="7">
        <f>IFERROR(ROUND(AVERAGEIFS(Datos!$G$2:$G$37697,Datos!$E$2:$E$37697,$A43,Datos!$B$2:$B$37697,21,Datos!$C$2:$C$37697,"&lt;30",Datos!$F$2:$F$37697,"STANDBY"),0),"")</f>
        <v/>
      </c>
      <c r="AC43" s="7">
        <f>IFERROR(ROUND(AVERAGEIFS(Datos!$G$2:$G$37697,Datos!$E$2:$E$37697,$A43,Datos!$B$2:$B$37697,21,Datos!$C$2:$C$37697,"&gt;=30",Datos!$F$2:$F$37697,"STANDBY"),0),"")</f>
        <v/>
      </c>
      <c r="AD43" s="7">
        <f>IFERROR(ROUND(AVERAGEIFS(Datos!$G$2:$G$37697,Datos!$E$2:$E$37697,$A43,Datos!$B$2:$B$37697,22,Datos!$C$2:$C$37697,"&lt;30",Datos!$F$2:$F$37697,"STANDBY"),0),"")</f>
        <v/>
      </c>
      <c r="AE43" s="7">
        <f>IFERROR(ROUND(AVERAGEIFS(Datos!$G$2:$G$37697,Datos!$E$2:$E$37697,$A43,Datos!$B$2:$B$37697,22,Datos!$C$2:$C$37697,"&gt;=30",Datos!$F$2:$F$37697,"STANDBY"),0),"")</f>
        <v/>
      </c>
      <c r="AF43" s="7">
        <f>IFERROR(ROUND(AVERAGEIFS(Datos!$G$2:$G$37697,Datos!$E$2:$E$37697,$A43,Datos!$B$2:$B$37697,23,Datos!$C$2:$C$37697,"&lt;30",Datos!$F$2:$F$37697,"STANDBY"),0),"")</f>
        <v/>
      </c>
      <c r="AG43" s="7">
        <f>IFERROR(ROUND(AVERAGEIFS(Datos!$G$2:$G$37697,Datos!$E$2:$E$37697,$A43,Datos!$B$2:$B$37697,23,Datos!$C$2:$C$37697,"&gt;=30",Datos!$F$2:$F$37697,"STANDBY"),0),"")</f>
        <v/>
      </c>
    </row>
    <row r="44">
      <c r="A44" s="6" t="inlineStr">
        <is>
          <t>Le Passage Enchanté d'Aladdin</t>
        </is>
      </c>
      <c r="B44" s="7">
        <f>IFERROR(ROUND(AVERAGEIFS(Datos!$G$2:$G$37697,Datos!$E$2:$E$37697,$A44,Datos!$B$2:$B$37697,8,Datos!$C$2:$C$37697,"&lt;30",Datos!$F$2:$F$37697,"STANDBY"),0),"")</f>
        <v/>
      </c>
      <c r="C44" s="7">
        <f>IFERROR(ROUND(AVERAGEIFS(Datos!$G$2:$G$37697,Datos!$E$2:$E$37697,$A44,Datos!$B$2:$B$37697,8,Datos!$C$2:$C$37697,"&gt;=30",Datos!$F$2:$F$37697,"STANDBY"),0),"")</f>
        <v/>
      </c>
      <c r="D44" s="7">
        <f>IFERROR(ROUND(AVERAGEIFS(Datos!$G$2:$G$37697,Datos!$E$2:$E$37697,$A44,Datos!$B$2:$B$37697,9,Datos!$C$2:$C$37697,"&lt;30",Datos!$F$2:$F$37697,"STANDBY"),0),"")</f>
        <v/>
      </c>
      <c r="E44" s="7">
        <f>IFERROR(ROUND(AVERAGEIFS(Datos!$G$2:$G$37697,Datos!$E$2:$E$37697,$A44,Datos!$B$2:$B$37697,9,Datos!$C$2:$C$37697,"&gt;=30",Datos!$F$2:$F$37697,"STANDBY"),0),"")</f>
        <v/>
      </c>
      <c r="F44" s="7">
        <f>IFERROR(ROUND(AVERAGEIFS(Datos!$G$2:$G$37697,Datos!$E$2:$E$37697,$A44,Datos!$B$2:$B$37697,10,Datos!$C$2:$C$37697,"&lt;30",Datos!$F$2:$F$37697,"STANDBY"),0),"")</f>
        <v/>
      </c>
      <c r="G44" s="7">
        <f>IFERROR(ROUND(AVERAGEIFS(Datos!$G$2:$G$37697,Datos!$E$2:$E$37697,$A44,Datos!$B$2:$B$37697,10,Datos!$C$2:$C$37697,"&gt;=30",Datos!$F$2:$F$37697,"STANDBY"),0),"")</f>
        <v/>
      </c>
      <c r="H44" s="7">
        <f>IFERROR(ROUND(AVERAGEIFS(Datos!$G$2:$G$37697,Datos!$E$2:$E$37697,$A44,Datos!$B$2:$B$37697,11,Datos!$C$2:$C$37697,"&lt;30",Datos!$F$2:$F$37697,"STANDBY"),0),"")</f>
        <v/>
      </c>
      <c r="I44" s="7">
        <f>IFERROR(ROUND(AVERAGEIFS(Datos!$G$2:$G$37697,Datos!$E$2:$E$37697,$A44,Datos!$B$2:$B$37697,11,Datos!$C$2:$C$37697,"&gt;=30",Datos!$F$2:$F$37697,"STANDBY"),0),"")</f>
        <v/>
      </c>
      <c r="J44" s="7">
        <f>IFERROR(ROUND(AVERAGEIFS(Datos!$G$2:$G$37697,Datos!$E$2:$E$37697,$A44,Datos!$B$2:$B$37697,12,Datos!$C$2:$C$37697,"&lt;30",Datos!$F$2:$F$37697,"STANDBY"),0),"")</f>
        <v/>
      </c>
      <c r="K44" s="7">
        <f>IFERROR(ROUND(AVERAGEIFS(Datos!$G$2:$G$37697,Datos!$E$2:$E$37697,$A44,Datos!$B$2:$B$37697,12,Datos!$C$2:$C$37697,"&gt;=30",Datos!$F$2:$F$37697,"STANDBY"),0),"")</f>
        <v/>
      </c>
      <c r="L44" s="7">
        <f>IFERROR(ROUND(AVERAGEIFS(Datos!$G$2:$G$37697,Datos!$E$2:$E$37697,$A44,Datos!$B$2:$B$37697,13,Datos!$C$2:$C$37697,"&lt;30",Datos!$F$2:$F$37697,"STANDBY"),0),"")</f>
        <v/>
      </c>
      <c r="M44" s="7">
        <f>IFERROR(ROUND(AVERAGEIFS(Datos!$G$2:$G$37697,Datos!$E$2:$E$37697,$A44,Datos!$B$2:$B$37697,13,Datos!$C$2:$C$37697,"&gt;=30",Datos!$F$2:$F$37697,"STANDBY"),0),"")</f>
        <v/>
      </c>
      <c r="N44" s="7">
        <f>IFERROR(ROUND(AVERAGEIFS(Datos!$G$2:$G$37697,Datos!$E$2:$E$37697,$A44,Datos!$B$2:$B$37697,14,Datos!$C$2:$C$37697,"&lt;30",Datos!$F$2:$F$37697,"STANDBY"),0),"")</f>
        <v/>
      </c>
      <c r="O44" s="7">
        <f>IFERROR(ROUND(AVERAGEIFS(Datos!$G$2:$G$37697,Datos!$E$2:$E$37697,$A44,Datos!$B$2:$B$37697,14,Datos!$C$2:$C$37697,"&gt;=30",Datos!$F$2:$F$37697,"STANDBY"),0),"")</f>
        <v/>
      </c>
      <c r="P44" s="7">
        <f>IFERROR(ROUND(AVERAGEIFS(Datos!$G$2:$G$37697,Datos!$E$2:$E$37697,$A44,Datos!$B$2:$B$37697,15,Datos!$C$2:$C$37697,"&lt;30",Datos!$F$2:$F$37697,"STANDBY"),0),"")</f>
        <v/>
      </c>
      <c r="Q44" s="7">
        <f>IFERROR(ROUND(AVERAGEIFS(Datos!$G$2:$G$37697,Datos!$E$2:$E$37697,$A44,Datos!$B$2:$B$37697,15,Datos!$C$2:$C$37697,"&gt;=30",Datos!$F$2:$F$37697,"STANDBY"),0),"")</f>
        <v/>
      </c>
      <c r="R44" s="7">
        <f>IFERROR(ROUND(AVERAGEIFS(Datos!$G$2:$G$37697,Datos!$E$2:$E$37697,$A44,Datos!$B$2:$B$37697,16,Datos!$C$2:$C$37697,"&lt;30",Datos!$F$2:$F$37697,"STANDBY"),0),"")</f>
        <v/>
      </c>
      <c r="S44" s="7">
        <f>IFERROR(ROUND(AVERAGEIFS(Datos!$G$2:$G$37697,Datos!$E$2:$E$37697,$A44,Datos!$B$2:$B$37697,16,Datos!$C$2:$C$37697,"&gt;=30",Datos!$F$2:$F$37697,"STANDBY"),0),"")</f>
        <v/>
      </c>
      <c r="T44" s="7">
        <f>IFERROR(ROUND(AVERAGEIFS(Datos!$G$2:$G$37697,Datos!$E$2:$E$37697,$A44,Datos!$B$2:$B$37697,17,Datos!$C$2:$C$37697,"&lt;30",Datos!$F$2:$F$37697,"STANDBY"),0),"")</f>
        <v/>
      </c>
      <c r="U44" s="7">
        <f>IFERROR(ROUND(AVERAGEIFS(Datos!$G$2:$G$37697,Datos!$E$2:$E$37697,$A44,Datos!$B$2:$B$37697,17,Datos!$C$2:$C$37697,"&gt;=30",Datos!$F$2:$F$37697,"STANDBY"),0),"")</f>
        <v/>
      </c>
      <c r="V44" s="7">
        <f>IFERROR(ROUND(AVERAGEIFS(Datos!$G$2:$G$37697,Datos!$E$2:$E$37697,$A44,Datos!$B$2:$B$37697,18,Datos!$C$2:$C$37697,"&lt;30",Datos!$F$2:$F$37697,"STANDBY"),0),"")</f>
        <v/>
      </c>
      <c r="W44" s="7">
        <f>IFERROR(ROUND(AVERAGEIFS(Datos!$G$2:$G$37697,Datos!$E$2:$E$37697,$A44,Datos!$B$2:$B$37697,18,Datos!$C$2:$C$37697,"&gt;=30",Datos!$F$2:$F$37697,"STANDBY"),0),"")</f>
        <v/>
      </c>
      <c r="X44" s="7">
        <f>IFERROR(ROUND(AVERAGEIFS(Datos!$G$2:$G$37697,Datos!$E$2:$E$37697,$A44,Datos!$B$2:$B$37697,19,Datos!$C$2:$C$37697,"&lt;30",Datos!$F$2:$F$37697,"STANDBY"),0),"")</f>
        <v/>
      </c>
      <c r="Y44" s="7">
        <f>IFERROR(ROUND(AVERAGEIFS(Datos!$G$2:$G$37697,Datos!$E$2:$E$37697,$A44,Datos!$B$2:$B$37697,19,Datos!$C$2:$C$37697,"&gt;=30",Datos!$F$2:$F$37697,"STANDBY"),0),"")</f>
        <v/>
      </c>
      <c r="Z44" s="7">
        <f>IFERROR(ROUND(AVERAGEIFS(Datos!$G$2:$G$37697,Datos!$E$2:$E$37697,$A44,Datos!$B$2:$B$37697,20,Datos!$C$2:$C$37697,"&lt;30",Datos!$F$2:$F$37697,"STANDBY"),0),"")</f>
        <v/>
      </c>
      <c r="AA44" s="7">
        <f>IFERROR(ROUND(AVERAGEIFS(Datos!$G$2:$G$37697,Datos!$E$2:$E$37697,$A44,Datos!$B$2:$B$37697,20,Datos!$C$2:$C$37697,"&gt;=30",Datos!$F$2:$F$37697,"STANDBY"),0),"")</f>
        <v/>
      </c>
      <c r="AB44" s="7">
        <f>IFERROR(ROUND(AVERAGEIFS(Datos!$G$2:$G$37697,Datos!$E$2:$E$37697,$A44,Datos!$B$2:$B$37697,21,Datos!$C$2:$C$37697,"&lt;30",Datos!$F$2:$F$37697,"STANDBY"),0),"")</f>
        <v/>
      </c>
      <c r="AC44" s="7">
        <f>IFERROR(ROUND(AVERAGEIFS(Datos!$G$2:$G$37697,Datos!$E$2:$E$37697,$A44,Datos!$B$2:$B$37697,21,Datos!$C$2:$C$37697,"&gt;=30",Datos!$F$2:$F$37697,"STANDBY"),0),"")</f>
        <v/>
      </c>
      <c r="AD44" s="7">
        <f>IFERROR(ROUND(AVERAGEIFS(Datos!$G$2:$G$37697,Datos!$E$2:$E$37697,$A44,Datos!$B$2:$B$37697,22,Datos!$C$2:$C$37697,"&lt;30",Datos!$F$2:$F$37697,"STANDBY"),0),"")</f>
        <v/>
      </c>
      <c r="AE44" s="7">
        <f>IFERROR(ROUND(AVERAGEIFS(Datos!$G$2:$G$37697,Datos!$E$2:$E$37697,$A44,Datos!$B$2:$B$37697,22,Datos!$C$2:$C$37697,"&gt;=30",Datos!$F$2:$F$37697,"STANDBY"),0),"")</f>
        <v/>
      </c>
      <c r="AF44" s="7">
        <f>IFERROR(ROUND(AVERAGEIFS(Datos!$G$2:$G$37697,Datos!$E$2:$E$37697,$A44,Datos!$B$2:$B$37697,23,Datos!$C$2:$C$37697,"&lt;30",Datos!$F$2:$F$37697,"STANDBY"),0),"")</f>
        <v/>
      </c>
      <c r="AG44" s="7">
        <f>IFERROR(ROUND(AVERAGEIFS(Datos!$G$2:$G$37697,Datos!$E$2:$E$37697,$A44,Datos!$B$2:$B$37697,23,Datos!$C$2:$C$37697,"&gt;=30",Datos!$F$2:$F$37697,"STANDBY"),0),"")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IFERROR(ROUND(AVERAGEIFS(Datos!$G$2:$G$37697,Datos!$E$2:$E$37697,$A45,Datos!$B$2:$B$37697,8,Datos!$C$2:$C$37697,"&lt;30",Datos!$F$2:$F$37697,"STANDBY"),0),"")</f>
        <v/>
      </c>
      <c r="C45" s="7">
        <f>IFERROR(ROUND(AVERAGEIFS(Datos!$G$2:$G$37697,Datos!$E$2:$E$37697,$A45,Datos!$B$2:$B$37697,8,Datos!$C$2:$C$37697,"&gt;=30",Datos!$F$2:$F$37697,"STANDBY"),0),"")</f>
        <v/>
      </c>
      <c r="D45" s="7">
        <f>IFERROR(ROUND(AVERAGEIFS(Datos!$G$2:$G$37697,Datos!$E$2:$E$37697,$A45,Datos!$B$2:$B$37697,9,Datos!$C$2:$C$37697,"&lt;30",Datos!$F$2:$F$37697,"STANDBY"),0),"")</f>
        <v/>
      </c>
      <c r="E45" s="7">
        <f>IFERROR(ROUND(AVERAGEIFS(Datos!$G$2:$G$37697,Datos!$E$2:$E$37697,$A45,Datos!$B$2:$B$37697,9,Datos!$C$2:$C$37697,"&gt;=30",Datos!$F$2:$F$37697,"STANDBY"),0),"")</f>
        <v/>
      </c>
      <c r="F45" s="7">
        <f>IFERROR(ROUND(AVERAGEIFS(Datos!$G$2:$G$37697,Datos!$E$2:$E$37697,$A45,Datos!$B$2:$B$37697,10,Datos!$C$2:$C$37697,"&lt;30",Datos!$F$2:$F$37697,"STANDBY"),0),"")</f>
        <v/>
      </c>
      <c r="G45" s="7">
        <f>IFERROR(ROUND(AVERAGEIFS(Datos!$G$2:$G$37697,Datos!$E$2:$E$37697,$A45,Datos!$B$2:$B$37697,10,Datos!$C$2:$C$37697,"&gt;=30",Datos!$F$2:$F$37697,"STANDBY"),0),"")</f>
        <v/>
      </c>
      <c r="H45" s="7">
        <f>IFERROR(ROUND(AVERAGEIFS(Datos!$G$2:$G$37697,Datos!$E$2:$E$37697,$A45,Datos!$B$2:$B$37697,11,Datos!$C$2:$C$37697,"&lt;30",Datos!$F$2:$F$37697,"STANDBY"),0),"")</f>
        <v/>
      </c>
      <c r="I45" s="7">
        <f>IFERROR(ROUND(AVERAGEIFS(Datos!$G$2:$G$37697,Datos!$E$2:$E$37697,$A45,Datos!$B$2:$B$37697,11,Datos!$C$2:$C$37697,"&gt;=30",Datos!$F$2:$F$37697,"STANDBY"),0),"")</f>
        <v/>
      </c>
      <c r="J45" s="7">
        <f>IFERROR(ROUND(AVERAGEIFS(Datos!$G$2:$G$37697,Datos!$E$2:$E$37697,$A45,Datos!$B$2:$B$37697,12,Datos!$C$2:$C$37697,"&lt;30",Datos!$F$2:$F$37697,"STANDBY"),0),"")</f>
        <v/>
      </c>
      <c r="K45" s="7">
        <f>IFERROR(ROUND(AVERAGEIFS(Datos!$G$2:$G$37697,Datos!$E$2:$E$37697,$A45,Datos!$B$2:$B$37697,12,Datos!$C$2:$C$37697,"&gt;=30",Datos!$F$2:$F$37697,"STANDBY"),0),"")</f>
        <v/>
      </c>
      <c r="L45" s="7">
        <f>IFERROR(ROUND(AVERAGEIFS(Datos!$G$2:$G$37697,Datos!$E$2:$E$37697,$A45,Datos!$B$2:$B$37697,13,Datos!$C$2:$C$37697,"&lt;30",Datos!$F$2:$F$37697,"STANDBY"),0),"")</f>
        <v/>
      </c>
      <c r="M45" s="7">
        <f>IFERROR(ROUND(AVERAGEIFS(Datos!$G$2:$G$37697,Datos!$E$2:$E$37697,$A45,Datos!$B$2:$B$37697,13,Datos!$C$2:$C$37697,"&gt;=30",Datos!$F$2:$F$37697,"STANDBY"),0),"")</f>
        <v/>
      </c>
      <c r="N45" s="7">
        <f>IFERROR(ROUND(AVERAGEIFS(Datos!$G$2:$G$37697,Datos!$E$2:$E$37697,$A45,Datos!$B$2:$B$37697,14,Datos!$C$2:$C$37697,"&lt;30",Datos!$F$2:$F$37697,"STANDBY"),0),"")</f>
        <v/>
      </c>
      <c r="O45" s="7">
        <f>IFERROR(ROUND(AVERAGEIFS(Datos!$G$2:$G$37697,Datos!$E$2:$E$37697,$A45,Datos!$B$2:$B$37697,14,Datos!$C$2:$C$37697,"&gt;=30",Datos!$F$2:$F$37697,"STANDBY"),0),"")</f>
        <v/>
      </c>
      <c r="P45" s="7">
        <f>IFERROR(ROUND(AVERAGEIFS(Datos!$G$2:$G$37697,Datos!$E$2:$E$37697,$A45,Datos!$B$2:$B$37697,15,Datos!$C$2:$C$37697,"&lt;30",Datos!$F$2:$F$37697,"STANDBY"),0),"")</f>
        <v/>
      </c>
      <c r="Q45" s="7">
        <f>IFERROR(ROUND(AVERAGEIFS(Datos!$G$2:$G$37697,Datos!$E$2:$E$37697,$A45,Datos!$B$2:$B$37697,15,Datos!$C$2:$C$37697,"&gt;=30",Datos!$F$2:$F$37697,"STANDBY"),0),"")</f>
        <v/>
      </c>
      <c r="R45" s="7">
        <f>IFERROR(ROUND(AVERAGEIFS(Datos!$G$2:$G$37697,Datos!$E$2:$E$37697,$A45,Datos!$B$2:$B$37697,16,Datos!$C$2:$C$37697,"&lt;30",Datos!$F$2:$F$37697,"STANDBY"),0),"")</f>
        <v/>
      </c>
      <c r="S45" s="7">
        <f>IFERROR(ROUND(AVERAGEIFS(Datos!$G$2:$G$37697,Datos!$E$2:$E$37697,$A45,Datos!$B$2:$B$37697,16,Datos!$C$2:$C$37697,"&gt;=30",Datos!$F$2:$F$37697,"STANDBY"),0),"")</f>
        <v/>
      </c>
      <c r="T45" s="7">
        <f>IFERROR(ROUND(AVERAGEIFS(Datos!$G$2:$G$37697,Datos!$E$2:$E$37697,$A45,Datos!$B$2:$B$37697,17,Datos!$C$2:$C$37697,"&lt;30",Datos!$F$2:$F$37697,"STANDBY"),0),"")</f>
        <v/>
      </c>
      <c r="U45" s="7">
        <f>IFERROR(ROUND(AVERAGEIFS(Datos!$G$2:$G$37697,Datos!$E$2:$E$37697,$A45,Datos!$B$2:$B$37697,17,Datos!$C$2:$C$37697,"&gt;=30",Datos!$F$2:$F$37697,"STANDBY"),0),"")</f>
        <v/>
      </c>
      <c r="V45" s="7">
        <f>IFERROR(ROUND(AVERAGEIFS(Datos!$G$2:$G$37697,Datos!$E$2:$E$37697,$A45,Datos!$B$2:$B$37697,18,Datos!$C$2:$C$37697,"&lt;30",Datos!$F$2:$F$37697,"STANDBY"),0),"")</f>
        <v/>
      </c>
      <c r="W45" s="7">
        <f>IFERROR(ROUND(AVERAGEIFS(Datos!$G$2:$G$37697,Datos!$E$2:$E$37697,$A45,Datos!$B$2:$B$37697,18,Datos!$C$2:$C$37697,"&gt;=30",Datos!$F$2:$F$37697,"STANDBY"),0),"")</f>
        <v/>
      </c>
      <c r="X45" s="7">
        <f>IFERROR(ROUND(AVERAGEIFS(Datos!$G$2:$G$37697,Datos!$E$2:$E$37697,$A45,Datos!$B$2:$B$37697,19,Datos!$C$2:$C$37697,"&lt;30",Datos!$F$2:$F$37697,"STANDBY"),0),"")</f>
        <v/>
      </c>
      <c r="Y45" s="7">
        <f>IFERROR(ROUND(AVERAGEIFS(Datos!$G$2:$G$37697,Datos!$E$2:$E$37697,$A45,Datos!$B$2:$B$37697,19,Datos!$C$2:$C$37697,"&gt;=30",Datos!$F$2:$F$37697,"STANDBY"),0),"")</f>
        <v/>
      </c>
      <c r="Z45" s="7">
        <f>IFERROR(ROUND(AVERAGEIFS(Datos!$G$2:$G$37697,Datos!$E$2:$E$37697,$A45,Datos!$B$2:$B$37697,20,Datos!$C$2:$C$37697,"&lt;30",Datos!$F$2:$F$37697,"STANDBY"),0),"")</f>
        <v/>
      </c>
      <c r="AA45" s="7">
        <f>IFERROR(ROUND(AVERAGEIFS(Datos!$G$2:$G$37697,Datos!$E$2:$E$37697,$A45,Datos!$B$2:$B$37697,20,Datos!$C$2:$C$37697,"&gt;=30",Datos!$F$2:$F$37697,"STANDBY"),0),"")</f>
        <v/>
      </c>
      <c r="AB45" s="7">
        <f>IFERROR(ROUND(AVERAGEIFS(Datos!$G$2:$G$37697,Datos!$E$2:$E$37697,$A45,Datos!$B$2:$B$37697,21,Datos!$C$2:$C$37697,"&lt;30",Datos!$F$2:$F$37697,"STANDBY"),0),"")</f>
        <v/>
      </c>
      <c r="AC45" s="7">
        <f>IFERROR(ROUND(AVERAGEIFS(Datos!$G$2:$G$37697,Datos!$E$2:$E$37697,$A45,Datos!$B$2:$B$37697,21,Datos!$C$2:$C$37697,"&gt;=30",Datos!$F$2:$F$37697,"STANDBY"),0),"")</f>
        <v/>
      </c>
      <c r="AD45" s="7">
        <f>IFERROR(ROUND(AVERAGEIFS(Datos!$G$2:$G$37697,Datos!$E$2:$E$37697,$A45,Datos!$B$2:$B$37697,22,Datos!$C$2:$C$37697,"&lt;30",Datos!$F$2:$F$37697,"STANDBY"),0),"")</f>
        <v/>
      </c>
      <c r="AE45" s="7">
        <f>IFERROR(ROUND(AVERAGEIFS(Datos!$G$2:$G$37697,Datos!$E$2:$E$37697,$A45,Datos!$B$2:$B$37697,22,Datos!$C$2:$C$37697,"&gt;=30",Datos!$F$2:$F$37697,"STANDBY"),0),"")</f>
        <v/>
      </c>
      <c r="AF45" s="7">
        <f>IFERROR(ROUND(AVERAGEIFS(Datos!$G$2:$G$37697,Datos!$E$2:$E$37697,$A45,Datos!$B$2:$B$37697,23,Datos!$C$2:$C$37697,"&lt;30",Datos!$F$2:$F$37697,"STANDBY"),0),"")</f>
        <v/>
      </c>
      <c r="AG45" s="7">
        <f>IFERROR(ROUND(AVERAGEIFS(Datos!$G$2:$G$37697,Datos!$E$2:$E$37697,$A45,Datos!$B$2:$B$37697,23,Datos!$C$2:$C$37697,"&gt;=30",Datos!$F$2:$F$37697,"STANDBY"),0),"")</f>
        <v/>
      </c>
    </row>
    <row r="46">
      <c r="A46" s="6" t="inlineStr">
        <is>
          <t>Les Mystères du Nautilus</t>
        </is>
      </c>
      <c r="B46" s="7">
        <f>IFERROR(ROUND(AVERAGEIFS(Datos!$G$2:$G$37697,Datos!$E$2:$E$37697,$A46,Datos!$B$2:$B$37697,8,Datos!$C$2:$C$37697,"&lt;30",Datos!$F$2:$F$37697,"STANDBY"),0),"")</f>
        <v/>
      </c>
      <c r="C46" s="7">
        <f>IFERROR(ROUND(AVERAGEIFS(Datos!$G$2:$G$37697,Datos!$E$2:$E$37697,$A46,Datos!$B$2:$B$37697,8,Datos!$C$2:$C$37697,"&gt;=30",Datos!$F$2:$F$37697,"STANDBY"),0),"")</f>
        <v/>
      </c>
      <c r="D46" s="7">
        <f>IFERROR(ROUND(AVERAGEIFS(Datos!$G$2:$G$37697,Datos!$E$2:$E$37697,$A46,Datos!$B$2:$B$37697,9,Datos!$C$2:$C$37697,"&lt;30",Datos!$F$2:$F$37697,"STANDBY"),0),"")</f>
        <v/>
      </c>
      <c r="E46" s="7">
        <f>IFERROR(ROUND(AVERAGEIFS(Datos!$G$2:$G$37697,Datos!$E$2:$E$37697,$A46,Datos!$B$2:$B$37697,9,Datos!$C$2:$C$37697,"&gt;=30",Datos!$F$2:$F$37697,"STANDBY"),0),"")</f>
        <v/>
      </c>
      <c r="F46" s="7">
        <f>IFERROR(ROUND(AVERAGEIFS(Datos!$G$2:$G$37697,Datos!$E$2:$E$37697,$A46,Datos!$B$2:$B$37697,10,Datos!$C$2:$C$37697,"&lt;30",Datos!$F$2:$F$37697,"STANDBY"),0),"")</f>
        <v/>
      </c>
      <c r="G46" s="7">
        <f>IFERROR(ROUND(AVERAGEIFS(Datos!$G$2:$G$37697,Datos!$E$2:$E$37697,$A46,Datos!$B$2:$B$37697,10,Datos!$C$2:$C$37697,"&gt;=30",Datos!$F$2:$F$37697,"STANDBY"),0),"")</f>
        <v/>
      </c>
      <c r="H46" s="7">
        <f>IFERROR(ROUND(AVERAGEIFS(Datos!$G$2:$G$37697,Datos!$E$2:$E$37697,$A46,Datos!$B$2:$B$37697,11,Datos!$C$2:$C$37697,"&lt;30",Datos!$F$2:$F$37697,"STANDBY"),0),"")</f>
        <v/>
      </c>
      <c r="I46" s="7">
        <f>IFERROR(ROUND(AVERAGEIFS(Datos!$G$2:$G$37697,Datos!$E$2:$E$37697,$A46,Datos!$B$2:$B$37697,11,Datos!$C$2:$C$37697,"&gt;=30",Datos!$F$2:$F$37697,"STANDBY"),0),"")</f>
        <v/>
      </c>
      <c r="J46" s="7">
        <f>IFERROR(ROUND(AVERAGEIFS(Datos!$G$2:$G$37697,Datos!$E$2:$E$37697,$A46,Datos!$B$2:$B$37697,12,Datos!$C$2:$C$37697,"&lt;30",Datos!$F$2:$F$37697,"STANDBY"),0),"")</f>
        <v/>
      </c>
      <c r="K46" s="7">
        <f>IFERROR(ROUND(AVERAGEIFS(Datos!$G$2:$G$37697,Datos!$E$2:$E$37697,$A46,Datos!$B$2:$B$37697,12,Datos!$C$2:$C$37697,"&gt;=30",Datos!$F$2:$F$37697,"STANDBY"),0),"")</f>
        <v/>
      </c>
      <c r="L46" s="7">
        <f>IFERROR(ROUND(AVERAGEIFS(Datos!$G$2:$G$37697,Datos!$E$2:$E$37697,$A46,Datos!$B$2:$B$37697,13,Datos!$C$2:$C$37697,"&lt;30",Datos!$F$2:$F$37697,"STANDBY"),0),"")</f>
        <v/>
      </c>
      <c r="M46" s="7">
        <f>IFERROR(ROUND(AVERAGEIFS(Datos!$G$2:$G$37697,Datos!$E$2:$E$37697,$A46,Datos!$B$2:$B$37697,13,Datos!$C$2:$C$37697,"&gt;=30",Datos!$F$2:$F$37697,"STANDBY"),0),"")</f>
        <v/>
      </c>
      <c r="N46" s="7">
        <f>IFERROR(ROUND(AVERAGEIFS(Datos!$G$2:$G$37697,Datos!$E$2:$E$37697,$A46,Datos!$B$2:$B$37697,14,Datos!$C$2:$C$37697,"&lt;30",Datos!$F$2:$F$37697,"STANDBY"),0),"")</f>
        <v/>
      </c>
      <c r="O46" s="7">
        <f>IFERROR(ROUND(AVERAGEIFS(Datos!$G$2:$G$37697,Datos!$E$2:$E$37697,$A46,Datos!$B$2:$B$37697,14,Datos!$C$2:$C$37697,"&gt;=30",Datos!$F$2:$F$37697,"STANDBY"),0),"")</f>
        <v/>
      </c>
      <c r="P46" s="7">
        <f>IFERROR(ROUND(AVERAGEIFS(Datos!$G$2:$G$37697,Datos!$E$2:$E$37697,$A46,Datos!$B$2:$B$37697,15,Datos!$C$2:$C$37697,"&lt;30",Datos!$F$2:$F$37697,"STANDBY"),0),"")</f>
        <v/>
      </c>
      <c r="Q46" s="7">
        <f>IFERROR(ROUND(AVERAGEIFS(Datos!$G$2:$G$37697,Datos!$E$2:$E$37697,$A46,Datos!$B$2:$B$37697,15,Datos!$C$2:$C$37697,"&gt;=30",Datos!$F$2:$F$37697,"STANDBY"),0),"")</f>
        <v/>
      </c>
      <c r="R46" s="7">
        <f>IFERROR(ROUND(AVERAGEIFS(Datos!$G$2:$G$37697,Datos!$E$2:$E$37697,$A46,Datos!$B$2:$B$37697,16,Datos!$C$2:$C$37697,"&lt;30",Datos!$F$2:$F$37697,"STANDBY"),0),"")</f>
        <v/>
      </c>
      <c r="S46" s="7">
        <f>IFERROR(ROUND(AVERAGEIFS(Datos!$G$2:$G$37697,Datos!$E$2:$E$37697,$A46,Datos!$B$2:$B$37697,16,Datos!$C$2:$C$37697,"&gt;=30",Datos!$F$2:$F$37697,"STANDBY"),0),"")</f>
        <v/>
      </c>
      <c r="T46" s="7">
        <f>IFERROR(ROUND(AVERAGEIFS(Datos!$G$2:$G$37697,Datos!$E$2:$E$37697,$A46,Datos!$B$2:$B$37697,17,Datos!$C$2:$C$37697,"&lt;30",Datos!$F$2:$F$37697,"STANDBY"),0),"")</f>
        <v/>
      </c>
      <c r="U46" s="7">
        <f>IFERROR(ROUND(AVERAGEIFS(Datos!$G$2:$G$37697,Datos!$E$2:$E$37697,$A46,Datos!$B$2:$B$37697,17,Datos!$C$2:$C$37697,"&gt;=30",Datos!$F$2:$F$37697,"STANDBY"),0),"")</f>
        <v/>
      </c>
      <c r="V46" s="7">
        <f>IFERROR(ROUND(AVERAGEIFS(Datos!$G$2:$G$37697,Datos!$E$2:$E$37697,$A46,Datos!$B$2:$B$37697,18,Datos!$C$2:$C$37697,"&lt;30",Datos!$F$2:$F$37697,"STANDBY"),0),"")</f>
        <v/>
      </c>
      <c r="W46" s="7">
        <f>IFERROR(ROUND(AVERAGEIFS(Datos!$G$2:$G$37697,Datos!$E$2:$E$37697,$A46,Datos!$B$2:$B$37697,18,Datos!$C$2:$C$37697,"&gt;=30",Datos!$F$2:$F$37697,"STANDBY"),0),"")</f>
        <v/>
      </c>
      <c r="X46" s="7">
        <f>IFERROR(ROUND(AVERAGEIFS(Datos!$G$2:$G$37697,Datos!$E$2:$E$37697,$A46,Datos!$B$2:$B$37697,19,Datos!$C$2:$C$37697,"&lt;30",Datos!$F$2:$F$37697,"STANDBY"),0),"")</f>
        <v/>
      </c>
      <c r="Y46" s="7">
        <f>IFERROR(ROUND(AVERAGEIFS(Datos!$G$2:$G$37697,Datos!$E$2:$E$37697,$A46,Datos!$B$2:$B$37697,19,Datos!$C$2:$C$37697,"&gt;=30",Datos!$F$2:$F$37697,"STANDBY"),0),"")</f>
        <v/>
      </c>
      <c r="Z46" s="7">
        <f>IFERROR(ROUND(AVERAGEIFS(Datos!$G$2:$G$37697,Datos!$E$2:$E$37697,$A46,Datos!$B$2:$B$37697,20,Datos!$C$2:$C$37697,"&lt;30",Datos!$F$2:$F$37697,"STANDBY"),0),"")</f>
        <v/>
      </c>
      <c r="AA46" s="7">
        <f>IFERROR(ROUND(AVERAGEIFS(Datos!$G$2:$G$37697,Datos!$E$2:$E$37697,$A46,Datos!$B$2:$B$37697,20,Datos!$C$2:$C$37697,"&gt;=30",Datos!$F$2:$F$37697,"STANDBY"),0),"")</f>
        <v/>
      </c>
      <c r="AB46" s="7">
        <f>IFERROR(ROUND(AVERAGEIFS(Datos!$G$2:$G$37697,Datos!$E$2:$E$37697,$A46,Datos!$B$2:$B$37697,21,Datos!$C$2:$C$37697,"&lt;30",Datos!$F$2:$F$37697,"STANDBY"),0),"")</f>
        <v/>
      </c>
      <c r="AC46" s="7">
        <f>IFERROR(ROUND(AVERAGEIFS(Datos!$G$2:$G$37697,Datos!$E$2:$E$37697,$A46,Datos!$B$2:$B$37697,21,Datos!$C$2:$C$37697,"&gt;=30",Datos!$F$2:$F$37697,"STANDBY"),0),"")</f>
        <v/>
      </c>
      <c r="AD46" s="7">
        <f>IFERROR(ROUND(AVERAGEIFS(Datos!$G$2:$G$37697,Datos!$E$2:$E$37697,$A46,Datos!$B$2:$B$37697,22,Datos!$C$2:$C$37697,"&lt;30",Datos!$F$2:$F$37697,"STANDBY"),0),"")</f>
        <v/>
      </c>
      <c r="AE46" s="7">
        <f>IFERROR(ROUND(AVERAGEIFS(Datos!$G$2:$G$37697,Datos!$E$2:$E$37697,$A46,Datos!$B$2:$B$37697,22,Datos!$C$2:$C$37697,"&gt;=30",Datos!$F$2:$F$37697,"STANDBY"),0),"")</f>
        <v/>
      </c>
      <c r="AF46" s="7">
        <f>IFERROR(ROUND(AVERAGEIFS(Datos!$G$2:$G$37697,Datos!$E$2:$E$37697,$A46,Datos!$B$2:$B$37697,23,Datos!$C$2:$C$37697,"&lt;30",Datos!$F$2:$F$37697,"STANDBY"),0),"")</f>
        <v/>
      </c>
      <c r="AG46" s="7">
        <f>IFERROR(ROUND(AVERAGEIFS(Datos!$G$2:$G$37697,Datos!$E$2:$E$37697,$A46,Datos!$B$2:$B$37697,23,Datos!$C$2:$C$37697,"&gt;=30",Datos!$F$2:$F$37697,"STANDBY"),0),"")</f>
        <v/>
      </c>
    </row>
    <row r="47">
      <c r="A47" s="6" t="inlineStr">
        <is>
          <t>Les Voyages de Pinocchio</t>
        </is>
      </c>
      <c r="B47" s="7">
        <f>IFERROR(ROUND(AVERAGEIFS(Datos!$G$2:$G$37697,Datos!$E$2:$E$37697,$A47,Datos!$B$2:$B$37697,8,Datos!$C$2:$C$37697,"&lt;30",Datos!$F$2:$F$37697,"STANDBY"),0),"")</f>
        <v/>
      </c>
      <c r="C47" s="7">
        <f>IFERROR(ROUND(AVERAGEIFS(Datos!$G$2:$G$37697,Datos!$E$2:$E$37697,$A47,Datos!$B$2:$B$37697,8,Datos!$C$2:$C$37697,"&gt;=30",Datos!$F$2:$F$37697,"STANDBY"),0),"")</f>
        <v/>
      </c>
      <c r="D47" s="7">
        <f>IFERROR(ROUND(AVERAGEIFS(Datos!$G$2:$G$37697,Datos!$E$2:$E$37697,$A47,Datos!$B$2:$B$37697,9,Datos!$C$2:$C$37697,"&lt;30",Datos!$F$2:$F$37697,"STANDBY"),0),"")</f>
        <v/>
      </c>
      <c r="E47" s="7">
        <f>IFERROR(ROUND(AVERAGEIFS(Datos!$G$2:$G$37697,Datos!$E$2:$E$37697,$A47,Datos!$B$2:$B$37697,9,Datos!$C$2:$C$37697,"&gt;=30",Datos!$F$2:$F$37697,"STANDBY"),0),"")</f>
        <v/>
      </c>
      <c r="F47" s="7">
        <f>IFERROR(ROUND(AVERAGEIFS(Datos!$G$2:$G$37697,Datos!$E$2:$E$37697,$A47,Datos!$B$2:$B$37697,10,Datos!$C$2:$C$37697,"&lt;30",Datos!$F$2:$F$37697,"STANDBY"),0),"")</f>
        <v/>
      </c>
      <c r="G47" s="7">
        <f>IFERROR(ROUND(AVERAGEIFS(Datos!$G$2:$G$37697,Datos!$E$2:$E$37697,$A47,Datos!$B$2:$B$37697,10,Datos!$C$2:$C$37697,"&gt;=30",Datos!$F$2:$F$37697,"STANDBY"),0),"")</f>
        <v/>
      </c>
      <c r="H47" s="7">
        <f>IFERROR(ROUND(AVERAGEIFS(Datos!$G$2:$G$37697,Datos!$E$2:$E$37697,$A47,Datos!$B$2:$B$37697,11,Datos!$C$2:$C$37697,"&lt;30",Datos!$F$2:$F$37697,"STANDBY"),0),"")</f>
        <v/>
      </c>
      <c r="I47" s="7">
        <f>IFERROR(ROUND(AVERAGEIFS(Datos!$G$2:$G$37697,Datos!$E$2:$E$37697,$A47,Datos!$B$2:$B$37697,11,Datos!$C$2:$C$37697,"&gt;=30",Datos!$F$2:$F$37697,"STANDBY"),0),"")</f>
        <v/>
      </c>
      <c r="J47" s="7">
        <f>IFERROR(ROUND(AVERAGEIFS(Datos!$G$2:$G$37697,Datos!$E$2:$E$37697,$A47,Datos!$B$2:$B$37697,12,Datos!$C$2:$C$37697,"&lt;30",Datos!$F$2:$F$37697,"STANDBY"),0),"")</f>
        <v/>
      </c>
      <c r="K47" s="7">
        <f>IFERROR(ROUND(AVERAGEIFS(Datos!$G$2:$G$37697,Datos!$E$2:$E$37697,$A47,Datos!$B$2:$B$37697,12,Datos!$C$2:$C$37697,"&gt;=30",Datos!$F$2:$F$37697,"STANDBY"),0),"")</f>
        <v/>
      </c>
      <c r="L47" s="7">
        <f>IFERROR(ROUND(AVERAGEIFS(Datos!$G$2:$G$37697,Datos!$E$2:$E$37697,$A47,Datos!$B$2:$B$37697,13,Datos!$C$2:$C$37697,"&lt;30",Datos!$F$2:$F$37697,"STANDBY"),0),"")</f>
        <v/>
      </c>
      <c r="M47" s="7">
        <f>IFERROR(ROUND(AVERAGEIFS(Datos!$G$2:$G$37697,Datos!$E$2:$E$37697,$A47,Datos!$B$2:$B$37697,13,Datos!$C$2:$C$37697,"&gt;=30",Datos!$F$2:$F$37697,"STANDBY"),0),"")</f>
        <v/>
      </c>
      <c r="N47" s="7">
        <f>IFERROR(ROUND(AVERAGEIFS(Datos!$G$2:$G$37697,Datos!$E$2:$E$37697,$A47,Datos!$B$2:$B$37697,14,Datos!$C$2:$C$37697,"&lt;30",Datos!$F$2:$F$37697,"STANDBY"),0),"")</f>
        <v/>
      </c>
      <c r="O47" s="7">
        <f>IFERROR(ROUND(AVERAGEIFS(Datos!$G$2:$G$37697,Datos!$E$2:$E$37697,$A47,Datos!$B$2:$B$37697,14,Datos!$C$2:$C$37697,"&gt;=30",Datos!$F$2:$F$37697,"STANDBY"),0),"")</f>
        <v/>
      </c>
      <c r="P47" s="7">
        <f>IFERROR(ROUND(AVERAGEIFS(Datos!$G$2:$G$37697,Datos!$E$2:$E$37697,$A47,Datos!$B$2:$B$37697,15,Datos!$C$2:$C$37697,"&lt;30",Datos!$F$2:$F$37697,"STANDBY"),0),"")</f>
        <v/>
      </c>
      <c r="Q47" s="7">
        <f>IFERROR(ROUND(AVERAGEIFS(Datos!$G$2:$G$37697,Datos!$E$2:$E$37697,$A47,Datos!$B$2:$B$37697,15,Datos!$C$2:$C$37697,"&gt;=30",Datos!$F$2:$F$37697,"STANDBY"),0),"")</f>
        <v/>
      </c>
      <c r="R47" s="7">
        <f>IFERROR(ROUND(AVERAGEIFS(Datos!$G$2:$G$37697,Datos!$E$2:$E$37697,$A47,Datos!$B$2:$B$37697,16,Datos!$C$2:$C$37697,"&lt;30",Datos!$F$2:$F$37697,"STANDBY"),0),"")</f>
        <v/>
      </c>
      <c r="S47" s="7">
        <f>IFERROR(ROUND(AVERAGEIFS(Datos!$G$2:$G$37697,Datos!$E$2:$E$37697,$A47,Datos!$B$2:$B$37697,16,Datos!$C$2:$C$37697,"&gt;=30",Datos!$F$2:$F$37697,"STANDBY"),0),"")</f>
        <v/>
      </c>
      <c r="T47" s="7">
        <f>IFERROR(ROUND(AVERAGEIFS(Datos!$G$2:$G$37697,Datos!$E$2:$E$37697,$A47,Datos!$B$2:$B$37697,17,Datos!$C$2:$C$37697,"&lt;30",Datos!$F$2:$F$37697,"STANDBY"),0),"")</f>
        <v/>
      </c>
      <c r="U47" s="7">
        <f>IFERROR(ROUND(AVERAGEIFS(Datos!$G$2:$G$37697,Datos!$E$2:$E$37697,$A47,Datos!$B$2:$B$37697,17,Datos!$C$2:$C$37697,"&gt;=30",Datos!$F$2:$F$37697,"STANDBY"),0),"")</f>
        <v/>
      </c>
      <c r="V47" s="7">
        <f>IFERROR(ROUND(AVERAGEIFS(Datos!$G$2:$G$37697,Datos!$E$2:$E$37697,$A47,Datos!$B$2:$B$37697,18,Datos!$C$2:$C$37697,"&lt;30",Datos!$F$2:$F$37697,"STANDBY"),0),"")</f>
        <v/>
      </c>
      <c r="W47" s="7">
        <f>IFERROR(ROUND(AVERAGEIFS(Datos!$G$2:$G$37697,Datos!$E$2:$E$37697,$A47,Datos!$B$2:$B$37697,18,Datos!$C$2:$C$37697,"&gt;=30",Datos!$F$2:$F$37697,"STANDBY"),0),"")</f>
        <v/>
      </c>
      <c r="X47" s="7">
        <f>IFERROR(ROUND(AVERAGEIFS(Datos!$G$2:$G$37697,Datos!$E$2:$E$37697,$A47,Datos!$B$2:$B$37697,19,Datos!$C$2:$C$37697,"&lt;30",Datos!$F$2:$F$37697,"STANDBY"),0),"")</f>
        <v/>
      </c>
      <c r="Y47" s="7">
        <f>IFERROR(ROUND(AVERAGEIFS(Datos!$G$2:$G$37697,Datos!$E$2:$E$37697,$A47,Datos!$B$2:$B$37697,19,Datos!$C$2:$C$37697,"&gt;=30",Datos!$F$2:$F$37697,"STANDBY"),0),"")</f>
        <v/>
      </c>
      <c r="Z47" s="7">
        <f>IFERROR(ROUND(AVERAGEIFS(Datos!$G$2:$G$37697,Datos!$E$2:$E$37697,$A47,Datos!$B$2:$B$37697,20,Datos!$C$2:$C$37697,"&lt;30",Datos!$F$2:$F$37697,"STANDBY"),0),"")</f>
        <v/>
      </c>
      <c r="AA47" s="7">
        <f>IFERROR(ROUND(AVERAGEIFS(Datos!$G$2:$G$37697,Datos!$E$2:$E$37697,$A47,Datos!$B$2:$B$37697,20,Datos!$C$2:$C$37697,"&gt;=30",Datos!$F$2:$F$37697,"STANDBY"),0),"")</f>
        <v/>
      </c>
      <c r="AB47" s="7">
        <f>IFERROR(ROUND(AVERAGEIFS(Datos!$G$2:$G$37697,Datos!$E$2:$E$37697,$A47,Datos!$B$2:$B$37697,21,Datos!$C$2:$C$37697,"&lt;30",Datos!$F$2:$F$37697,"STANDBY"),0),"")</f>
        <v/>
      </c>
      <c r="AC47" s="7">
        <f>IFERROR(ROUND(AVERAGEIFS(Datos!$G$2:$G$37697,Datos!$E$2:$E$37697,$A47,Datos!$B$2:$B$37697,21,Datos!$C$2:$C$37697,"&gt;=30",Datos!$F$2:$F$37697,"STANDBY"),0),"")</f>
        <v/>
      </c>
      <c r="AD47" s="7">
        <f>IFERROR(ROUND(AVERAGEIFS(Datos!$G$2:$G$37697,Datos!$E$2:$E$37697,$A47,Datos!$B$2:$B$37697,22,Datos!$C$2:$C$37697,"&lt;30",Datos!$F$2:$F$37697,"STANDBY"),0),"")</f>
        <v/>
      </c>
      <c r="AE47" s="7">
        <f>IFERROR(ROUND(AVERAGEIFS(Datos!$G$2:$G$37697,Datos!$E$2:$E$37697,$A47,Datos!$B$2:$B$37697,22,Datos!$C$2:$C$37697,"&gt;=30",Datos!$F$2:$F$37697,"STANDBY"),0),"")</f>
        <v/>
      </c>
      <c r="AF47" s="7">
        <f>IFERROR(ROUND(AVERAGEIFS(Datos!$G$2:$G$37697,Datos!$E$2:$E$37697,$A47,Datos!$B$2:$B$37697,23,Datos!$C$2:$C$37697,"&lt;30",Datos!$F$2:$F$37697,"STANDBY"),0),"")</f>
        <v/>
      </c>
      <c r="AG47" s="7">
        <f>IFERROR(ROUND(AVERAGEIFS(Datos!$G$2:$G$37697,Datos!$E$2:$E$37697,$A47,Datos!$B$2:$B$37697,23,Datos!$C$2:$C$37697,"&gt;=30",Datos!$F$2:$F$37697,"STANDBY"),0),"")</f>
        <v/>
      </c>
    </row>
    <row r="48">
      <c r="A48" s="6" t="inlineStr">
        <is>
          <t>Mad Hatter's Tea Cups</t>
        </is>
      </c>
      <c r="B48" s="7">
        <f>IFERROR(ROUND(AVERAGEIFS(Datos!$G$2:$G$37697,Datos!$E$2:$E$37697,$A48,Datos!$B$2:$B$37697,8,Datos!$C$2:$C$37697,"&lt;30",Datos!$F$2:$F$37697,"STANDBY"),0),"")</f>
        <v/>
      </c>
      <c r="C48" s="7">
        <f>IFERROR(ROUND(AVERAGEIFS(Datos!$G$2:$G$37697,Datos!$E$2:$E$37697,$A48,Datos!$B$2:$B$37697,8,Datos!$C$2:$C$37697,"&gt;=30",Datos!$F$2:$F$37697,"STANDBY"),0),"")</f>
        <v/>
      </c>
      <c r="D48" s="7">
        <f>IFERROR(ROUND(AVERAGEIFS(Datos!$G$2:$G$37697,Datos!$E$2:$E$37697,$A48,Datos!$B$2:$B$37697,9,Datos!$C$2:$C$37697,"&lt;30",Datos!$F$2:$F$37697,"STANDBY"),0),"")</f>
        <v/>
      </c>
      <c r="E48" s="7">
        <f>IFERROR(ROUND(AVERAGEIFS(Datos!$G$2:$G$37697,Datos!$E$2:$E$37697,$A48,Datos!$B$2:$B$37697,9,Datos!$C$2:$C$37697,"&gt;=30",Datos!$F$2:$F$37697,"STANDBY"),0),"")</f>
        <v/>
      </c>
      <c r="F48" s="7">
        <f>IFERROR(ROUND(AVERAGEIFS(Datos!$G$2:$G$37697,Datos!$E$2:$E$37697,$A48,Datos!$B$2:$B$37697,10,Datos!$C$2:$C$37697,"&lt;30",Datos!$F$2:$F$37697,"STANDBY"),0),"")</f>
        <v/>
      </c>
      <c r="G48" s="7">
        <f>IFERROR(ROUND(AVERAGEIFS(Datos!$G$2:$G$37697,Datos!$E$2:$E$37697,$A48,Datos!$B$2:$B$37697,10,Datos!$C$2:$C$37697,"&gt;=30",Datos!$F$2:$F$37697,"STANDBY"),0),"")</f>
        <v/>
      </c>
      <c r="H48" s="7">
        <f>IFERROR(ROUND(AVERAGEIFS(Datos!$G$2:$G$37697,Datos!$E$2:$E$37697,$A48,Datos!$B$2:$B$37697,11,Datos!$C$2:$C$37697,"&lt;30",Datos!$F$2:$F$37697,"STANDBY"),0),"")</f>
        <v/>
      </c>
      <c r="I48" s="7">
        <f>IFERROR(ROUND(AVERAGEIFS(Datos!$G$2:$G$37697,Datos!$E$2:$E$37697,$A48,Datos!$B$2:$B$37697,11,Datos!$C$2:$C$37697,"&gt;=30",Datos!$F$2:$F$37697,"STANDBY"),0),"")</f>
        <v/>
      </c>
      <c r="J48" s="7">
        <f>IFERROR(ROUND(AVERAGEIFS(Datos!$G$2:$G$37697,Datos!$E$2:$E$37697,$A48,Datos!$B$2:$B$37697,12,Datos!$C$2:$C$37697,"&lt;30",Datos!$F$2:$F$37697,"STANDBY"),0),"")</f>
        <v/>
      </c>
      <c r="K48" s="7">
        <f>IFERROR(ROUND(AVERAGEIFS(Datos!$G$2:$G$37697,Datos!$E$2:$E$37697,$A48,Datos!$B$2:$B$37697,12,Datos!$C$2:$C$37697,"&gt;=30",Datos!$F$2:$F$37697,"STANDBY"),0),"")</f>
        <v/>
      </c>
      <c r="L48" s="7">
        <f>IFERROR(ROUND(AVERAGEIFS(Datos!$G$2:$G$37697,Datos!$E$2:$E$37697,$A48,Datos!$B$2:$B$37697,13,Datos!$C$2:$C$37697,"&lt;30",Datos!$F$2:$F$37697,"STANDBY"),0),"")</f>
        <v/>
      </c>
      <c r="M48" s="7">
        <f>IFERROR(ROUND(AVERAGEIFS(Datos!$G$2:$G$37697,Datos!$E$2:$E$37697,$A48,Datos!$B$2:$B$37697,13,Datos!$C$2:$C$37697,"&gt;=30",Datos!$F$2:$F$37697,"STANDBY"),0),"")</f>
        <v/>
      </c>
      <c r="N48" s="7">
        <f>IFERROR(ROUND(AVERAGEIFS(Datos!$G$2:$G$37697,Datos!$E$2:$E$37697,$A48,Datos!$B$2:$B$37697,14,Datos!$C$2:$C$37697,"&lt;30",Datos!$F$2:$F$37697,"STANDBY"),0),"")</f>
        <v/>
      </c>
      <c r="O48" s="7">
        <f>IFERROR(ROUND(AVERAGEIFS(Datos!$G$2:$G$37697,Datos!$E$2:$E$37697,$A48,Datos!$B$2:$B$37697,14,Datos!$C$2:$C$37697,"&gt;=30",Datos!$F$2:$F$37697,"STANDBY"),0),"")</f>
        <v/>
      </c>
      <c r="P48" s="7">
        <f>IFERROR(ROUND(AVERAGEIFS(Datos!$G$2:$G$37697,Datos!$E$2:$E$37697,$A48,Datos!$B$2:$B$37697,15,Datos!$C$2:$C$37697,"&lt;30",Datos!$F$2:$F$37697,"STANDBY"),0),"")</f>
        <v/>
      </c>
      <c r="Q48" s="7">
        <f>IFERROR(ROUND(AVERAGEIFS(Datos!$G$2:$G$37697,Datos!$E$2:$E$37697,$A48,Datos!$B$2:$B$37697,15,Datos!$C$2:$C$37697,"&gt;=30",Datos!$F$2:$F$37697,"STANDBY"),0),"")</f>
        <v/>
      </c>
      <c r="R48" s="7">
        <f>IFERROR(ROUND(AVERAGEIFS(Datos!$G$2:$G$37697,Datos!$E$2:$E$37697,$A48,Datos!$B$2:$B$37697,16,Datos!$C$2:$C$37697,"&lt;30",Datos!$F$2:$F$37697,"STANDBY"),0),"")</f>
        <v/>
      </c>
      <c r="S48" s="7">
        <f>IFERROR(ROUND(AVERAGEIFS(Datos!$G$2:$G$37697,Datos!$E$2:$E$37697,$A48,Datos!$B$2:$B$37697,16,Datos!$C$2:$C$37697,"&gt;=30",Datos!$F$2:$F$37697,"STANDBY"),0),"")</f>
        <v/>
      </c>
      <c r="T48" s="7">
        <f>IFERROR(ROUND(AVERAGEIFS(Datos!$G$2:$G$37697,Datos!$E$2:$E$37697,$A48,Datos!$B$2:$B$37697,17,Datos!$C$2:$C$37697,"&lt;30",Datos!$F$2:$F$37697,"STANDBY"),0),"")</f>
        <v/>
      </c>
      <c r="U48" s="7">
        <f>IFERROR(ROUND(AVERAGEIFS(Datos!$G$2:$G$37697,Datos!$E$2:$E$37697,$A48,Datos!$B$2:$B$37697,17,Datos!$C$2:$C$37697,"&gt;=30",Datos!$F$2:$F$37697,"STANDBY"),0),"")</f>
        <v/>
      </c>
      <c r="V48" s="7">
        <f>IFERROR(ROUND(AVERAGEIFS(Datos!$G$2:$G$37697,Datos!$E$2:$E$37697,$A48,Datos!$B$2:$B$37697,18,Datos!$C$2:$C$37697,"&lt;30",Datos!$F$2:$F$37697,"STANDBY"),0),"")</f>
        <v/>
      </c>
      <c r="W48" s="7">
        <f>IFERROR(ROUND(AVERAGEIFS(Datos!$G$2:$G$37697,Datos!$E$2:$E$37697,$A48,Datos!$B$2:$B$37697,18,Datos!$C$2:$C$37697,"&gt;=30",Datos!$F$2:$F$37697,"STANDBY"),0),"")</f>
        <v/>
      </c>
      <c r="X48" s="7">
        <f>IFERROR(ROUND(AVERAGEIFS(Datos!$G$2:$G$37697,Datos!$E$2:$E$37697,$A48,Datos!$B$2:$B$37697,19,Datos!$C$2:$C$37697,"&lt;30",Datos!$F$2:$F$37697,"STANDBY"),0),"")</f>
        <v/>
      </c>
      <c r="Y48" s="7">
        <f>IFERROR(ROUND(AVERAGEIFS(Datos!$G$2:$G$37697,Datos!$E$2:$E$37697,$A48,Datos!$B$2:$B$37697,19,Datos!$C$2:$C$37697,"&gt;=30",Datos!$F$2:$F$37697,"STANDBY"),0),"")</f>
        <v/>
      </c>
      <c r="Z48" s="7">
        <f>IFERROR(ROUND(AVERAGEIFS(Datos!$G$2:$G$37697,Datos!$E$2:$E$37697,$A48,Datos!$B$2:$B$37697,20,Datos!$C$2:$C$37697,"&lt;30",Datos!$F$2:$F$37697,"STANDBY"),0),"")</f>
        <v/>
      </c>
      <c r="AA48" s="7">
        <f>IFERROR(ROUND(AVERAGEIFS(Datos!$G$2:$G$37697,Datos!$E$2:$E$37697,$A48,Datos!$B$2:$B$37697,20,Datos!$C$2:$C$37697,"&gt;=30",Datos!$F$2:$F$37697,"STANDBY"),0),"")</f>
        <v/>
      </c>
      <c r="AB48" s="7">
        <f>IFERROR(ROUND(AVERAGEIFS(Datos!$G$2:$G$37697,Datos!$E$2:$E$37697,$A48,Datos!$B$2:$B$37697,21,Datos!$C$2:$C$37697,"&lt;30",Datos!$F$2:$F$37697,"STANDBY"),0),"")</f>
        <v/>
      </c>
      <c r="AC48" s="7">
        <f>IFERROR(ROUND(AVERAGEIFS(Datos!$G$2:$G$37697,Datos!$E$2:$E$37697,$A48,Datos!$B$2:$B$37697,21,Datos!$C$2:$C$37697,"&gt;=30",Datos!$F$2:$F$37697,"STANDBY"),0),"")</f>
        <v/>
      </c>
      <c r="AD48" s="7">
        <f>IFERROR(ROUND(AVERAGEIFS(Datos!$G$2:$G$37697,Datos!$E$2:$E$37697,$A48,Datos!$B$2:$B$37697,22,Datos!$C$2:$C$37697,"&lt;30",Datos!$F$2:$F$37697,"STANDBY"),0),"")</f>
        <v/>
      </c>
      <c r="AE48" s="7">
        <f>IFERROR(ROUND(AVERAGEIFS(Datos!$G$2:$G$37697,Datos!$E$2:$E$37697,$A48,Datos!$B$2:$B$37697,22,Datos!$C$2:$C$37697,"&gt;=30",Datos!$F$2:$F$37697,"STANDBY"),0),"")</f>
        <v/>
      </c>
      <c r="AF48" s="7">
        <f>IFERROR(ROUND(AVERAGEIFS(Datos!$G$2:$G$37697,Datos!$E$2:$E$37697,$A48,Datos!$B$2:$B$37697,23,Datos!$C$2:$C$37697,"&lt;30",Datos!$F$2:$F$37697,"STANDBY"),0),"")</f>
        <v/>
      </c>
      <c r="AG48" s="7">
        <f>IFERROR(ROUND(AVERAGEIFS(Datos!$G$2:$G$37697,Datos!$E$2:$E$37697,$A48,Datos!$B$2:$B$37697,23,Datos!$C$2:$C$37697,"&gt;=30",Datos!$F$2:$F$37697,"STANDBY"),0),"")</f>
        <v/>
      </c>
    </row>
    <row r="49">
      <c r="A49" s="6" t="inlineStr">
        <is>
          <t>Main Street Vehicles</t>
        </is>
      </c>
      <c r="B49" s="7">
        <f>IFERROR(ROUND(AVERAGEIFS(Datos!$G$2:$G$37697,Datos!$E$2:$E$37697,$A49,Datos!$B$2:$B$37697,8,Datos!$C$2:$C$37697,"&lt;30",Datos!$F$2:$F$37697,"STANDBY"),0),"")</f>
        <v/>
      </c>
      <c r="C49" s="7">
        <f>IFERROR(ROUND(AVERAGEIFS(Datos!$G$2:$G$37697,Datos!$E$2:$E$37697,$A49,Datos!$B$2:$B$37697,8,Datos!$C$2:$C$37697,"&gt;=30",Datos!$F$2:$F$37697,"STANDBY"),0),"")</f>
        <v/>
      </c>
      <c r="D49" s="7">
        <f>IFERROR(ROUND(AVERAGEIFS(Datos!$G$2:$G$37697,Datos!$E$2:$E$37697,$A49,Datos!$B$2:$B$37697,9,Datos!$C$2:$C$37697,"&lt;30",Datos!$F$2:$F$37697,"STANDBY"),0),"")</f>
        <v/>
      </c>
      <c r="E49" s="7">
        <f>IFERROR(ROUND(AVERAGEIFS(Datos!$G$2:$G$37697,Datos!$E$2:$E$37697,$A49,Datos!$B$2:$B$37697,9,Datos!$C$2:$C$37697,"&gt;=30",Datos!$F$2:$F$37697,"STANDBY"),0),"")</f>
        <v/>
      </c>
      <c r="F49" s="7">
        <f>IFERROR(ROUND(AVERAGEIFS(Datos!$G$2:$G$37697,Datos!$E$2:$E$37697,$A49,Datos!$B$2:$B$37697,10,Datos!$C$2:$C$37697,"&lt;30",Datos!$F$2:$F$37697,"STANDBY"),0),"")</f>
        <v/>
      </c>
      <c r="G49" s="7">
        <f>IFERROR(ROUND(AVERAGEIFS(Datos!$G$2:$G$37697,Datos!$E$2:$E$37697,$A49,Datos!$B$2:$B$37697,10,Datos!$C$2:$C$37697,"&gt;=30",Datos!$F$2:$F$37697,"STANDBY"),0),"")</f>
        <v/>
      </c>
      <c r="H49" s="7">
        <f>IFERROR(ROUND(AVERAGEIFS(Datos!$G$2:$G$37697,Datos!$E$2:$E$37697,$A49,Datos!$B$2:$B$37697,11,Datos!$C$2:$C$37697,"&lt;30",Datos!$F$2:$F$37697,"STANDBY"),0),"")</f>
        <v/>
      </c>
      <c r="I49" s="7">
        <f>IFERROR(ROUND(AVERAGEIFS(Datos!$G$2:$G$37697,Datos!$E$2:$E$37697,$A49,Datos!$B$2:$B$37697,11,Datos!$C$2:$C$37697,"&gt;=30",Datos!$F$2:$F$37697,"STANDBY"),0),"")</f>
        <v/>
      </c>
      <c r="J49" s="7">
        <f>IFERROR(ROUND(AVERAGEIFS(Datos!$G$2:$G$37697,Datos!$E$2:$E$37697,$A49,Datos!$B$2:$B$37697,12,Datos!$C$2:$C$37697,"&lt;30",Datos!$F$2:$F$37697,"STANDBY"),0),"")</f>
        <v/>
      </c>
      <c r="K49" s="7">
        <f>IFERROR(ROUND(AVERAGEIFS(Datos!$G$2:$G$37697,Datos!$E$2:$E$37697,$A49,Datos!$B$2:$B$37697,12,Datos!$C$2:$C$37697,"&gt;=30",Datos!$F$2:$F$37697,"STANDBY"),0),"")</f>
        <v/>
      </c>
      <c r="L49" s="7">
        <f>IFERROR(ROUND(AVERAGEIFS(Datos!$G$2:$G$37697,Datos!$E$2:$E$37697,$A49,Datos!$B$2:$B$37697,13,Datos!$C$2:$C$37697,"&lt;30",Datos!$F$2:$F$37697,"STANDBY"),0),"")</f>
        <v/>
      </c>
      <c r="M49" s="7">
        <f>IFERROR(ROUND(AVERAGEIFS(Datos!$G$2:$G$37697,Datos!$E$2:$E$37697,$A49,Datos!$B$2:$B$37697,13,Datos!$C$2:$C$37697,"&gt;=30",Datos!$F$2:$F$37697,"STANDBY"),0),"")</f>
        <v/>
      </c>
      <c r="N49" s="7">
        <f>IFERROR(ROUND(AVERAGEIFS(Datos!$G$2:$G$37697,Datos!$E$2:$E$37697,$A49,Datos!$B$2:$B$37697,14,Datos!$C$2:$C$37697,"&lt;30",Datos!$F$2:$F$37697,"STANDBY"),0),"")</f>
        <v/>
      </c>
      <c r="O49" s="7">
        <f>IFERROR(ROUND(AVERAGEIFS(Datos!$G$2:$G$37697,Datos!$E$2:$E$37697,$A49,Datos!$B$2:$B$37697,14,Datos!$C$2:$C$37697,"&gt;=30",Datos!$F$2:$F$37697,"STANDBY"),0),"")</f>
        <v/>
      </c>
      <c r="P49" s="7">
        <f>IFERROR(ROUND(AVERAGEIFS(Datos!$G$2:$G$37697,Datos!$E$2:$E$37697,$A49,Datos!$B$2:$B$37697,15,Datos!$C$2:$C$37697,"&lt;30",Datos!$F$2:$F$37697,"STANDBY"),0),"")</f>
        <v/>
      </c>
      <c r="Q49" s="7">
        <f>IFERROR(ROUND(AVERAGEIFS(Datos!$G$2:$G$37697,Datos!$E$2:$E$37697,$A49,Datos!$B$2:$B$37697,15,Datos!$C$2:$C$37697,"&gt;=30",Datos!$F$2:$F$37697,"STANDBY"),0),"")</f>
        <v/>
      </c>
      <c r="R49" s="7">
        <f>IFERROR(ROUND(AVERAGEIFS(Datos!$G$2:$G$37697,Datos!$E$2:$E$37697,$A49,Datos!$B$2:$B$37697,16,Datos!$C$2:$C$37697,"&lt;30",Datos!$F$2:$F$37697,"STANDBY"),0),"")</f>
        <v/>
      </c>
      <c r="S49" s="7">
        <f>IFERROR(ROUND(AVERAGEIFS(Datos!$G$2:$G$37697,Datos!$E$2:$E$37697,$A49,Datos!$B$2:$B$37697,16,Datos!$C$2:$C$37697,"&gt;=30",Datos!$F$2:$F$37697,"STANDBY"),0),"")</f>
        <v/>
      </c>
      <c r="T49" s="7">
        <f>IFERROR(ROUND(AVERAGEIFS(Datos!$G$2:$G$37697,Datos!$E$2:$E$37697,$A49,Datos!$B$2:$B$37697,17,Datos!$C$2:$C$37697,"&lt;30",Datos!$F$2:$F$37697,"STANDBY"),0),"")</f>
        <v/>
      </c>
      <c r="U49" s="7">
        <f>IFERROR(ROUND(AVERAGEIFS(Datos!$G$2:$G$37697,Datos!$E$2:$E$37697,$A49,Datos!$B$2:$B$37697,17,Datos!$C$2:$C$37697,"&gt;=30",Datos!$F$2:$F$37697,"STANDBY"),0),"")</f>
        <v/>
      </c>
      <c r="V49" s="7">
        <f>IFERROR(ROUND(AVERAGEIFS(Datos!$G$2:$G$37697,Datos!$E$2:$E$37697,$A49,Datos!$B$2:$B$37697,18,Datos!$C$2:$C$37697,"&lt;30",Datos!$F$2:$F$37697,"STANDBY"),0),"")</f>
        <v/>
      </c>
      <c r="W49" s="7">
        <f>IFERROR(ROUND(AVERAGEIFS(Datos!$G$2:$G$37697,Datos!$E$2:$E$37697,$A49,Datos!$B$2:$B$37697,18,Datos!$C$2:$C$37697,"&gt;=30",Datos!$F$2:$F$37697,"STANDBY"),0),"")</f>
        <v/>
      </c>
      <c r="X49" s="7">
        <f>IFERROR(ROUND(AVERAGEIFS(Datos!$G$2:$G$37697,Datos!$E$2:$E$37697,$A49,Datos!$B$2:$B$37697,19,Datos!$C$2:$C$37697,"&lt;30",Datos!$F$2:$F$37697,"STANDBY"),0),"")</f>
        <v/>
      </c>
      <c r="Y49" s="7">
        <f>IFERROR(ROUND(AVERAGEIFS(Datos!$G$2:$G$37697,Datos!$E$2:$E$37697,$A49,Datos!$B$2:$B$37697,19,Datos!$C$2:$C$37697,"&gt;=30",Datos!$F$2:$F$37697,"STANDBY"),0),"")</f>
        <v/>
      </c>
      <c r="Z49" s="7">
        <f>IFERROR(ROUND(AVERAGEIFS(Datos!$G$2:$G$37697,Datos!$E$2:$E$37697,$A49,Datos!$B$2:$B$37697,20,Datos!$C$2:$C$37697,"&lt;30",Datos!$F$2:$F$37697,"STANDBY"),0),"")</f>
        <v/>
      </c>
      <c r="AA49" s="7">
        <f>IFERROR(ROUND(AVERAGEIFS(Datos!$G$2:$G$37697,Datos!$E$2:$E$37697,$A49,Datos!$B$2:$B$37697,20,Datos!$C$2:$C$37697,"&gt;=30",Datos!$F$2:$F$37697,"STANDBY"),0),"")</f>
        <v/>
      </c>
      <c r="AB49" s="7">
        <f>IFERROR(ROUND(AVERAGEIFS(Datos!$G$2:$G$37697,Datos!$E$2:$E$37697,$A49,Datos!$B$2:$B$37697,21,Datos!$C$2:$C$37697,"&lt;30",Datos!$F$2:$F$37697,"STANDBY"),0),"")</f>
        <v/>
      </c>
      <c r="AC49" s="7">
        <f>IFERROR(ROUND(AVERAGEIFS(Datos!$G$2:$G$37697,Datos!$E$2:$E$37697,$A49,Datos!$B$2:$B$37697,21,Datos!$C$2:$C$37697,"&gt;=30",Datos!$F$2:$F$37697,"STANDBY"),0),"")</f>
        <v/>
      </c>
      <c r="AD49" s="7">
        <f>IFERROR(ROUND(AVERAGEIFS(Datos!$G$2:$G$37697,Datos!$E$2:$E$37697,$A49,Datos!$B$2:$B$37697,22,Datos!$C$2:$C$37697,"&lt;30",Datos!$F$2:$F$37697,"STANDBY"),0),"")</f>
        <v/>
      </c>
      <c r="AE49" s="7">
        <f>IFERROR(ROUND(AVERAGEIFS(Datos!$G$2:$G$37697,Datos!$E$2:$E$37697,$A49,Datos!$B$2:$B$37697,22,Datos!$C$2:$C$37697,"&gt;=30",Datos!$F$2:$F$37697,"STANDBY"),0),"")</f>
        <v/>
      </c>
      <c r="AF49" s="7">
        <f>IFERROR(ROUND(AVERAGEIFS(Datos!$G$2:$G$37697,Datos!$E$2:$E$37697,$A49,Datos!$B$2:$B$37697,23,Datos!$C$2:$C$37697,"&lt;30",Datos!$F$2:$F$37697,"STANDBY"),0),"")</f>
        <v/>
      </c>
      <c r="AG49" s="7">
        <f>IFERROR(ROUND(AVERAGEIFS(Datos!$G$2:$G$37697,Datos!$E$2:$E$37697,$A49,Datos!$B$2:$B$37697,23,Datos!$C$2:$C$37697,"&gt;=30",Datos!$F$2:$F$37697,"STANDBY"),0),"")</f>
        <v/>
      </c>
    </row>
    <row r="50">
      <c r="A50" s="6" t="inlineStr">
        <is>
          <t>Meet Mickey Mouse</t>
        </is>
      </c>
      <c r="B50" s="7">
        <f>IFERROR(ROUND(AVERAGEIFS(Datos!$G$2:$G$37697,Datos!$E$2:$E$37697,$A50,Datos!$B$2:$B$37697,8,Datos!$C$2:$C$37697,"&lt;30",Datos!$F$2:$F$37697,"STANDBY"),0),"")</f>
        <v/>
      </c>
      <c r="C50" s="7">
        <f>IFERROR(ROUND(AVERAGEIFS(Datos!$G$2:$G$37697,Datos!$E$2:$E$37697,$A50,Datos!$B$2:$B$37697,8,Datos!$C$2:$C$37697,"&gt;=30",Datos!$F$2:$F$37697,"STANDBY"),0),"")</f>
        <v/>
      </c>
      <c r="D50" s="7">
        <f>IFERROR(ROUND(AVERAGEIFS(Datos!$G$2:$G$37697,Datos!$E$2:$E$37697,$A50,Datos!$B$2:$B$37697,9,Datos!$C$2:$C$37697,"&lt;30",Datos!$F$2:$F$37697,"STANDBY"),0),"")</f>
        <v/>
      </c>
      <c r="E50" s="7">
        <f>IFERROR(ROUND(AVERAGEIFS(Datos!$G$2:$G$37697,Datos!$E$2:$E$37697,$A50,Datos!$B$2:$B$37697,9,Datos!$C$2:$C$37697,"&gt;=30",Datos!$F$2:$F$37697,"STANDBY"),0),"")</f>
        <v/>
      </c>
      <c r="F50" s="7">
        <f>IFERROR(ROUND(AVERAGEIFS(Datos!$G$2:$G$37697,Datos!$E$2:$E$37697,$A50,Datos!$B$2:$B$37697,10,Datos!$C$2:$C$37697,"&lt;30",Datos!$F$2:$F$37697,"STANDBY"),0),"")</f>
        <v/>
      </c>
      <c r="G50" s="7">
        <f>IFERROR(ROUND(AVERAGEIFS(Datos!$G$2:$G$37697,Datos!$E$2:$E$37697,$A50,Datos!$B$2:$B$37697,10,Datos!$C$2:$C$37697,"&gt;=30",Datos!$F$2:$F$37697,"STANDBY"),0),"")</f>
        <v/>
      </c>
      <c r="H50" s="7">
        <f>IFERROR(ROUND(AVERAGEIFS(Datos!$G$2:$G$37697,Datos!$E$2:$E$37697,$A50,Datos!$B$2:$B$37697,11,Datos!$C$2:$C$37697,"&lt;30",Datos!$F$2:$F$37697,"STANDBY"),0),"")</f>
        <v/>
      </c>
      <c r="I50" s="7">
        <f>IFERROR(ROUND(AVERAGEIFS(Datos!$G$2:$G$37697,Datos!$E$2:$E$37697,$A50,Datos!$B$2:$B$37697,11,Datos!$C$2:$C$37697,"&gt;=30",Datos!$F$2:$F$37697,"STANDBY"),0),"")</f>
        <v/>
      </c>
      <c r="J50" s="7">
        <f>IFERROR(ROUND(AVERAGEIFS(Datos!$G$2:$G$37697,Datos!$E$2:$E$37697,$A50,Datos!$B$2:$B$37697,12,Datos!$C$2:$C$37697,"&lt;30",Datos!$F$2:$F$37697,"STANDBY"),0),"")</f>
        <v/>
      </c>
      <c r="K50" s="7">
        <f>IFERROR(ROUND(AVERAGEIFS(Datos!$G$2:$G$37697,Datos!$E$2:$E$37697,$A50,Datos!$B$2:$B$37697,12,Datos!$C$2:$C$37697,"&gt;=30",Datos!$F$2:$F$37697,"STANDBY"),0),"")</f>
        <v/>
      </c>
      <c r="L50" s="7">
        <f>IFERROR(ROUND(AVERAGEIFS(Datos!$G$2:$G$37697,Datos!$E$2:$E$37697,$A50,Datos!$B$2:$B$37697,13,Datos!$C$2:$C$37697,"&lt;30",Datos!$F$2:$F$37697,"STANDBY"),0),"")</f>
        <v/>
      </c>
      <c r="M50" s="7">
        <f>IFERROR(ROUND(AVERAGEIFS(Datos!$G$2:$G$37697,Datos!$E$2:$E$37697,$A50,Datos!$B$2:$B$37697,13,Datos!$C$2:$C$37697,"&gt;=30",Datos!$F$2:$F$37697,"STANDBY"),0),"")</f>
        <v/>
      </c>
      <c r="N50" s="7">
        <f>IFERROR(ROUND(AVERAGEIFS(Datos!$G$2:$G$37697,Datos!$E$2:$E$37697,$A50,Datos!$B$2:$B$37697,14,Datos!$C$2:$C$37697,"&lt;30",Datos!$F$2:$F$37697,"STANDBY"),0),"")</f>
        <v/>
      </c>
      <c r="O50" s="7">
        <f>IFERROR(ROUND(AVERAGEIFS(Datos!$G$2:$G$37697,Datos!$E$2:$E$37697,$A50,Datos!$B$2:$B$37697,14,Datos!$C$2:$C$37697,"&gt;=30",Datos!$F$2:$F$37697,"STANDBY"),0),"")</f>
        <v/>
      </c>
      <c r="P50" s="7">
        <f>IFERROR(ROUND(AVERAGEIFS(Datos!$G$2:$G$37697,Datos!$E$2:$E$37697,$A50,Datos!$B$2:$B$37697,15,Datos!$C$2:$C$37697,"&lt;30",Datos!$F$2:$F$37697,"STANDBY"),0),"")</f>
        <v/>
      </c>
      <c r="Q50" s="7">
        <f>IFERROR(ROUND(AVERAGEIFS(Datos!$G$2:$G$37697,Datos!$E$2:$E$37697,$A50,Datos!$B$2:$B$37697,15,Datos!$C$2:$C$37697,"&gt;=30",Datos!$F$2:$F$37697,"STANDBY"),0),"")</f>
        <v/>
      </c>
      <c r="R50" s="7">
        <f>IFERROR(ROUND(AVERAGEIFS(Datos!$G$2:$G$37697,Datos!$E$2:$E$37697,$A50,Datos!$B$2:$B$37697,16,Datos!$C$2:$C$37697,"&lt;30",Datos!$F$2:$F$37697,"STANDBY"),0),"")</f>
        <v/>
      </c>
      <c r="S50" s="7">
        <f>IFERROR(ROUND(AVERAGEIFS(Datos!$G$2:$G$37697,Datos!$E$2:$E$37697,$A50,Datos!$B$2:$B$37697,16,Datos!$C$2:$C$37697,"&gt;=30",Datos!$F$2:$F$37697,"STANDBY"),0),"")</f>
        <v/>
      </c>
      <c r="T50" s="7">
        <f>IFERROR(ROUND(AVERAGEIFS(Datos!$G$2:$G$37697,Datos!$E$2:$E$37697,$A50,Datos!$B$2:$B$37697,17,Datos!$C$2:$C$37697,"&lt;30",Datos!$F$2:$F$37697,"STANDBY"),0),"")</f>
        <v/>
      </c>
      <c r="U50" s="7">
        <f>IFERROR(ROUND(AVERAGEIFS(Datos!$G$2:$G$37697,Datos!$E$2:$E$37697,$A50,Datos!$B$2:$B$37697,17,Datos!$C$2:$C$37697,"&gt;=30",Datos!$F$2:$F$37697,"STANDBY"),0),"")</f>
        <v/>
      </c>
      <c r="V50" s="7">
        <f>IFERROR(ROUND(AVERAGEIFS(Datos!$G$2:$G$37697,Datos!$E$2:$E$37697,$A50,Datos!$B$2:$B$37697,18,Datos!$C$2:$C$37697,"&lt;30",Datos!$F$2:$F$37697,"STANDBY"),0),"")</f>
        <v/>
      </c>
      <c r="W50" s="7">
        <f>IFERROR(ROUND(AVERAGEIFS(Datos!$G$2:$G$37697,Datos!$E$2:$E$37697,$A50,Datos!$B$2:$B$37697,18,Datos!$C$2:$C$37697,"&gt;=30",Datos!$F$2:$F$37697,"STANDBY"),0),"")</f>
        <v/>
      </c>
      <c r="X50" s="7">
        <f>IFERROR(ROUND(AVERAGEIFS(Datos!$G$2:$G$37697,Datos!$E$2:$E$37697,$A50,Datos!$B$2:$B$37697,19,Datos!$C$2:$C$37697,"&lt;30",Datos!$F$2:$F$37697,"STANDBY"),0),"")</f>
        <v/>
      </c>
      <c r="Y50" s="7">
        <f>IFERROR(ROUND(AVERAGEIFS(Datos!$G$2:$G$37697,Datos!$E$2:$E$37697,$A50,Datos!$B$2:$B$37697,19,Datos!$C$2:$C$37697,"&gt;=30",Datos!$F$2:$F$37697,"STANDBY"),0),"")</f>
        <v/>
      </c>
      <c r="Z50" s="7">
        <f>IFERROR(ROUND(AVERAGEIFS(Datos!$G$2:$G$37697,Datos!$E$2:$E$37697,$A50,Datos!$B$2:$B$37697,20,Datos!$C$2:$C$37697,"&lt;30",Datos!$F$2:$F$37697,"STANDBY"),0),"")</f>
        <v/>
      </c>
      <c r="AA50" s="7">
        <f>IFERROR(ROUND(AVERAGEIFS(Datos!$G$2:$G$37697,Datos!$E$2:$E$37697,$A50,Datos!$B$2:$B$37697,20,Datos!$C$2:$C$37697,"&gt;=30",Datos!$F$2:$F$37697,"STANDBY"),0),"")</f>
        <v/>
      </c>
      <c r="AB50" s="7">
        <f>IFERROR(ROUND(AVERAGEIFS(Datos!$G$2:$G$37697,Datos!$E$2:$E$37697,$A50,Datos!$B$2:$B$37697,21,Datos!$C$2:$C$37697,"&lt;30",Datos!$F$2:$F$37697,"STANDBY"),0),"")</f>
        <v/>
      </c>
      <c r="AC50" s="7">
        <f>IFERROR(ROUND(AVERAGEIFS(Datos!$G$2:$G$37697,Datos!$E$2:$E$37697,$A50,Datos!$B$2:$B$37697,21,Datos!$C$2:$C$37697,"&gt;=30",Datos!$F$2:$F$37697,"STANDBY"),0),"")</f>
        <v/>
      </c>
      <c r="AD50" s="7">
        <f>IFERROR(ROUND(AVERAGEIFS(Datos!$G$2:$G$37697,Datos!$E$2:$E$37697,$A50,Datos!$B$2:$B$37697,22,Datos!$C$2:$C$37697,"&lt;30",Datos!$F$2:$F$37697,"STANDBY"),0),"")</f>
        <v/>
      </c>
      <c r="AE50" s="7">
        <f>IFERROR(ROUND(AVERAGEIFS(Datos!$G$2:$G$37697,Datos!$E$2:$E$37697,$A50,Datos!$B$2:$B$37697,22,Datos!$C$2:$C$37697,"&gt;=30",Datos!$F$2:$F$37697,"STANDBY"),0),"")</f>
        <v/>
      </c>
      <c r="AF50" s="7">
        <f>IFERROR(ROUND(AVERAGEIFS(Datos!$G$2:$G$37697,Datos!$E$2:$E$37697,$A50,Datos!$B$2:$B$37697,23,Datos!$C$2:$C$37697,"&lt;30",Datos!$F$2:$F$37697,"STANDBY"),0),"")</f>
        <v/>
      </c>
      <c r="AG50" s="7">
        <f>IFERROR(ROUND(AVERAGEIFS(Datos!$G$2:$G$37697,Datos!$E$2:$E$37697,$A50,Datos!$B$2:$B$37697,23,Datos!$C$2:$C$37697,"&gt;=30",Datos!$F$2:$F$37697,"STANDBY"),0),"")</f>
        <v/>
      </c>
    </row>
    <row r="51">
      <c r="A51" s="6" t="inlineStr">
        <is>
          <t>Mickey’s PhilharMagic</t>
        </is>
      </c>
      <c r="B51" s="7">
        <f>IFERROR(ROUND(AVERAGEIFS(Datos!$G$2:$G$37697,Datos!$E$2:$E$37697,$A51,Datos!$B$2:$B$37697,8,Datos!$C$2:$C$37697,"&lt;30",Datos!$F$2:$F$37697,"STANDBY"),0),"")</f>
        <v/>
      </c>
      <c r="C51" s="7">
        <f>IFERROR(ROUND(AVERAGEIFS(Datos!$G$2:$G$37697,Datos!$E$2:$E$37697,$A51,Datos!$B$2:$B$37697,8,Datos!$C$2:$C$37697,"&gt;=30",Datos!$F$2:$F$37697,"STANDBY"),0),"")</f>
        <v/>
      </c>
      <c r="D51" s="7">
        <f>IFERROR(ROUND(AVERAGEIFS(Datos!$G$2:$G$37697,Datos!$E$2:$E$37697,$A51,Datos!$B$2:$B$37697,9,Datos!$C$2:$C$37697,"&lt;30",Datos!$F$2:$F$37697,"STANDBY"),0),"")</f>
        <v/>
      </c>
      <c r="E51" s="7">
        <f>IFERROR(ROUND(AVERAGEIFS(Datos!$G$2:$G$37697,Datos!$E$2:$E$37697,$A51,Datos!$B$2:$B$37697,9,Datos!$C$2:$C$37697,"&gt;=30",Datos!$F$2:$F$37697,"STANDBY"),0),"")</f>
        <v/>
      </c>
      <c r="F51" s="7">
        <f>IFERROR(ROUND(AVERAGEIFS(Datos!$G$2:$G$37697,Datos!$E$2:$E$37697,$A51,Datos!$B$2:$B$37697,10,Datos!$C$2:$C$37697,"&lt;30",Datos!$F$2:$F$37697,"STANDBY"),0),"")</f>
        <v/>
      </c>
      <c r="G51" s="7">
        <f>IFERROR(ROUND(AVERAGEIFS(Datos!$G$2:$G$37697,Datos!$E$2:$E$37697,$A51,Datos!$B$2:$B$37697,10,Datos!$C$2:$C$37697,"&gt;=30",Datos!$F$2:$F$37697,"STANDBY"),0),"")</f>
        <v/>
      </c>
      <c r="H51" s="7">
        <f>IFERROR(ROUND(AVERAGEIFS(Datos!$G$2:$G$37697,Datos!$E$2:$E$37697,$A51,Datos!$B$2:$B$37697,11,Datos!$C$2:$C$37697,"&lt;30",Datos!$F$2:$F$37697,"STANDBY"),0),"")</f>
        <v/>
      </c>
      <c r="I51" s="7">
        <f>IFERROR(ROUND(AVERAGEIFS(Datos!$G$2:$G$37697,Datos!$E$2:$E$37697,$A51,Datos!$B$2:$B$37697,11,Datos!$C$2:$C$37697,"&gt;=30",Datos!$F$2:$F$37697,"STANDBY"),0),"")</f>
        <v/>
      </c>
      <c r="J51" s="7">
        <f>IFERROR(ROUND(AVERAGEIFS(Datos!$G$2:$G$37697,Datos!$E$2:$E$37697,$A51,Datos!$B$2:$B$37697,12,Datos!$C$2:$C$37697,"&lt;30",Datos!$F$2:$F$37697,"STANDBY"),0),"")</f>
        <v/>
      </c>
      <c r="K51" s="7">
        <f>IFERROR(ROUND(AVERAGEIFS(Datos!$G$2:$G$37697,Datos!$E$2:$E$37697,$A51,Datos!$B$2:$B$37697,12,Datos!$C$2:$C$37697,"&gt;=30",Datos!$F$2:$F$37697,"STANDBY"),0),"")</f>
        <v/>
      </c>
      <c r="L51" s="7">
        <f>IFERROR(ROUND(AVERAGEIFS(Datos!$G$2:$G$37697,Datos!$E$2:$E$37697,$A51,Datos!$B$2:$B$37697,13,Datos!$C$2:$C$37697,"&lt;30",Datos!$F$2:$F$37697,"STANDBY"),0),"")</f>
        <v/>
      </c>
      <c r="M51" s="7">
        <f>IFERROR(ROUND(AVERAGEIFS(Datos!$G$2:$G$37697,Datos!$E$2:$E$37697,$A51,Datos!$B$2:$B$37697,13,Datos!$C$2:$C$37697,"&gt;=30",Datos!$F$2:$F$37697,"STANDBY"),0),"")</f>
        <v/>
      </c>
      <c r="N51" s="7">
        <f>IFERROR(ROUND(AVERAGEIFS(Datos!$G$2:$G$37697,Datos!$E$2:$E$37697,$A51,Datos!$B$2:$B$37697,14,Datos!$C$2:$C$37697,"&lt;30",Datos!$F$2:$F$37697,"STANDBY"),0),"")</f>
        <v/>
      </c>
      <c r="O51" s="7">
        <f>IFERROR(ROUND(AVERAGEIFS(Datos!$G$2:$G$37697,Datos!$E$2:$E$37697,$A51,Datos!$B$2:$B$37697,14,Datos!$C$2:$C$37697,"&gt;=30",Datos!$F$2:$F$37697,"STANDBY"),0),"")</f>
        <v/>
      </c>
      <c r="P51" s="7">
        <f>IFERROR(ROUND(AVERAGEIFS(Datos!$G$2:$G$37697,Datos!$E$2:$E$37697,$A51,Datos!$B$2:$B$37697,15,Datos!$C$2:$C$37697,"&lt;30",Datos!$F$2:$F$37697,"STANDBY"),0),"")</f>
        <v/>
      </c>
      <c r="Q51" s="7">
        <f>IFERROR(ROUND(AVERAGEIFS(Datos!$G$2:$G$37697,Datos!$E$2:$E$37697,$A51,Datos!$B$2:$B$37697,15,Datos!$C$2:$C$37697,"&gt;=30",Datos!$F$2:$F$37697,"STANDBY"),0),"")</f>
        <v/>
      </c>
      <c r="R51" s="7">
        <f>IFERROR(ROUND(AVERAGEIFS(Datos!$G$2:$G$37697,Datos!$E$2:$E$37697,$A51,Datos!$B$2:$B$37697,16,Datos!$C$2:$C$37697,"&lt;30",Datos!$F$2:$F$37697,"STANDBY"),0),"")</f>
        <v/>
      </c>
      <c r="S51" s="7">
        <f>IFERROR(ROUND(AVERAGEIFS(Datos!$G$2:$G$37697,Datos!$E$2:$E$37697,$A51,Datos!$B$2:$B$37697,16,Datos!$C$2:$C$37697,"&gt;=30",Datos!$F$2:$F$37697,"STANDBY"),0),"")</f>
        <v/>
      </c>
      <c r="T51" s="7">
        <f>IFERROR(ROUND(AVERAGEIFS(Datos!$G$2:$G$37697,Datos!$E$2:$E$37697,$A51,Datos!$B$2:$B$37697,17,Datos!$C$2:$C$37697,"&lt;30",Datos!$F$2:$F$37697,"STANDBY"),0),"")</f>
        <v/>
      </c>
      <c r="U51" s="7">
        <f>IFERROR(ROUND(AVERAGEIFS(Datos!$G$2:$G$37697,Datos!$E$2:$E$37697,$A51,Datos!$B$2:$B$37697,17,Datos!$C$2:$C$37697,"&gt;=30",Datos!$F$2:$F$37697,"STANDBY"),0),"")</f>
        <v/>
      </c>
      <c r="V51" s="7">
        <f>IFERROR(ROUND(AVERAGEIFS(Datos!$G$2:$G$37697,Datos!$E$2:$E$37697,$A51,Datos!$B$2:$B$37697,18,Datos!$C$2:$C$37697,"&lt;30",Datos!$F$2:$F$37697,"STANDBY"),0),"")</f>
        <v/>
      </c>
      <c r="W51" s="7">
        <f>IFERROR(ROUND(AVERAGEIFS(Datos!$G$2:$G$37697,Datos!$E$2:$E$37697,$A51,Datos!$B$2:$B$37697,18,Datos!$C$2:$C$37697,"&gt;=30",Datos!$F$2:$F$37697,"STANDBY"),0),"")</f>
        <v/>
      </c>
      <c r="X51" s="7">
        <f>IFERROR(ROUND(AVERAGEIFS(Datos!$G$2:$G$37697,Datos!$E$2:$E$37697,$A51,Datos!$B$2:$B$37697,19,Datos!$C$2:$C$37697,"&lt;30",Datos!$F$2:$F$37697,"STANDBY"),0),"")</f>
        <v/>
      </c>
      <c r="Y51" s="7">
        <f>IFERROR(ROUND(AVERAGEIFS(Datos!$G$2:$G$37697,Datos!$E$2:$E$37697,$A51,Datos!$B$2:$B$37697,19,Datos!$C$2:$C$37697,"&gt;=30",Datos!$F$2:$F$37697,"STANDBY"),0),"")</f>
        <v/>
      </c>
      <c r="Z51" s="7">
        <f>IFERROR(ROUND(AVERAGEIFS(Datos!$G$2:$G$37697,Datos!$E$2:$E$37697,$A51,Datos!$B$2:$B$37697,20,Datos!$C$2:$C$37697,"&lt;30",Datos!$F$2:$F$37697,"STANDBY"),0),"")</f>
        <v/>
      </c>
      <c r="AA51" s="7">
        <f>IFERROR(ROUND(AVERAGEIFS(Datos!$G$2:$G$37697,Datos!$E$2:$E$37697,$A51,Datos!$B$2:$B$37697,20,Datos!$C$2:$C$37697,"&gt;=30",Datos!$F$2:$F$37697,"STANDBY"),0),"")</f>
        <v/>
      </c>
      <c r="AB51" s="7">
        <f>IFERROR(ROUND(AVERAGEIFS(Datos!$G$2:$G$37697,Datos!$E$2:$E$37697,$A51,Datos!$B$2:$B$37697,21,Datos!$C$2:$C$37697,"&lt;30",Datos!$F$2:$F$37697,"STANDBY"),0),"")</f>
        <v/>
      </c>
      <c r="AC51" s="7">
        <f>IFERROR(ROUND(AVERAGEIFS(Datos!$G$2:$G$37697,Datos!$E$2:$E$37697,$A51,Datos!$B$2:$B$37697,21,Datos!$C$2:$C$37697,"&gt;=30",Datos!$F$2:$F$37697,"STANDBY"),0),"")</f>
        <v/>
      </c>
      <c r="AD51" s="7">
        <f>IFERROR(ROUND(AVERAGEIFS(Datos!$G$2:$G$37697,Datos!$E$2:$E$37697,$A51,Datos!$B$2:$B$37697,22,Datos!$C$2:$C$37697,"&lt;30",Datos!$F$2:$F$37697,"STANDBY"),0),"")</f>
        <v/>
      </c>
      <c r="AE51" s="7">
        <f>IFERROR(ROUND(AVERAGEIFS(Datos!$G$2:$G$37697,Datos!$E$2:$E$37697,$A51,Datos!$B$2:$B$37697,22,Datos!$C$2:$C$37697,"&gt;=30",Datos!$F$2:$F$37697,"STANDBY"),0),"")</f>
        <v/>
      </c>
      <c r="AF51" s="7">
        <f>IFERROR(ROUND(AVERAGEIFS(Datos!$G$2:$G$37697,Datos!$E$2:$E$37697,$A51,Datos!$B$2:$B$37697,23,Datos!$C$2:$C$37697,"&lt;30",Datos!$F$2:$F$37697,"STANDBY"),0),"")</f>
        <v/>
      </c>
      <c r="AG51" s="7">
        <f>IFERROR(ROUND(AVERAGEIFS(Datos!$G$2:$G$37697,Datos!$E$2:$E$37697,$A51,Datos!$B$2:$B$37697,23,Datos!$C$2:$C$37697,"&gt;=30",Datos!$F$2:$F$37697,"STANDBY"),0),"")</f>
        <v/>
      </c>
    </row>
    <row r="52">
      <c r="A52" s="6" t="inlineStr">
        <is>
          <t>Orbitron®</t>
        </is>
      </c>
      <c r="B52" s="7">
        <f>IFERROR(ROUND(AVERAGEIFS(Datos!$G$2:$G$37697,Datos!$E$2:$E$37697,$A52,Datos!$B$2:$B$37697,8,Datos!$C$2:$C$37697,"&lt;30",Datos!$F$2:$F$37697,"STANDBY"),0),"")</f>
        <v/>
      </c>
      <c r="C52" s="7">
        <f>IFERROR(ROUND(AVERAGEIFS(Datos!$G$2:$G$37697,Datos!$E$2:$E$37697,$A52,Datos!$B$2:$B$37697,8,Datos!$C$2:$C$37697,"&gt;=30",Datos!$F$2:$F$37697,"STANDBY"),0),"")</f>
        <v/>
      </c>
      <c r="D52" s="7">
        <f>IFERROR(ROUND(AVERAGEIFS(Datos!$G$2:$G$37697,Datos!$E$2:$E$37697,$A52,Datos!$B$2:$B$37697,9,Datos!$C$2:$C$37697,"&lt;30",Datos!$F$2:$F$37697,"STANDBY"),0),"")</f>
        <v/>
      </c>
      <c r="E52" s="7">
        <f>IFERROR(ROUND(AVERAGEIFS(Datos!$G$2:$G$37697,Datos!$E$2:$E$37697,$A52,Datos!$B$2:$B$37697,9,Datos!$C$2:$C$37697,"&gt;=30",Datos!$F$2:$F$37697,"STANDBY"),0),"")</f>
        <v/>
      </c>
      <c r="F52" s="7">
        <f>IFERROR(ROUND(AVERAGEIFS(Datos!$G$2:$G$37697,Datos!$E$2:$E$37697,$A52,Datos!$B$2:$B$37697,10,Datos!$C$2:$C$37697,"&lt;30",Datos!$F$2:$F$37697,"STANDBY"),0),"")</f>
        <v/>
      </c>
      <c r="G52" s="7">
        <f>IFERROR(ROUND(AVERAGEIFS(Datos!$G$2:$G$37697,Datos!$E$2:$E$37697,$A52,Datos!$B$2:$B$37697,10,Datos!$C$2:$C$37697,"&gt;=30",Datos!$F$2:$F$37697,"STANDBY"),0),"")</f>
        <v/>
      </c>
      <c r="H52" s="7">
        <f>IFERROR(ROUND(AVERAGEIFS(Datos!$G$2:$G$37697,Datos!$E$2:$E$37697,$A52,Datos!$B$2:$B$37697,11,Datos!$C$2:$C$37697,"&lt;30",Datos!$F$2:$F$37697,"STANDBY"),0),"")</f>
        <v/>
      </c>
      <c r="I52" s="7">
        <f>IFERROR(ROUND(AVERAGEIFS(Datos!$G$2:$G$37697,Datos!$E$2:$E$37697,$A52,Datos!$B$2:$B$37697,11,Datos!$C$2:$C$37697,"&gt;=30",Datos!$F$2:$F$37697,"STANDBY"),0),"")</f>
        <v/>
      </c>
      <c r="J52" s="7">
        <f>IFERROR(ROUND(AVERAGEIFS(Datos!$G$2:$G$37697,Datos!$E$2:$E$37697,$A52,Datos!$B$2:$B$37697,12,Datos!$C$2:$C$37697,"&lt;30",Datos!$F$2:$F$37697,"STANDBY"),0),"")</f>
        <v/>
      </c>
      <c r="K52" s="7">
        <f>IFERROR(ROUND(AVERAGEIFS(Datos!$G$2:$G$37697,Datos!$E$2:$E$37697,$A52,Datos!$B$2:$B$37697,12,Datos!$C$2:$C$37697,"&gt;=30",Datos!$F$2:$F$37697,"STANDBY"),0),"")</f>
        <v/>
      </c>
      <c r="L52" s="7">
        <f>IFERROR(ROUND(AVERAGEIFS(Datos!$G$2:$G$37697,Datos!$E$2:$E$37697,$A52,Datos!$B$2:$B$37697,13,Datos!$C$2:$C$37697,"&lt;30",Datos!$F$2:$F$37697,"STANDBY"),0),"")</f>
        <v/>
      </c>
      <c r="M52" s="7">
        <f>IFERROR(ROUND(AVERAGEIFS(Datos!$G$2:$G$37697,Datos!$E$2:$E$37697,$A52,Datos!$B$2:$B$37697,13,Datos!$C$2:$C$37697,"&gt;=30",Datos!$F$2:$F$37697,"STANDBY"),0),"")</f>
        <v/>
      </c>
      <c r="N52" s="7">
        <f>IFERROR(ROUND(AVERAGEIFS(Datos!$G$2:$G$37697,Datos!$E$2:$E$37697,$A52,Datos!$B$2:$B$37697,14,Datos!$C$2:$C$37697,"&lt;30",Datos!$F$2:$F$37697,"STANDBY"),0),"")</f>
        <v/>
      </c>
      <c r="O52" s="7">
        <f>IFERROR(ROUND(AVERAGEIFS(Datos!$G$2:$G$37697,Datos!$E$2:$E$37697,$A52,Datos!$B$2:$B$37697,14,Datos!$C$2:$C$37697,"&gt;=30",Datos!$F$2:$F$37697,"STANDBY"),0),"")</f>
        <v/>
      </c>
      <c r="P52" s="7">
        <f>IFERROR(ROUND(AVERAGEIFS(Datos!$G$2:$G$37697,Datos!$E$2:$E$37697,$A52,Datos!$B$2:$B$37697,15,Datos!$C$2:$C$37697,"&lt;30",Datos!$F$2:$F$37697,"STANDBY"),0),"")</f>
        <v/>
      </c>
      <c r="Q52" s="7">
        <f>IFERROR(ROUND(AVERAGEIFS(Datos!$G$2:$G$37697,Datos!$E$2:$E$37697,$A52,Datos!$B$2:$B$37697,15,Datos!$C$2:$C$37697,"&gt;=30",Datos!$F$2:$F$37697,"STANDBY"),0),"")</f>
        <v/>
      </c>
      <c r="R52" s="7">
        <f>IFERROR(ROUND(AVERAGEIFS(Datos!$G$2:$G$37697,Datos!$E$2:$E$37697,$A52,Datos!$B$2:$B$37697,16,Datos!$C$2:$C$37697,"&lt;30",Datos!$F$2:$F$37697,"STANDBY"),0),"")</f>
        <v/>
      </c>
      <c r="S52" s="7">
        <f>IFERROR(ROUND(AVERAGEIFS(Datos!$G$2:$G$37697,Datos!$E$2:$E$37697,$A52,Datos!$B$2:$B$37697,16,Datos!$C$2:$C$37697,"&gt;=30",Datos!$F$2:$F$37697,"STANDBY"),0),"")</f>
        <v/>
      </c>
      <c r="T52" s="7">
        <f>IFERROR(ROUND(AVERAGEIFS(Datos!$G$2:$G$37697,Datos!$E$2:$E$37697,$A52,Datos!$B$2:$B$37697,17,Datos!$C$2:$C$37697,"&lt;30",Datos!$F$2:$F$37697,"STANDBY"),0),"")</f>
        <v/>
      </c>
      <c r="U52" s="7">
        <f>IFERROR(ROUND(AVERAGEIFS(Datos!$G$2:$G$37697,Datos!$E$2:$E$37697,$A52,Datos!$B$2:$B$37697,17,Datos!$C$2:$C$37697,"&gt;=30",Datos!$F$2:$F$37697,"STANDBY"),0),"")</f>
        <v/>
      </c>
      <c r="V52" s="7">
        <f>IFERROR(ROUND(AVERAGEIFS(Datos!$G$2:$G$37697,Datos!$E$2:$E$37697,$A52,Datos!$B$2:$B$37697,18,Datos!$C$2:$C$37697,"&lt;30",Datos!$F$2:$F$37697,"STANDBY"),0),"")</f>
        <v/>
      </c>
      <c r="W52" s="7">
        <f>IFERROR(ROUND(AVERAGEIFS(Datos!$G$2:$G$37697,Datos!$E$2:$E$37697,$A52,Datos!$B$2:$B$37697,18,Datos!$C$2:$C$37697,"&gt;=30",Datos!$F$2:$F$37697,"STANDBY"),0),"")</f>
        <v/>
      </c>
      <c r="X52" s="7">
        <f>IFERROR(ROUND(AVERAGEIFS(Datos!$G$2:$G$37697,Datos!$E$2:$E$37697,$A52,Datos!$B$2:$B$37697,19,Datos!$C$2:$C$37697,"&lt;30",Datos!$F$2:$F$37697,"STANDBY"),0),"")</f>
        <v/>
      </c>
      <c r="Y52" s="7">
        <f>IFERROR(ROUND(AVERAGEIFS(Datos!$G$2:$G$37697,Datos!$E$2:$E$37697,$A52,Datos!$B$2:$B$37697,19,Datos!$C$2:$C$37697,"&gt;=30",Datos!$F$2:$F$37697,"STANDBY"),0),"")</f>
        <v/>
      </c>
      <c r="Z52" s="7">
        <f>IFERROR(ROUND(AVERAGEIFS(Datos!$G$2:$G$37697,Datos!$E$2:$E$37697,$A52,Datos!$B$2:$B$37697,20,Datos!$C$2:$C$37697,"&lt;30",Datos!$F$2:$F$37697,"STANDBY"),0),"")</f>
        <v/>
      </c>
      <c r="AA52" s="7">
        <f>IFERROR(ROUND(AVERAGEIFS(Datos!$G$2:$G$37697,Datos!$E$2:$E$37697,$A52,Datos!$B$2:$B$37697,20,Datos!$C$2:$C$37697,"&gt;=30",Datos!$F$2:$F$37697,"STANDBY"),0),"")</f>
        <v/>
      </c>
      <c r="AB52" s="7">
        <f>IFERROR(ROUND(AVERAGEIFS(Datos!$G$2:$G$37697,Datos!$E$2:$E$37697,$A52,Datos!$B$2:$B$37697,21,Datos!$C$2:$C$37697,"&lt;30",Datos!$F$2:$F$37697,"STANDBY"),0),"")</f>
        <v/>
      </c>
      <c r="AC52" s="7">
        <f>IFERROR(ROUND(AVERAGEIFS(Datos!$G$2:$G$37697,Datos!$E$2:$E$37697,$A52,Datos!$B$2:$B$37697,21,Datos!$C$2:$C$37697,"&gt;=30",Datos!$F$2:$F$37697,"STANDBY"),0),"")</f>
        <v/>
      </c>
      <c r="AD52" s="7">
        <f>IFERROR(ROUND(AVERAGEIFS(Datos!$G$2:$G$37697,Datos!$E$2:$E$37697,$A52,Datos!$B$2:$B$37697,22,Datos!$C$2:$C$37697,"&lt;30",Datos!$F$2:$F$37697,"STANDBY"),0),"")</f>
        <v/>
      </c>
      <c r="AE52" s="7">
        <f>IFERROR(ROUND(AVERAGEIFS(Datos!$G$2:$G$37697,Datos!$E$2:$E$37697,$A52,Datos!$B$2:$B$37697,22,Datos!$C$2:$C$37697,"&gt;=30",Datos!$F$2:$F$37697,"STANDBY"),0),"")</f>
        <v/>
      </c>
      <c r="AF52" s="7">
        <f>IFERROR(ROUND(AVERAGEIFS(Datos!$G$2:$G$37697,Datos!$E$2:$E$37697,$A52,Datos!$B$2:$B$37697,23,Datos!$C$2:$C$37697,"&lt;30",Datos!$F$2:$F$37697,"STANDBY"),0),"")</f>
        <v/>
      </c>
      <c r="AG52" s="7">
        <f>IFERROR(ROUND(AVERAGEIFS(Datos!$G$2:$G$37697,Datos!$E$2:$E$37697,$A52,Datos!$B$2:$B$37697,23,Datos!$C$2:$C$37697,"&gt;=30",Datos!$F$2:$F$37697,"STANDBY"),0),"")</f>
        <v/>
      </c>
    </row>
    <row r="53">
      <c r="A53" s="6" t="inlineStr">
        <is>
          <t>Peter Pan's Flight</t>
        </is>
      </c>
      <c r="B53" s="7">
        <f>IFERROR(ROUND(AVERAGEIFS(Datos!$G$2:$G$37697,Datos!$E$2:$E$37697,$A53,Datos!$B$2:$B$37697,8,Datos!$C$2:$C$37697,"&lt;30",Datos!$F$2:$F$37697,"STANDBY"),0),"")</f>
        <v/>
      </c>
      <c r="C53" s="7">
        <f>IFERROR(ROUND(AVERAGEIFS(Datos!$G$2:$G$37697,Datos!$E$2:$E$37697,$A53,Datos!$B$2:$B$37697,8,Datos!$C$2:$C$37697,"&gt;=30",Datos!$F$2:$F$37697,"STANDBY"),0),"")</f>
        <v/>
      </c>
      <c r="D53" s="7">
        <f>IFERROR(ROUND(AVERAGEIFS(Datos!$G$2:$G$37697,Datos!$E$2:$E$37697,$A53,Datos!$B$2:$B$37697,9,Datos!$C$2:$C$37697,"&lt;30",Datos!$F$2:$F$37697,"STANDBY"),0),"")</f>
        <v/>
      </c>
      <c r="E53" s="7">
        <f>IFERROR(ROUND(AVERAGEIFS(Datos!$G$2:$G$37697,Datos!$E$2:$E$37697,$A53,Datos!$B$2:$B$37697,9,Datos!$C$2:$C$37697,"&gt;=30",Datos!$F$2:$F$37697,"STANDBY"),0),"")</f>
        <v/>
      </c>
      <c r="F53" s="7">
        <f>IFERROR(ROUND(AVERAGEIFS(Datos!$G$2:$G$37697,Datos!$E$2:$E$37697,$A53,Datos!$B$2:$B$37697,10,Datos!$C$2:$C$37697,"&lt;30",Datos!$F$2:$F$37697,"STANDBY"),0),"")</f>
        <v/>
      </c>
      <c r="G53" s="7">
        <f>IFERROR(ROUND(AVERAGEIFS(Datos!$G$2:$G$37697,Datos!$E$2:$E$37697,$A53,Datos!$B$2:$B$37697,10,Datos!$C$2:$C$37697,"&gt;=30",Datos!$F$2:$F$37697,"STANDBY"),0),"")</f>
        <v/>
      </c>
      <c r="H53" s="7">
        <f>IFERROR(ROUND(AVERAGEIFS(Datos!$G$2:$G$37697,Datos!$E$2:$E$37697,$A53,Datos!$B$2:$B$37697,11,Datos!$C$2:$C$37697,"&lt;30",Datos!$F$2:$F$37697,"STANDBY"),0),"")</f>
        <v/>
      </c>
      <c r="I53" s="7">
        <f>IFERROR(ROUND(AVERAGEIFS(Datos!$G$2:$G$37697,Datos!$E$2:$E$37697,$A53,Datos!$B$2:$B$37697,11,Datos!$C$2:$C$37697,"&gt;=30",Datos!$F$2:$F$37697,"STANDBY"),0),"")</f>
        <v/>
      </c>
      <c r="J53" s="7">
        <f>IFERROR(ROUND(AVERAGEIFS(Datos!$G$2:$G$37697,Datos!$E$2:$E$37697,$A53,Datos!$B$2:$B$37697,12,Datos!$C$2:$C$37697,"&lt;30",Datos!$F$2:$F$37697,"STANDBY"),0),"")</f>
        <v/>
      </c>
      <c r="K53" s="7">
        <f>IFERROR(ROUND(AVERAGEIFS(Datos!$G$2:$G$37697,Datos!$E$2:$E$37697,$A53,Datos!$B$2:$B$37697,12,Datos!$C$2:$C$37697,"&gt;=30",Datos!$F$2:$F$37697,"STANDBY"),0),"")</f>
        <v/>
      </c>
      <c r="L53" s="7">
        <f>IFERROR(ROUND(AVERAGEIFS(Datos!$G$2:$G$37697,Datos!$E$2:$E$37697,$A53,Datos!$B$2:$B$37697,13,Datos!$C$2:$C$37697,"&lt;30",Datos!$F$2:$F$37697,"STANDBY"),0),"")</f>
        <v/>
      </c>
      <c r="M53" s="7">
        <f>IFERROR(ROUND(AVERAGEIFS(Datos!$G$2:$G$37697,Datos!$E$2:$E$37697,$A53,Datos!$B$2:$B$37697,13,Datos!$C$2:$C$37697,"&gt;=30",Datos!$F$2:$F$37697,"STANDBY"),0),"")</f>
        <v/>
      </c>
      <c r="N53" s="7">
        <f>IFERROR(ROUND(AVERAGEIFS(Datos!$G$2:$G$37697,Datos!$E$2:$E$37697,$A53,Datos!$B$2:$B$37697,14,Datos!$C$2:$C$37697,"&lt;30",Datos!$F$2:$F$37697,"STANDBY"),0),"")</f>
        <v/>
      </c>
      <c r="O53" s="7">
        <f>IFERROR(ROUND(AVERAGEIFS(Datos!$G$2:$G$37697,Datos!$E$2:$E$37697,$A53,Datos!$B$2:$B$37697,14,Datos!$C$2:$C$37697,"&gt;=30",Datos!$F$2:$F$37697,"STANDBY"),0),"")</f>
        <v/>
      </c>
      <c r="P53" s="7">
        <f>IFERROR(ROUND(AVERAGEIFS(Datos!$G$2:$G$37697,Datos!$E$2:$E$37697,$A53,Datos!$B$2:$B$37697,15,Datos!$C$2:$C$37697,"&lt;30",Datos!$F$2:$F$37697,"STANDBY"),0),"")</f>
        <v/>
      </c>
      <c r="Q53" s="7">
        <f>IFERROR(ROUND(AVERAGEIFS(Datos!$G$2:$G$37697,Datos!$E$2:$E$37697,$A53,Datos!$B$2:$B$37697,15,Datos!$C$2:$C$37697,"&gt;=30",Datos!$F$2:$F$37697,"STANDBY"),0),"")</f>
        <v/>
      </c>
      <c r="R53" s="7">
        <f>IFERROR(ROUND(AVERAGEIFS(Datos!$G$2:$G$37697,Datos!$E$2:$E$37697,$A53,Datos!$B$2:$B$37697,16,Datos!$C$2:$C$37697,"&lt;30",Datos!$F$2:$F$37697,"STANDBY"),0),"")</f>
        <v/>
      </c>
      <c r="S53" s="7">
        <f>IFERROR(ROUND(AVERAGEIFS(Datos!$G$2:$G$37697,Datos!$E$2:$E$37697,$A53,Datos!$B$2:$B$37697,16,Datos!$C$2:$C$37697,"&gt;=30",Datos!$F$2:$F$37697,"STANDBY"),0),"")</f>
        <v/>
      </c>
      <c r="T53" s="7">
        <f>IFERROR(ROUND(AVERAGEIFS(Datos!$G$2:$G$37697,Datos!$E$2:$E$37697,$A53,Datos!$B$2:$B$37697,17,Datos!$C$2:$C$37697,"&lt;30",Datos!$F$2:$F$37697,"STANDBY"),0),"")</f>
        <v/>
      </c>
      <c r="U53" s="7">
        <f>IFERROR(ROUND(AVERAGEIFS(Datos!$G$2:$G$37697,Datos!$E$2:$E$37697,$A53,Datos!$B$2:$B$37697,17,Datos!$C$2:$C$37697,"&gt;=30",Datos!$F$2:$F$37697,"STANDBY"),0),"")</f>
        <v/>
      </c>
      <c r="V53" s="7">
        <f>IFERROR(ROUND(AVERAGEIFS(Datos!$G$2:$G$37697,Datos!$E$2:$E$37697,$A53,Datos!$B$2:$B$37697,18,Datos!$C$2:$C$37697,"&lt;30",Datos!$F$2:$F$37697,"STANDBY"),0),"")</f>
        <v/>
      </c>
      <c r="W53" s="7">
        <f>IFERROR(ROUND(AVERAGEIFS(Datos!$G$2:$G$37697,Datos!$E$2:$E$37697,$A53,Datos!$B$2:$B$37697,18,Datos!$C$2:$C$37697,"&gt;=30",Datos!$F$2:$F$37697,"STANDBY"),0),"")</f>
        <v/>
      </c>
      <c r="X53" s="7">
        <f>IFERROR(ROUND(AVERAGEIFS(Datos!$G$2:$G$37697,Datos!$E$2:$E$37697,$A53,Datos!$B$2:$B$37697,19,Datos!$C$2:$C$37697,"&lt;30",Datos!$F$2:$F$37697,"STANDBY"),0),"")</f>
        <v/>
      </c>
      <c r="Y53" s="7">
        <f>IFERROR(ROUND(AVERAGEIFS(Datos!$G$2:$G$37697,Datos!$E$2:$E$37697,$A53,Datos!$B$2:$B$37697,19,Datos!$C$2:$C$37697,"&gt;=30",Datos!$F$2:$F$37697,"STANDBY"),0),"")</f>
        <v/>
      </c>
      <c r="Z53" s="7">
        <f>IFERROR(ROUND(AVERAGEIFS(Datos!$G$2:$G$37697,Datos!$E$2:$E$37697,$A53,Datos!$B$2:$B$37697,20,Datos!$C$2:$C$37697,"&lt;30",Datos!$F$2:$F$37697,"STANDBY"),0),"")</f>
        <v/>
      </c>
      <c r="AA53" s="7">
        <f>IFERROR(ROUND(AVERAGEIFS(Datos!$G$2:$G$37697,Datos!$E$2:$E$37697,$A53,Datos!$B$2:$B$37697,20,Datos!$C$2:$C$37697,"&gt;=30",Datos!$F$2:$F$37697,"STANDBY"),0),"")</f>
        <v/>
      </c>
      <c r="AB53" s="7">
        <f>IFERROR(ROUND(AVERAGEIFS(Datos!$G$2:$G$37697,Datos!$E$2:$E$37697,$A53,Datos!$B$2:$B$37697,21,Datos!$C$2:$C$37697,"&lt;30",Datos!$F$2:$F$37697,"STANDBY"),0),"")</f>
        <v/>
      </c>
      <c r="AC53" s="7">
        <f>IFERROR(ROUND(AVERAGEIFS(Datos!$G$2:$G$37697,Datos!$E$2:$E$37697,$A53,Datos!$B$2:$B$37697,21,Datos!$C$2:$C$37697,"&gt;=30",Datos!$F$2:$F$37697,"STANDBY"),0),"")</f>
        <v/>
      </c>
      <c r="AD53" s="7">
        <f>IFERROR(ROUND(AVERAGEIFS(Datos!$G$2:$G$37697,Datos!$E$2:$E$37697,$A53,Datos!$B$2:$B$37697,22,Datos!$C$2:$C$37697,"&lt;30",Datos!$F$2:$F$37697,"STANDBY"),0),"")</f>
        <v/>
      </c>
      <c r="AE53" s="7">
        <f>IFERROR(ROUND(AVERAGEIFS(Datos!$G$2:$G$37697,Datos!$E$2:$E$37697,$A53,Datos!$B$2:$B$37697,22,Datos!$C$2:$C$37697,"&gt;=30",Datos!$F$2:$F$37697,"STANDBY"),0),"")</f>
        <v/>
      </c>
      <c r="AF53" s="7">
        <f>IFERROR(ROUND(AVERAGEIFS(Datos!$G$2:$G$37697,Datos!$E$2:$E$37697,$A53,Datos!$B$2:$B$37697,23,Datos!$C$2:$C$37697,"&lt;30",Datos!$F$2:$F$37697,"STANDBY"),0),"")</f>
        <v/>
      </c>
      <c r="AG53" s="7">
        <f>IFERROR(ROUND(AVERAGEIFS(Datos!$G$2:$G$37697,Datos!$E$2:$E$37697,$A53,Datos!$B$2:$B$37697,23,Datos!$C$2:$C$37697,"&gt;=30",Datos!$F$2:$F$37697,"STANDBY"),0),"")</f>
        <v/>
      </c>
    </row>
    <row r="54">
      <c r="A54" s="6" t="inlineStr">
        <is>
          <t>Phantom Manor</t>
        </is>
      </c>
      <c r="B54" s="7">
        <f>IFERROR(ROUND(AVERAGEIFS(Datos!$G$2:$G$37697,Datos!$E$2:$E$37697,$A54,Datos!$B$2:$B$37697,8,Datos!$C$2:$C$37697,"&lt;30",Datos!$F$2:$F$37697,"STANDBY"),0),"")</f>
        <v/>
      </c>
      <c r="C54" s="7">
        <f>IFERROR(ROUND(AVERAGEIFS(Datos!$G$2:$G$37697,Datos!$E$2:$E$37697,$A54,Datos!$B$2:$B$37697,8,Datos!$C$2:$C$37697,"&gt;=30",Datos!$F$2:$F$37697,"STANDBY"),0),"")</f>
        <v/>
      </c>
      <c r="D54" s="7">
        <f>IFERROR(ROUND(AVERAGEIFS(Datos!$G$2:$G$37697,Datos!$E$2:$E$37697,$A54,Datos!$B$2:$B$37697,9,Datos!$C$2:$C$37697,"&lt;30",Datos!$F$2:$F$37697,"STANDBY"),0),"")</f>
        <v/>
      </c>
      <c r="E54" s="7">
        <f>IFERROR(ROUND(AVERAGEIFS(Datos!$G$2:$G$37697,Datos!$E$2:$E$37697,$A54,Datos!$B$2:$B$37697,9,Datos!$C$2:$C$37697,"&gt;=30",Datos!$F$2:$F$37697,"STANDBY"),0),"")</f>
        <v/>
      </c>
      <c r="F54" s="7">
        <f>IFERROR(ROUND(AVERAGEIFS(Datos!$G$2:$G$37697,Datos!$E$2:$E$37697,$A54,Datos!$B$2:$B$37697,10,Datos!$C$2:$C$37697,"&lt;30",Datos!$F$2:$F$37697,"STANDBY"),0),"")</f>
        <v/>
      </c>
      <c r="G54" s="7">
        <f>IFERROR(ROUND(AVERAGEIFS(Datos!$G$2:$G$37697,Datos!$E$2:$E$37697,$A54,Datos!$B$2:$B$37697,10,Datos!$C$2:$C$37697,"&gt;=30",Datos!$F$2:$F$37697,"STANDBY"),0),"")</f>
        <v/>
      </c>
      <c r="H54" s="7">
        <f>IFERROR(ROUND(AVERAGEIFS(Datos!$G$2:$G$37697,Datos!$E$2:$E$37697,$A54,Datos!$B$2:$B$37697,11,Datos!$C$2:$C$37697,"&lt;30",Datos!$F$2:$F$37697,"STANDBY"),0),"")</f>
        <v/>
      </c>
      <c r="I54" s="7">
        <f>IFERROR(ROUND(AVERAGEIFS(Datos!$G$2:$G$37697,Datos!$E$2:$E$37697,$A54,Datos!$B$2:$B$37697,11,Datos!$C$2:$C$37697,"&gt;=30",Datos!$F$2:$F$37697,"STANDBY"),0),"")</f>
        <v/>
      </c>
      <c r="J54" s="7">
        <f>IFERROR(ROUND(AVERAGEIFS(Datos!$G$2:$G$37697,Datos!$E$2:$E$37697,$A54,Datos!$B$2:$B$37697,12,Datos!$C$2:$C$37697,"&lt;30",Datos!$F$2:$F$37697,"STANDBY"),0),"")</f>
        <v/>
      </c>
      <c r="K54" s="7">
        <f>IFERROR(ROUND(AVERAGEIFS(Datos!$G$2:$G$37697,Datos!$E$2:$E$37697,$A54,Datos!$B$2:$B$37697,12,Datos!$C$2:$C$37697,"&gt;=30",Datos!$F$2:$F$37697,"STANDBY"),0),"")</f>
        <v/>
      </c>
      <c r="L54" s="7">
        <f>IFERROR(ROUND(AVERAGEIFS(Datos!$G$2:$G$37697,Datos!$E$2:$E$37697,$A54,Datos!$B$2:$B$37697,13,Datos!$C$2:$C$37697,"&lt;30",Datos!$F$2:$F$37697,"STANDBY"),0),"")</f>
        <v/>
      </c>
      <c r="M54" s="7">
        <f>IFERROR(ROUND(AVERAGEIFS(Datos!$G$2:$G$37697,Datos!$E$2:$E$37697,$A54,Datos!$B$2:$B$37697,13,Datos!$C$2:$C$37697,"&gt;=30",Datos!$F$2:$F$37697,"STANDBY"),0),"")</f>
        <v/>
      </c>
      <c r="N54" s="7">
        <f>IFERROR(ROUND(AVERAGEIFS(Datos!$G$2:$G$37697,Datos!$E$2:$E$37697,$A54,Datos!$B$2:$B$37697,14,Datos!$C$2:$C$37697,"&lt;30",Datos!$F$2:$F$37697,"STANDBY"),0),"")</f>
        <v/>
      </c>
      <c r="O54" s="7">
        <f>IFERROR(ROUND(AVERAGEIFS(Datos!$G$2:$G$37697,Datos!$E$2:$E$37697,$A54,Datos!$B$2:$B$37697,14,Datos!$C$2:$C$37697,"&gt;=30",Datos!$F$2:$F$37697,"STANDBY"),0),"")</f>
        <v/>
      </c>
      <c r="P54" s="7">
        <f>IFERROR(ROUND(AVERAGEIFS(Datos!$G$2:$G$37697,Datos!$E$2:$E$37697,$A54,Datos!$B$2:$B$37697,15,Datos!$C$2:$C$37697,"&lt;30",Datos!$F$2:$F$37697,"STANDBY"),0),"")</f>
        <v/>
      </c>
      <c r="Q54" s="7">
        <f>IFERROR(ROUND(AVERAGEIFS(Datos!$G$2:$G$37697,Datos!$E$2:$E$37697,$A54,Datos!$B$2:$B$37697,15,Datos!$C$2:$C$37697,"&gt;=30",Datos!$F$2:$F$37697,"STANDBY"),0),"")</f>
        <v/>
      </c>
      <c r="R54" s="7">
        <f>IFERROR(ROUND(AVERAGEIFS(Datos!$G$2:$G$37697,Datos!$E$2:$E$37697,$A54,Datos!$B$2:$B$37697,16,Datos!$C$2:$C$37697,"&lt;30",Datos!$F$2:$F$37697,"STANDBY"),0),"")</f>
        <v/>
      </c>
      <c r="S54" s="7">
        <f>IFERROR(ROUND(AVERAGEIFS(Datos!$G$2:$G$37697,Datos!$E$2:$E$37697,$A54,Datos!$B$2:$B$37697,16,Datos!$C$2:$C$37697,"&gt;=30",Datos!$F$2:$F$37697,"STANDBY"),0),"")</f>
        <v/>
      </c>
      <c r="T54" s="7">
        <f>IFERROR(ROUND(AVERAGEIFS(Datos!$G$2:$G$37697,Datos!$E$2:$E$37697,$A54,Datos!$B$2:$B$37697,17,Datos!$C$2:$C$37697,"&lt;30",Datos!$F$2:$F$37697,"STANDBY"),0),"")</f>
        <v/>
      </c>
      <c r="U54" s="7">
        <f>IFERROR(ROUND(AVERAGEIFS(Datos!$G$2:$G$37697,Datos!$E$2:$E$37697,$A54,Datos!$B$2:$B$37697,17,Datos!$C$2:$C$37697,"&gt;=30",Datos!$F$2:$F$37697,"STANDBY"),0),"")</f>
        <v/>
      </c>
      <c r="V54" s="7">
        <f>IFERROR(ROUND(AVERAGEIFS(Datos!$G$2:$G$37697,Datos!$E$2:$E$37697,$A54,Datos!$B$2:$B$37697,18,Datos!$C$2:$C$37697,"&lt;30",Datos!$F$2:$F$37697,"STANDBY"),0),"")</f>
        <v/>
      </c>
      <c r="W54" s="7">
        <f>IFERROR(ROUND(AVERAGEIFS(Datos!$G$2:$G$37697,Datos!$E$2:$E$37697,$A54,Datos!$B$2:$B$37697,18,Datos!$C$2:$C$37697,"&gt;=30",Datos!$F$2:$F$37697,"STANDBY"),0),"")</f>
        <v/>
      </c>
      <c r="X54" s="7">
        <f>IFERROR(ROUND(AVERAGEIFS(Datos!$G$2:$G$37697,Datos!$E$2:$E$37697,$A54,Datos!$B$2:$B$37697,19,Datos!$C$2:$C$37697,"&lt;30",Datos!$F$2:$F$37697,"STANDBY"),0),"")</f>
        <v/>
      </c>
      <c r="Y54" s="7">
        <f>IFERROR(ROUND(AVERAGEIFS(Datos!$G$2:$G$37697,Datos!$E$2:$E$37697,$A54,Datos!$B$2:$B$37697,19,Datos!$C$2:$C$37697,"&gt;=30",Datos!$F$2:$F$37697,"STANDBY"),0),"")</f>
        <v/>
      </c>
      <c r="Z54" s="7">
        <f>IFERROR(ROUND(AVERAGEIFS(Datos!$G$2:$G$37697,Datos!$E$2:$E$37697,$A54,Datos!$B$2:$B$37697,20,Datos!$C$2:$C$37697,"&lt;30",Datos!$F$2:$F$37697,"STANDBY"),0),"")</f>
        <v/>
      </c>
      <c r="AA54" s="7">
        <f>IFERROR(ROUND(AVERAGEIFS(Datos!$G$2:$G$37697,Datos!$E$2:$E$37697,$A54,Datos!$B$2:$B$37697,20,Datos!$C$2:$C$37697,"&gt;=30",Datos!$F$2:$F$37697,"STANDBY"),0),"")</f>
        <v/>
      </c>
      <c r="AB54" s="7">
        <f>IFERROR(ROUND(AVERAGEIFS(Datos!$G$2:$G$37697,Datos!$E$2:$E$37697,$A54,Datos!$B$2:$B$37697,21,Datos!$C$2:$C$37697,"&lt;30",Datos!$F$2:$F$37697,"STANDBY"),0),"")</f>
        <v/>
      </c>
      <c r="AC54" s="7">
        <f>IFERROR(ROUND(AVERAGEIFS(Datos!$G$2:$G$37697,Datos!$E$2:$E$37697,$A54,Datos!$B$2:$B$37697,21,Datos!$C$2:$C$37697,"&gt;=30",Datos!$F$2:$F$37697,"STANDBY"),0),"")</f>
        <v/>
      </c>
      <c r="AD54" s="7">
        <f>IFERROR(ROUND(AVERAGEIFS(Datos!$G$2:$G$37697,Datos!$E$2:$E$37697,$A54,Datos!$B$2:$B$37697,22,Datos!$C$2:$C$37697,"&lt;30",Datos!$F$2:$F$37697,"STANDBY"),0),"")</f>
        <v/>
      </c>
      <c r="AE54" s="7">
        <f>IFERROR(ROUND(AVERAGEIFS(Datos!$G$2:$G$37697,Datos!$E$2:$E$37697,$A54,Datos!$B$2:$B$37697,22,Datos!$C$2:$C$37697,"&gt;=30",Datos!$F$2:$F$37697,"STANDBY"),0),"")</f>
        <v/>
      </c>
      <c r="AF54" s="7">
        <f>IFERROR(ROUND(AVERAGEIFS(Datos!$G$2:$G$37697,Datos!$E$2:$E$37697,$A54,Datos!$B$2:$B$37697,23,Datos!$C$2:$C$37697,"&lt;30",Datos!$F$2:$F$37697,"STANDBY"),0),"")</f>
        <v/>
      </c>
      <c r="AG54" s="7">
        <f>IFERROR(ROUND(AVERAGEIFS(Datos!$G$2:$G$37697,Datos!$E$2:$E$37697,$A54,Datos!$B$2:$B$37697,23,Datos!$C$2:$C$37697,"&gt;=30",Datos!$F$2:$F$37697,"STANDBY"),0),"")</f>
        <v/>
      </c>
    </row>
    <row r="55">
      <c r="A55" s="6" t="inlineStr">
        <is>
          <t>Pirate Galleon</t>
        </is>
      </c>
      <c r="B55" s="7">
        <f>IFERROR(ROUND(AVERAGEIFS(Datos!$G$2:$G$37697,Datos!$E$2:$E$37697,$A55,Datos!$B$2:$B$37697,8,Datos!$C$2:$C$37697,"&lt;30",Datos!$F$2:$F$37697,"STANDBY"),0),"")</f>
        <v/>
      </c>
      <c r="C55" s="7">
        <f>IFERROR(ROUND(AVERAGEIFS(Datos!$G$2:$G$37697,Datos!$E$2:$E$37697,$A55,Datos!$B$2:$B$37697,8,Datos!$C$2:$C$37697,"&gt;=30",Datos!$F$2:$F$37697,"STANDBY"),0),"")</f>
        <v/>
      </c>
      <c r="D55" s="7">
        <f>IFERROR(ROUND(AVERAGEIFS(Datos!$G$2:$G$37697,Datos!$E$2:$E$37697,$A55,Datos!$B$2:$B$37697,9,Datos!$C$2:$C$37697,"&lt;30",Datos!$F$2:$F$37697,"STANDBY"),0),"")</f>
        <v/>
      </c>
      <c r="E55" s="7">
        <f>IFERROR(ROUND(AVERAGEIFS(Datos!$G$2:$G$37697,Datos!$E$2:$E$37697,$A55,Datos!$B$2:$B$37697,9,Datos!$C$2:$C$37697,"&gt;=30",Datos!$F$2:$F$37697,"STANDBY"),0),"")</f>
        <v/>
      </c>
      <c r="F55" s="7">
        <f>IFERROR(ROUND(AVERAGEIFS(Datos!$G$2:$G$37697,Datos!$E$2:$E$37697,$A55,Datos!$B$2:$B$37697,10,Datos!$C$2:$C$37697,"&lt;30",Datos!$F$2:$F$37697,"STANDBY"),0),"")</f>
        <v/>
      </c>
      <c r="G55" s="7">
        <f>IFERROR(ROUND(AVERAGEIFS(Datos!$G$2:$G$37697,Datos!$E$2:$E$37697,$A55,Datos!$B$2:$B$37697,10,Datos!$C$2:$C$37697,"&gt;=30",Datos!$F$2:$F$37697,"STANDBY"),0),"")</f>
        <v/>
      </c>
      <c r="H55" s="7">
        <f>IFERROR(ROUND(AVERAGEIFS(Datos!$G$2:$G$37697,Datos!$E$2:$E$37697,$A55,Datos!$B$2:$B$37697,11,Datos!$C$2:$C$37697,"&lt;30",Datos!$F$2:$F$37697,"STANDBY"),0),"")</f>
        <v/>
      </c>
      <c r="I55" s="7">
        <f>IFERROR(ROUND(AVERAGEIFS(Datos!$G$2:$G$37697,Datos!$E$2:$E$37697,$A55,Datos!$B$2:$B$37697,11,Datos!$C$2:$C$37697,"&gt;=30",Datos!$F$2:$F$37697,"STANDBY"),0),"")</f>
        <v/>
      </c>
      <c r="J55" s="7">
        <f>IFERROR(ROUND(AVERAGEIFS(Datos!$G$2:$G$37697,Datos!$E$2:$E$37697,$A55,Datos!$B$2:$B$37697,12,Datos!$C$2:$C$37697,"&lt;30",Datos!$F$2:$F$37697,"STANDBY"),0),"")</f>
        <v/>
      </c>
      <c r="K55" s="7">
        <f>IFERROR(ROUND(AVERAGEIFS(Datos!$G$2:$G$37697,Datos!$E$2:$E$37697,$A55,Datos!$B$2:$B$37697,12,Datos!$C$2:$C$37697,"&gt;=30",Datos!$F$2:$F$37697,"STANDBY"),0),"")</f>
        <v/>
      </c>
      <c r="L55" s="7">
        <f>IFERROR(ROUND(AVERAGEIFS(Datos!$G$2:$G$37697,Datos!$E$2:$E$37697,$A55,Datos!$B$2:$B$37697,13,Datos!$C$2:$C$37697,"&lt;30",Datos!$F$2:$F$37697,"STANDBY"),0),"")</f>
        <v/>
      </c>
      <c r="M55" s="7">
        <f>IFERROR(ROUND(AVERAGEIFS(Datos!$G$2:$G$37697,Datos!$E$2:$E$37697,$A55,Datos!$B$2:$B$37697,13,Datos!$C$2:$C$37697,"&gt;=30",Datos!$F$2:$F$37697,"STANDBY"),0),"")</f>
        <v/>
      </c>
      <c r="N55" s="7">
        <f>IFERROR(ROUND(AVERAGEIFS(Datos!$G$2:$G$37697,Datos!$E$2:$E$37697,$A55,Datos!$B$2:$B$37697,14,Datos!$C$2:$C$37697,"&lt;30",Datos!$F$2:$F$37697,"STANDBY"),0),"")</f>
        <v/>
      </c>
      <c r="O55" s="7">
        <f>IFERROR(ROUND(AVERAGEIFS(Datos!$G$2:$G$37697,Datos!$E$2:$E$37697,$A55,Datos!$B$2:$B$37697,14,Datos!$C$2:$C$37697,"&gt;=30",Datos!$F$2:$F$37697,"STANDBY"),0),"")</f>
        <v/>
      </c>
      <c r="P55" s="7">
        <f>IFERROR(ROUND(AVERAGEIFS(Datos!$G$2:$G$37697,Datos!$E$2:$E$37697,$A55,Datos!$B$2:$B$37697,15,Datos!$C$2:$C$37697,"&lt;30",Datos!$F$2:$F$37697,"STANDBY"),0),"")</f>
        <v/>
      </c>
      <c r="Q55" s="7">
        <f>IFERROR(ROUND(AVERAGEIFS(Datos!$G$2:$G$37697,Datos!$E$2:$E$37697,$A55,Datos!$B$2:$B$37697,15,Datos!$C$2:$C$37697,"&gt;=30",Datos!$F$2:$F$37697,"STANDBY"),0),"")</f>
        <v/>
      </c>
      <c r="R55" s="7">
        <f>IFERROR(ROUND(AVERAGEIFS(Datos!$G$2:$G$37697,Datos!$E$2:$E$37697,$A55,Datos!$B$2:$B$37697,16,Datos!$C$2:$C$37697,"&lt;30",Datos!$F$2:$F$37697,"STANDBY"),0),"")</f>
        <v/>
      </c>
      <c r="S55" s="7">
        <f>IFERROR(ROUND(AVERAGEIFS(Datos!$G$2:$G$37697,Datos!$E$2:$E$37697,$A55,Datos!$B$2:$B$37697,16,Datos!$C$2:$C$37697,"&gt;=30",Datos!$F$2:$F$37697,"STANDBY"),0),"")</f>
        <v/>
      </c>
      <c r="T55" s="7">
        <f>IFERROR(ROUND(AVERAGEIFS(Datos!$G$2:$G$37697,Datos!$E$2:$E$37697,$A55,Datos!$B$2:$B$37697,17,Datos!$C$2:$C$37697,"&lt;30",Datos!$F$2:$F$37697,"STANDBY"),0),"")</f>
        <v/>
      </c>
      <c r="U55" s="7">
        <f>IFERROR(ROUND(AVERAGEIFS(Datos!$G$2:$G$37697,Datos!$E$2:$E$37697,$A55,Datos!$B$2:$B$37697,17,Datos!$C$2:$C$37697,"&gt;=30",Datos!$F$2:$F$37697,"STANDBY"),0),"")</f>
        <v/>
      </c>
      <c r="V55" s="7">
        <f>IFERROR(ROUND(AVERAGEIFS(Datos!$G$2:$G$37697,Datos!$E$2:$E$37697,$A55,Datos!$B$2:$B$37697,18,Datos!$C$2:$C$37697,"&lt;30",Datos!$F$2:$F$37697,"STANDBY"),0),"")</f>
        <v/>
      </c>
      <c r="W55" s="7">
        <f>IFERROR(ROUND(AVERAGEIFS(Datos!$G$2:$G$37697,Datos!$E$2:$E$37697,$A55,Datos!$B$2:$B$37697,18,Datos!$C$2:$C$37697,"&gt;=30",Datos!$F$2:$F$37697,"STANDBY"),0),"")</f>
        <v/>
      </c>
      <c r="X55" s="7">
        <f>IFERROR(ROUND(AVERAGEIFS(Datos!$G$2:$G$37697,Datos!$E$2:$E$37697,$A55,Datos!$B$2:$B$37697,19,Datos!$C$2:$C$37697,"&lt;30",Datos!$F$2:$F$37697,"STANDBY"),0),"")</f>
        <v/>
      </c>
      <c r="Y55" s="7">
        <f>IFERROR(ROUND(AVERAGEIFS(Datos!$G$2:$G$37697,Datos!$E$2:$E$37697,$A55,Datos!$B$2:$B$37697,19,Datos!$C$2:$C$37697,"&gt;=30",Datos!$F$2:$F$37697,"STANDBY"),0),"")</f>
        <v/>
      </c>
      <c r="Z55" s="7">
        <f>IFERROR(ROUND(AVERAGEIFS(Datos!$G$2:$G$37697,Datos!$E$2:$E$37697,$A55,Datos!$B$2:$B$37697,20,Datos!$C$2:$C$37697,"&lt;30",Datos!$F$2:$F$37697,"STANDBY"),0),"")</f>
        <v/>
      </c>
      <c r="AA55" s="7">
        <f>IFERROR(ROUND(AVERAGEIFS(Datos!$G$2:$G$37697,Datos!$E$2:$E$37697,$A55,Datos!$B$2:$B$37697,20,Datos!$C$2:$C$37697,"&gt;=30",Datos!$F$2:$F$37697,"STANDBY"),0),"")</f>
        <v/>
      </c>
      <c r="AB55" s="7">
        <f>IFERROR(ROUND(AVERAGEIFS(Datos!$G$2:$G$37697,Datos!$E$2:$E$37697,$A55,Datos!$B$2:$B$37697,21,Datos!$C$2:$C$37697,"&lt;30",Datos!$F$2:$F$37697,"STANDBY"),0),"")</f>
        <v/>
      </c>
      <c r="AC55" s="7">
        <f>IFERROR(ROUND(AVERAGEIFS(Datos!$G$2:$G$37697,Datos!$E$2:$E$37697,$A55,Datos!$B$2:$B$37697,21,Datos!$C$2:$C$37697,"&gt;=30",Datos!$F$2:$F$37697,"STANDBY"),0),"")</f>
        <v/>
      </c>
      <c r="AD55" s="7">
        <f>IFERROR(ROUND(AVERAGEIFS(Datos!$G$2:$G$37697,Datos!$E$2:$E$37697,$A55,Datos!$B$2:$B$37697,22,Datos!$C$2:$C$37697,"&lt;30",Datos!$F$2:$F$37697,"STANDBY"),0),"")</f>
        <v/>
      </c>
      <c r="AE55" s="7">
        <f>IFERROR(ROUND(AVERAGEIFS(Datos!$G$2:$G$37697,Datos!$E$2:$E$37697,$A55,Datos!$B$2:$B$37697,22,Datos!$C$2:$C$37697,"&gt;=30",Datos!$F$2:$F$37697,"STANDBY"),0),"")</f>
        <v/>
      </c>
      <c r="AF55" s="7">
        <f>IFERROR(ROUND(AVERAGEIFS(Datos!$G$2:$G$37697,Datos!$E$2:$E$37697,$A55,Datos!$B$2:$B$37697,23,Datos!$C$2:$C$37697,"&lt;30",Datos!$F$2:$F$37697,"STANDBY"),0),"")</f>
        <v/>
      </c>
      <c r="AG55" s="7">
        <f>IFERROR(ROUND(AVERAGEIFS(Datos!$G$2:$G$37697,Datos!$E$2:$E$37697,$A55,Datos!$B$2:$B$37697,23,Datos!$C$2:$C$37697,"&gt;=30",Datos!$F$2:$F$37697,"STANDBY"),0),"")</f>
        <v/>
      </c>
    </row>
    <row r="56">
      <c r="A56" s="6" t="inlineStr">
        <is>
          <t>Pirates of the Caribbean</t>
        </is>
      </c>
      <c r="B56" s="7">
        <f>IFERROR(ROUND(AVERAGEIFS(Datos!$G$2:$G$37697,Datos!$E$2:$E$37697,$A56,Datos!$B$2:$B$37697,8,Datos!$C$2:$C$37697,"&lt;30",Datos!$F$2:$F$37697,"STANDBY"),0),"")</f>
        <v/>
      </c>
      <c r="C56" s="7">
        <f>IFERROR(ROUND(AVERAGEIFS(Datos!$G$2:$G$37697,Datos!$E$2:$E$37697,$A56,Datos!$B$2:$B$37697,8,Datos!$C$2:$C$37697,"&gt;=30",Datos!$F$2:$F$37697,"STANDBY"),0),"")</f>
        <v/>
      </c>
      <c r="D56" s="7">
        <f>IFERROR(ROUND(AVERAGEIFS(Datos!$G$2:$G$37697,Datos!$E$2:$E$37697,$A56,Datos!$B$2:$B$37697,9,Datos!$C$2:$C$37697,"&lt;30",Datos!$F$2:$F$37697,"STANDBY"),0),"")</f>
        <v/>
      </c>
      <c r="E56" s="7">
        <f>IFERROR(ROUND(AVERAGEIFS(Datos!$G$2:$G$37697,Datos!$E$2:$E$37697,$A56,Datos!$B$2:$B$37697,9,Datos!$C$2:$C$37697,"&gt;=30",Datos!$F$2:$F$37697,"STANDBY"),0),"")</f>
        <v/>
      </c>
      <c r="F56" s="7">
        <f>IFERROR(ROUND(AVERAGEIFS(Datos!$G$2:$G$37697,Datos!$E$2:$E$37697,$A56,Datos!$B$2:$B$37697,10,Datos!$C$2:$C$37697,"&lt;30",Datos!$F$2:$F$37697,"STANDBY"),0),"")</f>
        <v/>
      </c>
      <c r="G56" s="7">
        <f>IFERROR(ROUND(AVERAGEIFS(Datos!$G$2:$G$37697,Datos!$E$2:$E$37697,$A56,Datos!$B$2:$B$37697,10,Datos!$C$2:$C$37697,"&gt;=30",Datos!$F$2:$F$37697,"STANDBY"),0),"")</f>
        <v/>
      </c>
      <c r="H56" s="7">
        <f>IFERROR(ROUND(AVERAGEIFS(Datos!$G$2:$G$37697,Datos!$E$2:$E$37697,$A56,Datos!$B$2:$B$37697,11,Datos!$C$2:$C$37697,"&lt;30",Datos!$F$2:$F$37697,"STANDBY"),0),"")</f>
        <v/>
      </c>
      <c r="I56" s="7">
        <f>IFERROR(ROUND(AVERAGEIFS(Datos!$G$2:$G$37697,Datos!$E$2:$E$37697,$A56,Datos!$B$2:$B$37697,11,Datos!$C$2:$C$37697,"&gt;=30",Datos!$F$2:$F$37697,"STANDBY"),0),"")</f>
        <v/>
      </c>
      <c r="J56" s="7">
        <f>IFERROR(ROUND(AVERAGEIFS(Datos!$G$2:$G$37697,Datos!$E$2:$E$37697,$A56,Datos!$B$2:$B$37697,12,Datos!$C$2:$C$37697,"&lt;30",Datos!$F$2:$F$37697,"STANDBY"),0),"")</f>
        <v/>
      </c>
      <c r="K56" s="7">
        <f>IFERROR(ROUND(AVERAGEIFS(Datos!$G$2:$G$37697,Datos!$E$2:$E$37697,$A56,Datos!$B$2:$B$37697,12,Datos!$C$2:$C$37697,"&gt;=30",Datos!$F$2:$F$37697,"STANDBY"),0),"")</f>
        <v/>
      </c>
      <c r="L56" s="7">
        <f>IFERROR(ROUND(AVERAGEIFS(Datos!$G$2:$G$37697,Datos!$E$2:$E$37697,$A56,Datos!$B$2:$B$37697,13,Datos!$C$2:$C$37697,"&lt;30",Datos!$F$2:$F$37697,"STANDBY"),0),"")</f>
        <v/>
      </c>
      <c r="M56" s="7">
        <f>IFERROR(ROUND(AVERAGEIFS(Datos!$G$2:$G$37697,Datos!$E$2:$E$37697,$A56,Datos!$B$2:$B$37697,13,Datos!$C$2:$C$37697,"&gt;=30",Datos!$F$2:$F$37697,"STANDBY"),0),"")</f>
        <v/>
      </c>
      <c r="N56" s="7">
        <f>IFERROR(ROUND(AVERAGEIFS(Datos!$G$2:$G$37697,Datos!$E$2:$E$37697,$A56,Datos!$B$2:$B$37697,14,Datos!$C$2:$C$37697,"&lt;30",Datos!$F$2:$F$37697,"STANDBY"),0),"")</f>
        <v/>
      </c>
      <c r="O56" s="7">
        <f>IFERROR(ROUND(AVERAGEIFS(Datos!$G$2:$G$37697,Datos!$E$2:$E$37697,$A56,Datos!$B$2:$B$37697,14,Datos!$C$2:$C$37697,"&gt;=30",Datos!$F$2:$F$37697,"STANDBY"),0),"")</f>
        <v/>
      </c>
      <c r="P56" s="7">
        <f>IFERROR(ROUND(AVERAGEIFS(Datos!$G$2:$G$37697,Datos!$E$2:$E$37697,$A56,Datos!$B$2:$B$37697,15,Datos!$C$2:$C$37697,"&lt;30",Datos!$F$2:$F$37697,"STANDBY"),0),"")</f>
        <v/>
      </c>
      <c r="Q56" s="7">
        <f>IFERROR(ROUND(AVERAGEIFS(Datos!$G$2:$G$37697,Datos!$E$2:$E$37697,$A56,Datos!$B$2:$B$37697,15,Datos!$C$2:$C$37697,"&gt;=30",Datos!$F$2:$F$37697,"STANDBY"),0),"")</f>
        <v/>
      </c>
      <c r="R56" s="7">
        <f>IFERROR(ROUND(AVERAGEIFS(Datos!$G$2:$G$37697,Datos!$E$2:$E$37697,$A56,Datos!$B$2:$B$37697,16,Datos!$C$2:$C$37697,"&lt;30",Datos!$F$2:$F$37697,"STANDBY"),0),"")</f>
        <v/>
      </c>
      <c r="S56" s="7">
        <f>IFERROR(ROUND(AVERAGEIFS(Datos!$G$2:$G$37697,Datos!$E$2:$E$37697,$A56,Datos!$B$2:$B$37697,16,Datos!$C$2:$C$37697,"&gt;=30",Datos!$F$2:$F$37697,"STANDBY"),0),"")</f>
        <v/>
      </c>
      <c r="T56" s="7">
        <f>IFERROR(ROUND(AVERAGEIFS(Datos!$G$2:$G$37697,Datos!$E$2:$E$37697,$A56,Datos!$B$2:$B$37697,17,Datos!$C$2:$C$37697,"&lt;30",Datos!$F$2:$F$37697,"STANDBY"),0),"")</f>
        <v/>
      </c>
      <c r="U56" s="7">
        <f>IFERROR(ROUND(AVERAGEIFS(Datos!$G$2:$G$37697,Datos!$E$2:$E$37697,$A56,Datos!$B$2:$B$37697,17,Datos!$C$2:$C$37697,"&gt;=30",Datos!$F$2:$F$37697,"STANDBY"),0),"")</f>
        <v/>
      </c>
      <c r="V56" s="7">
        <f>IFERROR(ROUND(AVERAGEIFS(Datos!$G$2:$G$37697,Datos!$E$2:$E$37697,$A56,Datos!$B$2:$B$37697,18,Datos!$C$2:$C$37697,"&lt;30",Datos!$F$2:$F$37697,"STANDBY"),0),"")</f>
        <v/>
      </c>
      <c r="W56" s="7">
        <f>IFERROR(ROUND(AVERAGEIFS(Datos!$G$2:$G$37697,Datos!$E$2:$E$37697,$A56,Datos!$B$2:$B$37697,18,Datos!$C$2:$C$37697,"&gt;=30",Datos!$F$2:$F$37697,"STANDBY"),0),"")</f>
        <v/>
      </c>
      <c r="X56" s="7">
        <f>IFERROR(ROUND(AVERAGEIFS(Datos!$G$2:$G$37697,Datos!$E$2:$E$37697,$A56,Datos!$B$2:$B$37697,19,Datos!$C$2:$C$37697,"&lt;30",Datos!$F$2:$F$37697,"STANDBY"),0),"")</f>
        <v/>
      </c>
      <c r="Y56" s="7">
        <f>IFERROR(ROUND(AVERAGEIFS(Datos!$G$2:$G$37697,Datos!$E$2:$E$37697,$A56,Datos!$B$2:$B$37697,19,Datos!$C$2:$C$37697,"&gt;=30",Datos!$F$2:$F$37697,"STANDBY"),0),"")</f>
        <v/>
      </c>
      <c r="Z56" s="7">
        <f>IFERROR(ROUND(AVERAGEIFS(Datos!$G$2:$G$37697,Datos!$E$2:$E$37697,$A56,Datos!$B$2:$B$37697,20,Datos!$C$2:$C$37697,"&lt;30",Datos!$F$2:$F$37697,"STANDBY"),0),"")</f>
        <v/>
      </c>
      <c r="AA56" s="7">
        <f>IFERROR(ROUND(AVERAGEIFS(Datos!$G$2:$G$37697,Datos!$E$2:$E$37697,$A56,Datos!$B$2:$B$37697,20,Datos!$C$2:$C$37697,"&gt;=30",Datos!$F$2:$F$37697,"STANDBY"),0),"")</f>
        <v/>
      </c>
      <c r="AB56" s="7">
        <f>IFERROR(ROUND(AVERAGEIFS(Datos!$G$2:$G$37697,Datos!$E$2:$E$37697,$A56,Datos!$B$2:$B$37697,21,Datos!$C$2:$C$37697,"&lt;30",Datos!$F$2:$F$37697,"STANDBY"),0),"")</f>
        <v/>
      </c>
      <c r="AC56" s="7">
        <f>IFERROR(ROUND(AVERAGEIFS(Datos!$G$2:$G$37697,Datos!$E$2:$E$37697,$A56,Datos!$B$2:$B$37697,21,Datos!$C$2:$C$37697,"&gt;=30",Datos!$F$2:$F$37697,"STANDBY"),0),"")</f>
        <v/>
      </c>
      <c r="AD56" s="7">
        <f>IFERROR(ROUND(AVERAGEIFS(Datos!$G$2:$G$37697,Datos!$E$2:$E$37697,$A56,Datos!$B$2:$B$37697,22,Datos!$C$2:$C$37697,"&lt;30",Datos!$F$2:$F$37697,"STANDBY"),0),"")</f>
        <v/>
      </c>
      <c r="AE56" s="7">
        <f>IFERROR(ROUND(AVERAGEIFS(Datos!$G$2:$G$37697,Datos!$E$2:$E$37697,$A56,Datos!$B$2:$B$37697,22,Datos!$C$2:$C$37697,"&gt;=30",Datos!$F$2:$F$37697,"STANDBY"),0),"")</f>
        <v/>
      </c>
      <c r="AF56" s="7">
        <f>IFERROR(ROUND(AVERAGEIFS(Datos!$G$2:$G$37697,Datos!$E$2:$E$37697,$A56,Datos!$B$2:$B$37697,23,Datos!$C$2:$C$37697,"&lt;30",Datos!$F$2:$F$37697,"STANDBY"),0),"")</f>
        <v/>
      </c>
      <c r="AG56" s="7">
        <f>IFERROR(ROUND(AVERAGEIFS(Datos!$G$2:$G$37697,Datos!$E$2:$E$37697,$A56,Datos!$B$2:$B$37697,23,Datos!$C$2:$C$37697,"&gt;=30",Datos!$F$2:$F$37697,"STANDBY"),0),"")</f>
        <v/>
      </c>
    </row>
    <row r="57">
      <c r="A57" s="6" t="inlineStr">
        <is>
          <t>Pirates' Beach</t>
        </is>
      </c>
      <c r="B57" s="7">
        <f>IFERROR(ROUND(AVERAGEIFS(Datos!$G$2:$G$37697,Datos!$E$2:$E$37697,$A57,Datos!$B$2:$B$37697,8,Datos!$C$2:$C$37697,"&lt;30",Datos!$F$2:$F$37697,"STANDBY"),0),"")</f>
        <v/>
      </c>
      <c r="C57" s="7">
        <f>IFERROR(ROUND(AVERAGEIFS(Datos!$G$2:$G$37697,Datos!$E$2:$E$37697,$A57,Datos!$B$2:$B$37697,8,Datos!$C$2:$C$37697,"&gt;=30",Datos!$F$2:$F$37697,"STANDBY"),0),"")</f>
        <v/>
      </c>
      <c r="D57" s="7">
        <f>IFERROR(ROUND(AVERAGEIFS(Datos!$G$2:$G$37697,Datos!$E$2:$E$37697,$A57,Datos!$B$2:$B$37697,9,Datos!$C$2:$C$37697,"&lt;30",Datos!$F$2:$F$37697,"STANDBY"),0),"")</f>
        <v/>
      </c>
      <c r="E57" s="7">
        <f>IFERROR(ROUND(AVERAGEIFS(Datos!$G$2:$G$37697,Datos!$E$2:$E$37697,$A57,Datos!$B$2:$B$37697,9,Datos!$C$2:$C$37697,"&gt;=30",Datos!$F$2:$F$37697,"STANDBY"),0),"")</f>
        <v/>
      </c>
      <c r="F57" s="7">
        <f>IFERROR(ROUND(AVERAGEIFS(Datos!$G$2:$G$37697,Datos!$E$2:$E$37697,$A57,Datos!$B$2:$B$37697,10,Datos!$C$2:$C$37697,"&lt;30",Datos!$F$2:$F$37697,"STANDBY"),0),"")</f>
        <v/>
      </c>
      <c r="G57" s="7">
        <f>IFERROR(ROUND(AVERAGEIFS(Datos!$G$2:$G$37697,Datos!$E$2:$E$37697,$A57,Datos!$B$2:$B$37697,10,Datos!$C$2:$C$37697,"&gt;=30",Datos!$F$2:$F$37697,"STANDBY"),0),"")</f>
        <v/>
      </c>
      <c r="H57" s="7">
        <f>IFERROR(ROUND(AVERAGEIFS(Datos!$G$2:$G$37697,Datos!$E$2:$E$37697,$A57,Datos!$B$2:$B$37697,11,Datos!$C$2:$C$37697,"&lt;30",Datos!$F$2:$F$37697,"STANDBY"),0),"")</f>
        <v/>
      </c>
      <c r="I57" s="7">
        <f>IFERROR(ROUND(AVERAGEIFS(Datos!$G$2:$G$37697,Datos!$E$2:$E$37697,$A57,Datos!$B$2:$B$37697,11,Datos!$C$2:$C$37697,"&gt;=30",Datos!$F$2:$F$37697,"STANDBY"),0),"")</f>
        <v/>
      </c>
      <c r="J57" s="7">
        <f>IFERROR(ROUND(AVERAGEIFS(Datos!$G$2:$G$37697,Datos!$E$2:$E$37697,$A57,Datos!$B$2:$B$37697,12,Datos!$C$2:$C$37697,"&lt;30",Datos!$F$2:$F$37697,"STANDBY"),0),"")</f>
        <v/>
      </c>
      <c r="K57" s="7">
        <f>IFERROR(ROUND(AVERAGEIFS(Datos!$G$2:$G$37697,Datos!$E$2:$E$37697,$A57,Datos!$B$2:$B$37697,12,Datos!$C$2:$C$37697,"&gt;=30",Datos!$F$2:$F$37697,"STANDBY"),0),"")</f>
        <v/>
      </c>
      <c r="L57" s="7">
        <f>IFERROR(ROUND(AVERAGEIFS(Datos!$G$2:$G$37697,Datos!$E$2:$E$37697,$A57,Datos!$B$2:$B$37697,13,Datos!$C$2:$C$37697,"&lt;30",Datos!$F$2:$F$37697,"STANDBY"),0),"")</f>
        <v/>
      </c>
      <c r="M57" s="7">
        <f>IFERROR(ROUND(AVERAGEIFS(Datos!$G$2:$G$37697,Datos!$E$2:$E$37697,$A57,Datos!$B$2:$B$37697,13,Datos!$C$2:$C$37697,"&gt;=30",Datos!$F$2:$F$37697,"STANDBY"),0),"")</f>
        <v/>
      </c>
      <c r="N57" s="7">
        <f>IFERROR(ROUND(AVERAGEIFS(Datos!$G$2:$G$37697,Datos!$E$2:$E$37697,$A57,Datos!$B$2:$B$37697,14,Datos!$C$2:$C$37697,"&lt;30",Datos!$F$2:$F$37697,"STANDBY"),0),"")</f>
        <v/>
      </c>
      <c r="O57" s="7">
        <f>IFERROR(ROUND(AVERAGEIFS(Datos!$G$2:$G$37697,Datos!$E$2:$E$37697,$A57,Datos!$B$2:$B$37697,14,Datos!$C$2:$C$37697,"&gt;=30",Datos!$F$2:$F$37697,"STANDBY"),0),"")</f>
        <v/>
      </c>
      <c r="P57" s="7">
        <f>IFERROR(ROUND(AVERAGEIFS(Datos!$G$2:$G$37697,Datos!$E$2:$E$37697,$A57,Datos!$B$2:$B$37697,15,Datos!$C$2:$C$37697,"&lt;30",Datos!$F$2:$F$37697,"STANDBY"),0),"")</f>
        <v/>
      </c>
      <c r="Q57" s="7">
        <f>IFERROR(ROUND(AVERAGEIFS(Datos!$G$2:$G$37697,Datos!$E$2:$E$37697,$A57,Datos!$B$2:$B$37697,15,Datos!$C$2:$C$37697,"&gt;=30",Datos!$F$2:$F$37697,"STANDBY"),0),"")</f>
        <v/>
      </c>
      <c r="R57" s="7">
        <f>IFERROR(ROUND(AVERAGEIFS(Datos!$G$2:$G$37697,Datos!$E$2:$E$37697,$A57,Datos!$B$2:$B$37697,16,Datos!$C$2:$C$37697,"&lt;30",Datos!$F$2:$F$37697,"STANDBY"),0),"")</f>
        <v/>
      </c>
      <c r="S57" s="7">
        <f>IFERROR(ROUND(AVERAGEIFS(Datos!$G$2:$G$37697,Datos!$E$2:$E$37697,$A57,Datos!$B$2:$B$37697,16,Datos!$C$2:$C$37697,"&gt;=30",Datos!$F$2:$F$37697,"STANDBY"),0),"")</f>
        <v/>
      </c>
      <c r="T57" s="7">
        <f>IFERROR(ROUND(AVERAGEIFS(Datos!$G$2:$G$37697,Datos!$E$2:$E$37697,$A57,Datos!$B$2:$B$37697,17,Datos!$C$2:$C$37697,"&lt;30",Datos!$F$2:$F$37697,"STANDBY"),0),"")</f>
        <v/>
      </c>
      <c r="U57" s="7">
        <f>IFERROR(ROUND(AVERAGEIFS(Datos!$G$2:$G$37697,Datos!$E$2:$E$37697,$A57,Datos!$B$2:$B$37697,17,Datos!$C$2:$C$37697,"&gt;=30",Datos!$F$2:$F$37697,"STANDBY"),0),"")</f>
        <v/>
      </c>
      <c r="V57" s="7">
        <f>IFERROR(ROUND(AVERAGEIFS(Datos!$G$2:$G$37697,Datos!$E$2:$E$37697,$A57,Datos!$B$2:$B$37697,18,Datos!$C$2:$C$37697,"&lt;30",Datos!$F$2:$F$37697,"STANDBY"),0),"")</f>
        <v/>
      </c>
      <c r="W57" s="7">
        <f>IFERROR(ROUND(AVERAGEIFS(Datos!$G$2:$G$37697,Datos!$E$2:$E$37697,$A57,Datos!$B$2:$B$37697,18,Datos!$C$2:$C$37697,"&gt;=30",Datos!$F$2:$F$37697,"STANDBY"),0),"")</f>
        <v/>
      </c>
      <c r="X57" s="7">
        <f>IFERROR(ROUND(AVERAGEIFS(Datos!$G$2:$G$37697,Datos!$E$2:$E$37697,$A57,Datos!$B$2:$B$37697,19,Datos!$C$2:$C$37697,"&lt;30",Datos!$F$2:$F$37697,"STANDBY"),0),"")</f>
        <v/>
      </c>
      <c r="Y57" s="7">
        <f>IFERROR(ROUND(AVERAGEIFS(Datos!$G$2:$G$37697,Datos!$E$2:$E$37697,$A57,Datos!$B$2:$B$37697,19,Datos!$C$2:$C$37697,"&gt;=30",Datos!$F$2:$F$37697,"STANDBY"),0),"")</f>
        <v/>
      </c>
      <c r="Z57" s="7">
        <f>IFERROR(ROUND(AVERAGEIFS(Datos!$G$2:$G$37697,Datos!$E$2:$E$37697,$A57,Datos!$B$2:$B$37697,20,Datos!$C$2:$C$37697,"&lt;30",Datos!$F$2:$F$37697,"STANDBY"),0),"")</f>
        <v/>
      </c>
      <c r="AA57" s="7">
        <f>IFERROR(ROUND(AVERAGEIFS(Datos!$G$2:$G$37697,Datos!$E$2:$E$37697,$A57,Datos!$B$2:$B$37697,20,Datos!$C$2:$C$37697,"&gt;=30",Datos!$F$2:$F$37697,"STANDBY"),0),"")</f>
        <v/>
      </c>
      <c r="AB57" s="7">
        <f>IFERROR(ROUND(AVERAGEIFS(Datos!$G$2:$G$37697,Datos!$E$2:$E$37697,$A57,Datos!$B$2:$B$37697,21,Datos!$C$2:$C$37697,"&lt;30",Datos!$F$2:$F$37697,"STANDBY"),0),"")</f>
        <v/>
      </c>
      <c r="AC57" s="7">
        <f>IFERROR(ROUND(AVERAGEIFS(Datos!$G$2:$G$37697,Datos!$E$2:$E$37697,$A57,Datos!$B$2:$B$37697,21,Datos!$C$2:$C$37697,"&gt;=30",Datos!$F$2:$F$37697,"STANDBY"),0),"")</f>
        <v/>
      </c>
      <c r="AD57" s="7">
        <f>IFERROR(ROUND(AVERAGEIFS(Datos!$G$2:$G$37697,Datos!$E$2:$E$37697,$A57,Datos!$B$2:$B$37697,22,Datos!$C$2:$C$37697,"&lt;30",Datos!$F$2:$F$37697,"STANDBY"),0),"")</f>
        <v/>
      </c>
      <c r="AE57" s="7">
        <f>IFERROR(ROUND(AVERAGEIFS(Datos!$G$2:$G$37697,Datos!$E$2:$E$37697,$A57,Datos!$B$2:$B$37697,22,Datos!$C$2:$C$37697,"&gt;=30",Datos!$F$2:$F$37697,"STANDBY"),0),"")</f>
        <v/>
      </c>
      <c r="AF57" s="7">
        <f>IFERROR(ROUND(AVERAGEIFS(Datos!$G$2:$G$37697,Datos!$E$2:$E$37697,$A57,Datos!$B$2:$B$37697,23,Datos!$C$2:$C$37697,"&lt;30",Datos!$F$2:$F$37697,"STANDBY"),0),"")</f>
        <v/>
      </c>
      <c r="AG57" s="7">
        <f>IFERROR(ROUND(AVERAGEIFS(Datos!$G$2:$G$37697,Datos!$E$2:$E$37697,$A57,Datos!$B$2:$B$37697,23,Datos!$C$2:$C$37697,"&gt;=30",Datos!$F$2:$F$37697,"STANDBY"),0),"")</f>
        <v/>
      </c>
    </row>
    <row r="58">
      <c r="A58" s="6" t="inlineStr">
        <is>
          <t>Princess Pavilion</t>
        </is>
      </c>
      <c r="B58" s="7">
        <f>IFERROR(ROUND(AVERAGEIFS(Datos!$G$2:$G$37697,Datos!$E$2:$E$37697,$A58,Datos!$B$2:$B$37697,8,Datos!$C$2:$C$37697,"&lt;30",Datos!$F$2:$F$37697,"STANDBY"),0),"")</f>
        <v/>
      </c>
      <c r="C58" s="7">
        <f>IFERROR(ROUND(AVERAGEIFS(Datos!$G$2:$G$37697,Datos!$E$2:$E$37697,$A58,Datos!$B$2:$B$37697,8,Datos!$C$2:$C$37697,"&gt;=30",Datos!$F$2:$F$37697,"STANDBY"),0),"")</f>
        <v/>
      </c>
      <c r="D58" s="7">
        <f>IFERROR(ROUND(AVERAGEIFS(Datos!$G$2:$G$37697,Datos!$E$2:$E$37697,$A58,Datos!$B$2:$B$37697,9,Datos!$C$2:$C$37697,"&lt;30",Datos!$F$2:$F$37697,"STANDBY"),0),"")</f>
        <v/>
      </c>
      <c r="E58" s="7">
        <f>IFERROR(ROUND(AVERAGEIFS(Datos!$G$2:$G$37697,Datos!$E$2:$E$37697,$A58,Datos!$B$2:$B$37697,9,Datos!$C$2:$C$37697,"&gt;=30",Datos!$F$2:$F$37697,"STANDBY"),0),"")</f>
        <v/>
      </c>
      <c r="F58" s="7">
        <f>IFERROR(ROUND(AVERAGEIFS(Datos!$G$2:$G$37697,Datos!$E$2:$E$37697,$A58,Datos!$B$2:$B$37697,10,Datos!$C$2:$C$37697,"&lt;30",Datos!$F$2:$F$37697,"STANDBY"),0),"")</f>
        <v/>
      </c>
      <c r="G58" s="7">
        <f>IFERROR(ROUND(AVERAGEIFS(Datos!$G$2:$G$37697,Datos!$E$2:$E$37697,$A58,Datos!$B$2:$B$37697,10,Datos!$C$2:$C$37697,"&gt;=30",Datos!$F$2:$F$37697,"STANDBY"),0),"")</f>
        <v/>
      </c>
      <c r="H58" s="7">
        <f>IFERROR(ROUND(AVERAGEIFS(Datos!$G$2:$G$37697,Datos!$E$2:$E$37697,$A58,Datos!$B$2:$B$37697,11,Datos!$C$2:$C$37697,"&lt;30",Datos!$F$2:$F$37697,"STANDBY"),0),"")</f>
        <v/>
      </c>
      <c r="I58" s="7">
        <f>IFERROR(ROUND(AVERAGEIFS(Datos!$G$2:$G$37697,Datos!$E$2:$E$37697,$A58,Datos!$B$2:$B$37697,11,Datos!$C$2:$C$37697,"&gt;=30",Datos!$F$2:$F$37697,"STANDBY"),0),"")</f>
        <v/>
      </c>
      <c r="J58" s="7">
        <f>IFERROR(ROUND(AVERAGEIFS(Datos!$G$2:$G$37697,Datos!$E$2:$E$37697,$A58,Datos!$B$2:$B$37697,12,Datos!$C$2:$C$37697,"&lt;30",Datos!$F$2:$F$37697,"STANDBY"),0),"")</f>
        <v/>
      </c>
      <c r="K58" s="7">
        <f>IFERROR(ROUND(AVERAGEIFS(Datos!$G$2:$G$37697,Datos!$E$2:$E$37697,$A58,Datos!$B$2:$B$37697,12,Datos!$C$2:$C$37697,"&gt;=30",Datos!$F$2:$F$37697,"STANDBY"),0),"")</f>
        <v/>
      </c>
      <c r="L58" s="7">
        <f>IFERROR(ROUND(AVERAGEIFS(Datos!$G$2:$G$37697,Datos!$E$2:$E$37697,$A58,Datos!$B$2:$B$37697,13,Datos!$C$2:$C$37697,"&lt;30",Datos!$F$2:$F$37697,"STANDBY"),0),"")</f>
        <v/>
      </c>
      <c r="M58" s="7">
        <f>IFERROR(ROUND(AVERAGEIFS(Datos!$G$2:$G$37697,Datos!$E$2:$E$37697,$A58,Datos!$B$2:$B$37697,13,Datos!$C$2:$C$37697,"&gt;=30",Datos!$F$2:$F$37697,"STANDBY"),0),"")</f>
        <v/>
      </c>
      <c r="N58" s="7">
        <f>IFERROR(ROUND(AVERAGEIFS(Datos!$G$2:$G$37697,Datos!$E$2:$E$37697,$A58,Datos!$B$2:$B$37697,14,Datos!$C$2:$C$37697,"&lt;30",Datos!$F$2:$F$37697,"STANDBY"),0),"")</f>
        <v/>
      </c>
      <c r="O58" s="7">
        <f>IFERROR(ROUND(AVERAGEIFS(Datos!$G$2:$G$37697,Datos!$E$2:$E$37697,$A58,Datos!$B$2:$B$37697,14,Datos!$C$2:$C$37697,"&gt;=30",Datos!$F$2:$F$37697,"STANDBY"),0),"")</f>
        <v/>
      </c>
      <c r="P58" s="7">
        <f>IFERROR(ROUND(AVERAGEIFS(Datos!$G$2:$G$37697,Datos!$E$2:$E$37697,$A58,Datos!$B$2:$B$37697,15,Datos!$C$2:$C$37697,"&lt;30",Datos!$F$2:$F$37697,"STANDBY"),0),"")</f>
        <v/>
      </c>
      <c r="Q58" s="7">
        <f>IFERROR(ROUND(AVERAGEIFS(Datos!$G$2:$G$37697,Datos!$E$2:$E$37697,$A58,Datos!$B$2:$B$37697,15,Datos!$C$2:$C$37697,"&gt;=30",Datos!$F$2:$F$37697,"STANDBY"),0),"")</f>
        <v/>
      </c>
      <c r="R58" s="7">
        <f>IFERROR(ROUND(AVERAGEIFS(Datos!$G$2:$G$37697,Datos!$E$2:$E$37697,$A58,Datos!$B$2:$B$37697,16,Datos!$C$2:$C$37697,"&lt;30",Datos!$F$2:$F$37697,"STANDBY"),0),"")</f>
        <v/>
      </c>
      <c r="S58" s="7">
        <f>IFERROR(ROUND(AVERAGEIFS(Datos!$G$2:$G$37697,Datos!$E$2:$E$37697,$A58,Datos!$B$2:$B$37697,16,Datos!$C$2:$C$37697,"&gt;=30",Datos!$F$2:$F$37697,"STANDBY"),0),"")</f>
        <v/>
      </c>
      <c r="T58" s="7">
        <f>IFERROR(ROUND(AVERAGEIFS(Datos!$G$2:$G$37697,Datos!$E$2:$E$37697,$A58,Datos!$B$2:$B$37697,17,Datos!$C$2:$C$37697,"&lt;30",Datos!$F$2:$F$37697,"STANDBY"),0),"")</f>
        <v/>
      </c>
      <c r="U58" s="7">
        <f>IFERROR(ROUND(AVERAGEIFS(Datos!$G$2:$G$37697,Datos!$E$2:$E$37697,$A58,Datos!$B$2:$B$37697,17,Datos!$C$2:$C$37697,"&gt;=30",Datos!$F$2:$F$37697,"STANDBY"),0),"")</f>
        <v/>
      </c>
      <c r="V58" s="7">
        <f>IFERROR(ROUND(AVERAGEIFS(Datos!$G$2:$G$37697,Datos!$E$2:$E$37697,$A58,Datos!$B$2:$B$37697,18,Datos!$C$2:$C$37697,"&lt;30",Datos!$F$2:$F$37697,"STANDBY"),0),"")</f>
        <v/>
      </c>
      <c r="W58" s="7">
        <f>IFERROR(ROUND(AVERAGEIFS(Datos!$G$2:$G$37697,Datos!$E$2:$E$37697,$A58,Datos!$B$2:$B$37697,18,Datos!$C$2:$C$37697,"&gt;=30",Datos!$F$2:$F$37697,"STANDBY"),0),"")</f>
        <v/>
      </c>
      <c r="X58" s="7">
        <f>IFERROR(ROUND(AVERAGEIFS(Datos!$G$2:$G$37697,Datos!$E$2:$E$37697,$A58,Datos!$B$2:$B$37697,19,Datos!$C$2:$C$37697,"&lt;30",Datos!$F$2:$F$37697,"STANDBY"),0),"")</f>
        <v/>
      </c>
      <c r="Y58" s="7">
        <f>IFERROR(ROUND(AVERAGEIFS(Datos!$G$2:$G$37697,Datos!$E$2:$E$37697,$A58,Datos!$B$2:$B$37697,19,Datos!$C$2:$C$37697,"&gt;=30",Datos!$F$2:$F$37697,"STANDBY"),0),"")</f>
        <v/>
      </c>
      <c r="Z58" s="7">
        <f>IFERROR(ROUND(AVERAGEIFS(Datos!$G$2:$G$37697,Datos!$E$2:$E$37697,$A58,Datos!$B$2:$B$37697,20,Datos!$C$2:$C$37697,"&lt;30",Datos!$F$2:$F$37697,"STANDBY"),0),"")</f>
        <v/>
      </c>
      <c r="AA58" s="7">
        <f>IFERROR(ROUND(AVERAGEIFS(Datos!$G$2:$G$37697,Datos!$E$2:$E$37697,$A58,Datos!$B$2:$B$37697,20,Datos!$C$2:$C$37697,"&gt;=30",Datos!$F$2:$F$37697,"STANDBY"),0),"")</f>
        <v/>
      </c>
      <c r="AB58" s="7">
        <f>IFERROR(ROUND(AVERAGEIFS(Datos!$G$2:$G$37697,Datos!$E$2:$E$37697,$A58,Datos!$B$2:$B$37697,21,Datos!$C$2:$C$37697,"&lt;30",Datos!$F$2:$F$37697,"STANDBY"),0),"")</f>
        <v/>
      </c>
      <c r="AC58" s="7">
        <f>IFERROR(ROUND(AVERAGEIFS(Datos!$G$2:$G$37697,Datos!$E$2:$E$37697,$A58,Datos!$B$2:$B$37697,21,Datos!$C$2:$C$37697,"&gt;=30",Datos!$F$2:$F$37697,"STANDBY"),0),"")</f>
        <v/>
      </c>
      <c r="AD58" s="7">
        <f>IFERROR(ROUND(AVERAGEIFS(Datos!$G$2:$G$37697,Datos!$E$2:$E$37697,$A58,Datos!$B$2:$B$37697,22,Datos!$C$2:$C$37697,"&lt;30",Datos!$F$2:$F$37697,"STANDBY"),0),"")</f>
        <v/>
      </c>
      <c r="AE58" s="7">
        <f>IFERROR(ROUND(AVERAGEIFS(Datos!$G$2:$G$37697,Datos!$E$2:$E$37697,$A58,Datos!$B$2:$B$37697,22,Datos!$C$2:$C$37697,"&gt;=30",Datos!$F$2:$F$37697,"STANDBY"),0),"")</f>
        <v/>
      </c>
      <c r="AF58" s="7">
        <f>IFERROR(ROUND(AVERAGEIFS(Datos!$G$2:$G$37697,Datos!$E$2:$E$37697,$A58,Datos!$B$2:$B$37697,23,Datos!$C$2:$C$37697,"&lt;30",Datos!$F$2:$F$37697,"STANDBY"),0),"")</f>
        <v/>
      </c>
      <c r="AG58" s="7">
        <f>IFERROR(ROUND(AVERAGEIFS(Datos!$G$2:$G$37697,Datos!$E$2:$E$37697,$A58,Datos!$B$2:$B$37697,23,Datos!$C$2:$C$37697,"&gt;=30",Datos!$F$2:$F$37697,"STANDBY"),0),"")</f>
        <v/>
      </c>
    </row>
    <row r="59">
      <c r="A59" s="6" t="inlineStr">
        <is>
          <t>River Rogue Keelboats</t>
        </is>
      </c>
      <c r="B59" s="7">
        <f>IFERROR(ROUND(AVERAGEIFS(Datos!$G$2:$G$37697,Datos!$E$2:$E$37697,$A59,Datos!$B$2:$B$37697,8,Datos!$C$2:$C$37697,"&lt;30",Datos!$F$2:$F$37697,"STANDBY"),0),"")</f>
        <v/>
      </c>
      <c r="C59" s="7">
        <f>IFERROR(ROUND(AVERAGEIFS(Datos!$G$2:$G$37697,Datos!$E$2:$E$37697,$A59,Datos!$B$2:$B$37697,8,Datos!$C$2:$C$37697,"&gt;=30",Datos!$F$2:$F$37697,"STANDBY"),0),"")</f>
        <v/>
      </c>
      <c r="D59" s="7">
        <f>IFERROR(ROUND(AVERAGEIFS(Datos!$G$2:$G$37697,Datos!$E$2:$E$37697,$A59,Datos!$B$2:$B$37697,9,Datos!$C$2:$C$37697,"&lt;30",Datos!$F$2:$F$37697,"STANDBY"),0),"")</f>
        <v/>
      </c>
      <c r="E59" s="7">
        <f>IFERROR(ROUND(AVERAGEIFS(Datos!$G$2:$G$37697,Datos!$E$2:$E$37697,$A59,Datos!$B$2:$B$37697,9,Datos!$C$2:$C$37697,"&gt;=30",Datos!$F$2:$F$37697,"STANDBY"),0),"")</f>
        <v/>
      </c>
      <c r="F59" s="7">
        <f>IFERROR(ROUND(AVERAGEIFS(Datos!$G$2:$G$37697,Datos!$E$2:$E$37697,$A59,Datos!$B$2:$B$37697,10,Datos!$C$2:$C$37697,"&lt;30",Datos!$F$2:$F$37697,"STANDBY"),0),"")</f>
        <v/>
      </c>
      <c r="G59" s="7">
        <f>IFERROR(ROUND(AVERAGEIFS(Datos!$G$2:$G$37697,Datos!$E$2:$E$37697,$A59,Datos!$B$2:$B$37697,10,Datos!$C$2:$C$37697,"&gt;=30",Datos!$F$2:$F$37697,"STANDBY"),0),"")</f>
        <v/>
      </c>
      <c r="H59" s="7">
        <f>IFERROR(ROUND(AVERAGEIFS(Datos!$G$2:$G$37697,Datos!$E$2:$E$37697,$A59,Datos!$B$2:$B$37697,11,Datos!$C$2:$C$37697,"&lt;30",Datos!$F$2:$F$37697,"STANDBY"),0),"")</f>
        <v/>
      </c>
      <c r="I59" s="7">
        <f>IFERROR(ROUND(AVERAGEIFS(Datos!$G$2:$G$37697,Datos!$E$2:$E$37697,$A59,Datos!$B$2:$B$37697,11,Datos!$C$2:$C$37697,"&gt;=30",Datos!$F$2:$F$37697,"STANDBY"),0),"")</f>
        <v/>
      </c>
      <c r="J59" s="7">
        <f>IFERROR(ROUND(AVERAGEIFS(Datos!$G$2:$G$37697,Datos!$E$2:$E$37697,$A59,Datos!$B$2:$B$37697,12,Datos!$C$2:$C$37697,"&lt;30",Datos!$F$2:$F$37697,"STANDBY"),0),"")</f>
        <v/>
      </c>
      <c r="K59" s="7">
        <f>IFERROR(ROUND(AVERAGEIFS(Datos!$G$2:$G$37697,Datos!$E$2:$E$37697,$A59,Datos!$B$2:$B$37697,12,Datos!$C$2:$C$37697,"&gt;=30",Datos!$F$2:$F$37697,"STANDBY"),0),"")</f>
        <v/>
      </c>
      <c r="L59" s="7">
        <f>IFERROR(ROUND(AVERAGEIFS(Datos!$G$2:$G$37697,Datos!$E$2:$E$37697,$A59,Datos!$B$2:$B$37697,13,Datos!$C$2:$C$37697,"&lt;30",Datos!$F$2:$F$37697,"STANDBY"),0),"")</f>
        <v/>
      </c>
      <c r="M59" s="7">
        <f>IFERROR(ROUND(AVERAGEIFS(Datos!$G$2:$G$37697,Datos!$E$2:$E$37697,$A59,Datos!$B$2:$B$37697,13,Datos!$C$2:$C$37697,"&gt;=30",Datos!$F$2:$F$37697,"STANDBY"),0),"")</f>
        <v/>
      </c>
      <c r="N59" s="7">
        <f>IFERROR(ROUND(AVERAGEIFS(Datos!$G$2:$G$37697,Datos!$E$2:$E$37697,$A59,Datos!$B$2:$B$37697,14,Datos!$C$2:$C$37697,"&lt;30",Datos!$F$2:$F$37697,"STANDBY"),0),"")</f>
        <v/>
      </c>
      <c r="O59" s="7">
        <f>IFERROR(ROUND(AVERAGEIFS(Datos!$G$2:$G$37697,Datos!$E$2:$E$37697,$A59,Datos!$B$2:$B$37697,14,Datos!$C$2:$C$37697,"&gt;=30",Datos!$F$2:$F$37697,"STANDBY"),0),"")</f>
        <v/>
      </c>
      <c r="P59" s="7">
        <f>IFERROR(ROUND(AVERAGEIFS(Datos!$G$2:$G$37697,Datos!$E$2:$E$37697,$A59,Datos!$B$2:$B$37697,15,Datos!$C$2:$C$37697,"&lt;30",Datos!$F$2:$F$37697,"STANDBY"),0),"")</f>
        <v/>
      </c>
      <c r="Q59" s="7">
        <f>IFERROR(ROUND(AVERAGEIFS(Datos!$G$2:$G$37697,Datos!$E$2:$E$37697,$A59,Datos!$B$2:$B$37697,15,Datos!$C$2:$C$37697,"&gt;=30",Datos!$F$2:$F$37697,"STANDBY"),0),"")</f>
        <v/>
      </c>
      <c r="R59" s="7">
        <f>IFERROR(ROUND(AVERAGEIFS(Datos!$G$2:$G$37697,Datos!$E$2:$E$37697,$A59,Datos!$B$2:$B$37697,16,Datos!$C$2:$C$37697,"&lt;30",Datos!$F$2:$F$37697,"STANDBY"),0),"")</f>
        <v/>
      </c>
      <c r="S59" s="7">
        <f>IFERROR(ROUND(AVERAGEIFS(Datos!$G$2:$G$37697,Datos!$E$2:$E$37697,$A59,Datos!$B$2:$B$37697,16,Datos!$C$2:$C$37697,"&gt;=30",Datos!$F$2:$F$37697,"STANDBY"),0),"")</f>
        <v/>
      </c>
      <c r="T59" s="7">
        <f>IFERROR(ROUND(AVERAGEIFS(Datos!$G$2:$G$37697,Datos!$E$2:$E$37697,$A59,Datos!$B$2:$B$37697,17,Datos!$C$2:$C$37697,"&lt;30",Datos!$F$2:$F$37697,"STANDBY"),0),"")</f>
        <v/>
      </c>
      <c r="U59" s="7">
        <f>IFERROR(ROUND(AVERAGEIFS(Datos!$G$2:$G$37697,Datos!$E$2:$E$37697,$A59,Datos!$B$2:$B$37697,17,Datos!$C$2:$C$37697,"&gt;=30",Datos!$F$2:$F$37697,"STANDBY"),0),"")</f>
        <v/>
      </c>
      <c r="V59" s="7">
        <f>IFERROR(ROUND(AVERAGEIFS(Datos!$G$2:$G$37697,Datos!$E$2:$E$37697,$A59,Datos!$B$2:$B$37697,18,Datos!$C$2:$C$37697,"&lt;30",Datos!$F$2:$F$37697,"STANDBY"),0),"")</f>
        <v/>
      </c>
      <c r="W59" s="7">
        <f>IFERROR(ROUND(AVERAGEIFS(Datos!$G$2:$G$37697,Datos!$E$2:$E$37697,$A59,Datos!$B$2:$B$37697,18,Datos!$C$2:$C$37697,"&gt;=30",Datos!$F$2:$F$37697,"STANDBY"),0),"")</f>
        <v/>
      </c>
      <c r="X59" s="7">
        <f>IFERROR(ROUND(AVERAGEIFS(Datos!$G$2:$G$37697,Datos!$E$2:$E$37697,$A59,Datos!$B$2:$B$37697,19,Datos!$C$2:$C$37697,"&lt;30",Datos!$F$2:$F$37697,"STANDBY"),0),"")</f>
        <v/>
      </c>
      <c r="Y59" s="7">
        <f>IFERROR(ROUND(AVERAGEIFS(Datos!$G$2:$G$37697,Datos!$E$2:$E$37697,$A59,Datos!$B$2:$B$37697,19,Datos!$C$2:$C$37697,"&gt;=30",Datos!$F$2:$F$37697,"STANDBY"),0),"")</f>
        <v/>
      </c>
      <c r="Z59" s="7">
        <f>IFERROR(ROUND(AVERAGEIFS(Datos!$G$2:$G$37697,Datos!$E$2:$E$37697,$A59,Datos!$B$2:$B$37697,20,Datos!$C$2:$C$37697,"&lt;30",Datos!$F$2:$F$37697,"STANDBY"),0),"")</f>
        <v/>
      </c>
      <c r="AA59" s="7">
        <f>IFERROR(ROUND(AVERAGEIFS(Datos!$G$2:$G$37697,Datos!$E$2:$E$37697,$A59,Datos!$B$2:$B$37697,20,Datos!$C$2:$C$37697,"&gt;=30",Datos!$F$2:$F$37697,"STANDBY"),0),"")</f>
        <v/>
      </c>
      <c r="AB59" s="7">
        <f>IFERROR(ROUND(AVERAGEIFS(Datos!$G$2:$G$37697,Datos!$E$2:$E$37697,$A59,Datos!$B$2:$B$37697,21,Datos!$C$2:$C$37697,"&lt;30",Datos!$F$2:$F$37697,"STANDBY"),0),"")</f>
        <v/>
      </c>
      <c r="AC59" s="7">
        <f>IFERROR(ROUND(AVERAGEIFS(Datos!$G$2:$G$37697,Datos!$E$2:$E$37697,$A59,Datos!$B$2:$B$37697,21,Datos!$C$2:$C$37697,"&gt;=30",Datos!$F$2:$F$37697,"STANDBY"),0),"")</f>
        <v/>
      </c>
      <c r="AD59" s="7">
        <f>IFERROR(ROUND(AVERAGEIFS(Datos!$G$2:$G$37697,Datos!$E$2:$E$37697,$A59,Datos!$B$2:$B$37697,22,Datos!$C$2:$C$37697,"&lt;30",Datos!$F$2:$F$37697,"STANDBY"),0),"")</f>
        <v/>
      </c>
      <c r="AE59" s="7">
        <f>IFERROR(ROUND(AVERAGEIFS(Datos!$G$2:$G$37697,Datos!$E$2:$E$37697,$A59,Datos!$B$2:$B$37697,22,Datos!$C$2:$C$37697,"&gt;=30",Datos!$F$2:$F$37697,"STANDBY"),0),"")</f>
        <v/>
      </c>
      <c r="AF59" s="7">
        <f>IFERROR(ROUND(AVERAGEIFS(Datos!$G$2:$G$37697,Datos!$E$2:$E$37697,$A59,Datos!$B$2:$B$37697,23,Datos!$C$2:$C$37697,"&lt;30",Datos!$F$2:$F$37697,"STANDBY"),0),"")</f>
        <v/>
      </c>
      <c r="AG59" s="7">
        <f>IFERROR(ROUND(AVERAGEIFS(Datos!$G$2:$G$37697,Datos!$E$2:$E$37697,$A59,Datos!$B$2:$B$37697,23,Datos!$C$2:$C$37697,"&gt;=30",Datos!$F$2:$F$37697,"STANDBY"),0),"")</f>
        <v/>
      </c>
    </row>
    <row r="60">
      <c r="A60" s="6" t="inlineStr">
        <is>
          <t>Rustler Roundup Shootin' Gallery</t>
        </is>
      </c>
      <c r="B60" s="7">
        <f>IFERROR(ROUND(AVERAGEIFS(Datos!$G$2:$G$37697,Datos!$E$2:$E$37697,$A60,Datos!$B$2:$B$37697,8,Datos!$C$2:$C$37697,"&lt;30",Datos!$F$2:$F$37697,"STANDBY"),0),"")</f>
        <v/>
      </c>
      <c r="C60" s="7">
        <f>IFERROR(ROUND(AVERAGEIFS(Datos!$G$2:$G$37697,Datos!$E$2:$E$37697,$A60,Datos!$B$2:$B$37697,8,Datos!$C$2:$C$37697,"&gt;=30",Datos!$F$2:$F$37697,"STANDBY"),0),"")</f>
        <v/>
      </c>
      <c r="D60" s="7">
        <f>IFERROR(ROUND(AVERAGEIFS(Datos!$G$2:$G$37697,Datos!$E$2:$E$37697,$A60,Datos!$B$2:$B$37697,9,Datos!$C$2:$C$37697,"&lt;30",Datos!$F$2:$F$37697,"STANDBY"),0),"")</f>
        <v/>
      </c>
      <c r="E60" s="7">
        <f>IFERROR(ROUND(AVERAGEIFS(Datos!$G$2:$G$37697,Datos!$E$2:$E$37697,$A60,Datos!$B$2:$B$37697,9,Datos!$C$2:$C$37697,"&gt;=30",Datos!$F$2:$F$37697,"STANDBY"),0),"")</f>
        <v/>
      </c>
      <c r="F60" s="7">
        <f>IFERROR(ROUND(AVERAGEIFS(Datos!$G$2:$G$37697,Datos!$E$2:$E$37697,$A60,Datos!$B$2:$B$37697,10,Datos!$C$2:$C$37697,"&lt;30",Datos!$F$2:$F$37697,"STANDBY"),0),"")</f>
        <v/>
      </c>
      <c r="G60" s="7">
        <f>IFERROR(ROUND(AVERAGEIFS(Datos!$G$2:$G$37697,Datos!$E$2:$E$37697,$A60,Datos!$B$2:$B$37697,10,Datos!$C$2:$C$37697,"&gt;=30",Datos!$F$2:$F$37697,"STANDBY"),0),"")</f>
        <v/>
      </c>
      <c r="H60" s="7">
        <f>IFERROR(ROUND(AVERAGEIFS(Datos!$G$2:$G$37697,Datos!$E$2:$E$37697,$A60,Datos!$B$2:$B$37697,11,Datos!$C$2:$C$37697,"&lt;30",Datos!$F$2:$F$37697,"STANDBY"),0),"")</f>
        <v/>
      </c>
      <c r="I60" s="7">
        <f>IFERROR(ROUND(AVERAGEIFS(Datos!$G$2:$G$37697,Datos!$E$2:$E$37697,$A60,Datos!$B$2:$B$37697,11,Datos!$C$2:$C$37697,"&gt;=30",Datos!$F$2:$F$37697,"STANDBY"),0),"")</f>
        <v/>
      </c>
      <c r="J60" s="7">
        <f>IFERROR(ROUND(AVERAGEIFS(Datos!$G$2:$G$37697,Datos!$E$2:$E$37697,$A60,Datos!$B$2:$B$37697,12,Datos!$C$2:$C$37697,"&lt;30",Datos!$F$2:$F$37697,"STANDBY"),0),"")</f>
        <v/>
      </c>
      <c r="K60" s="7">
        <f>IFERROR(ROUND(AVERAGEIFS(Datos!$G$2:$G$37697,Datos!$E$2:$E$37697,$A60,Datos!$B$2:$B$37697,12,Datos!$C$2:$C$37697,"&gt;=30",Datos!$F$2:$F$37697,"STANDBY"),0),"")</f>
        <v/>
      </c>
      <c r="L60" s="7">
        <f>IFERROR(ROUND(AVERAGEIFS(Datos!$G$2:$G$37697,Datos!$E$2:$E$37697,$A60,Datos!$B$2:$B$37697,13,Datos!$C$2:$C$37697,"&lt;30",Datos!$F$2:$F$37697,"STANDBY"),0),"")</f>
        <v/>
      </c>
      <c r="M60" s="7">
        <f>IFERROR(ROUND(AVERAGEIFS(Datos!$G$2:$G$37697,Datos!$E$2:$E$37697,$A60,Datos!$B$2:$B$37697,13,Datos!$C$2:$C$37697,"&gt;=30",Datos!$F$2:$F$37697,"STANDBY"),0),"")</f>
        <v/>
      </c>
      <c r="N60" s="7">
        <f>IFERROR(ROUND(AVERAGEIFS(Datos!$G$2:$G$37697,Datos!$E$2:$E$37697,$A60,Datos!$B$2:$B$37697,14,Datos!$C$2:$C$37697,"&lt;30",Datos!$F$2:$F$37697,"STANDBY"),0),"")</f>
        <v/>
      </c>
      <c r="O60" s="7">
        <f>IFERROR(ROUND(AVERAGEIFS(Datos!$G$2:$G$37697,Datos!$E$2:$E$37697,$A60,Datos!$B$2:$B$37697,14,Datos!$C$2:$C$37697,"&gt;=30",Datos!$F$2:$F$37697,"STANDBY"),0),"")</f>
        <v/>
      </c>
      <c r="P60" s="7">
        <f>IFERROR(ROUND(AVERAGEIFS(Datos!$G$2:$G$37697,Datos!$E$2:$E$37697,$A60,Datos!$B$2:$B$37697,15,Datos!$C$2:$C$37697,"&lt;30",Datos!$F$2:$F$37697,"STANDBY"),0),"")</f>
        <v/>
      </c>
      <c r="Q60" s="7">
        <f>IFERROR(ROUND(AVERAGEIFS(Datos!$G$2:$G$37697,Datos!$E$2:$E$37697,$A60,Datos!$B$2:$B$37697,15,Datos!$C$2:$C$37697,"&gt;=30",Datos!$F$2:$F$37697,"STANDBY"),0),"")</f>
        <v/>
      </c>
      <c r="R60" s="7">
        <f>IFERROR(ROUND(AVERAGEIFS(Datos!$G$2:$G$37697,Datos!$E$2:$E$37697,$A60,Datos!$B$2:$B$37697,16,Datos!$C$2:$C$37697,"&lt;30",Datos!$F$2:$F$37697,"STANDBY"),0),"")</f>
        <v/>
      </c>
      <c r="S60" s="7">
        <f>IFERROR(ROUND(AVERAGEIFS(Datos!$G$2:$G$37697,Datos!$E$2:$E$37697,$A60,Datos!$B$2:$B$37697,16,Datos!$C$2:$C$37697,"&gt;=30",Datos!$F$2:$F$37697,"STANDBY"),0),"")</f>
        <v/>
      </c>
      <c r="T60" s="7">
        <f>IFERROR(ROUND(AVERAGEIFS(Datos!$G$2:$G$37697,Datos!$E$2:$E$37697,$A60,Datos!$B$2:$B$37697,17,Datos!$C$2:$C$37697,"&lt;30",Datos!$F$2:$F$37697,"STANDBY"),0),"")</f>
        <v/>
      </c>
      <c r="U60" s="7">
        <f>IFERROR(ROUND(AVERAGEIFS(Datos!$G$2:$G$37697,Datos!$E$2:$E$37697,$A60,Datos!$B$2:$B$37697,17,Datos!$C$2:$C$37697,"&gt;=30",Datos!$F$2:$F$37697,"STANDBY"),0),"")</f>
        <v/>
      </c>
      <c r="V60" s="7">
        <f>IFERROR(ROUND(AVERAGEIFS(Datos!$G$2:$G$37697,Datos!$E$2:$E$37697,$A60,Datos!$B$2:$B$37697,18,Datos!$C$2:$C$37697,"&lt;30",Datos!$F$2:$F$37697,"STANDBY"),0),"")</f>
        <v/>
      </c>
      <c r="W60" s="7">
        <f>IFERROR(ROUND(AVERAGEIFS(Datos!$G$2:$G$37697,Datos!$E$2:$E$37697,$A60,Datos!$B$2:$B$37697,18,Datos!$C$2:$C$37697,"&gt;=30",Datos!$F$2:$F$37697,"STANDBY"),0),"")</f>
        <v/>
      </c>
      <c r="X60" s="7">
        <f>IFERROR(ROUND(AVERAGEIFS(Datos!$G$2:$G$37697,Datos!$E$2:$E$37697,$A60,Datos!$B$2:$B$37697,19,Datos!$C$2:$C$37697,"&lt;30",Datos!$F$2:$F$37697,"STANDBY"),0),"")</f>
        <v/>
      </c>
      <c r="Y60" s="7">
        <f>IFERROR(ROUND(AVERAGEIFS(Datos!$G$2:$G$37697,Datos!$E$2:$E$37697,$A60,Datos!$B$2:$B$37697,19,Datos!$C$2:$C$37697,"&gt;=30",Datos!$F$2:$F$37697,"STANDBY"),0),"")</f>
        <v/>
      </c>
      <c r="Z60" s="7">
        <f>IFERROR(ROUND(AVERAGEIFS(Datos!$G$2:$G$37697,Datos!$E$2:$E$37697,$A60,Datos!$B$2:$B$37697,20,Datos!$C$2:$C$37697,"&lt;30",Datos!$F$2:$F$37697,"STANDBY"),0),"")</f>
        <v/>
      </c>
      <c r="AA60" s="7">
        <f>IFERROR(ROUND(AVERAGEIFS(Datos!$G$2:$G$37697,Datos!$E$2:$E$37697,$A60,Datos!$B$2:$B$37697,20,Datos!$C$2:$C$37697,"&gt;=30",Datos!$F$2:$F$37697,"STANDBY"),0),"")</f>
        <v/>
      </c>
      <c r="AB60" s="7">
        <f>IFERROR(ROUND(AVERAGEIFS(Datos!$G$2:$G$37697,Datos!$E$2:$E$37697,$A60,Datos!$B$2:$B$37697,21,Datos!$C$2:$C$37697,"&lt;30",Datos!$F$2:$F$37697,"STANDBY"),0),"")</f>
        <v/>
      </c>
      <c r="AC60" s="7">
        <f>IFERROR(ROUND(AVERAGEIFS(Datos!$G$2:$G$37697,Datos!$E$2:$E$37697,$A60,Datos!$B$2:$B$37697,21,Datos!$C$2:$C$37697,"&gt;=30",Datos!$F$2:$F$37697,"STANDBY"),0),"")</f>
        <v/>
      </c>
      <c r="AD60" s="7">
        <f>IFERROR(ROUND(AVERAGEIFS(Datos!$G$2:$G$37697,Datos!$E$2:$E$37697,$A60,Datos!$B$2:$B$37697,22,Datos!$C$2:$C$37697,"&lt;30",Datos!$F$2:$F$37697,"STANDBY"),0),"")</f>
        <v/>
      </c>
      <c r="AE60" s="7">
        <f>IFERROR(ROUND(AVERAGEIFS(Datos!$G$2:$G$37697,Datos!$E$2:$E$37697,$A60,Datos!$B$2:$B$37697,22,Datos!$C$2:$C$37697,"&gt;=30",Datos!$F$2:$F$37697,"STANDBY"),0),"")</f>
        <v/>
      </c>
      <c r="AF60" s="7">
        <f>IFERROR(ROUND(AVERAGEIFS(Datos!$G$2:$G$37697,Datos!$E$2:$E$37697,$A60,Datos!$B$2:$B$37697,23,Datos!$C$2:$C$37697,"&lt;30",Datos!$F$2:$F$37697,"STANDBY"),0),"")</f>
        <v/>
      </c>
      <c r="AG60" s="7">
        <f>IFERROR(ROUND(AVERAGEIFS(Datos!$G$2:$G$37697,Datos!$E$2:$E$37697,$A60,Datos!$B$2:$B$37697,23,Datos!$C$2:$C$37697,"&gt;=30",Datos!$F$2:$F$37697,"STANDBY"),0),"")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IFERROR(ROUND(AVERAGEIFS(Datos!$G$2:$G$37697,Datos!$E$2:$E$37697,$A61,Datos!$B$2:$B$37697,8,Datos!$C$2:$C$37697,"&lt;30",Datos!$F$2:$F$37697,"STANDBY"),0),"")</f>
        <v/>
      </c>
      <c r="C61" s="7">
        <f>IFERROR(ROUND(AVERAGEIFS(Datos!$G$2:$G$37697,Datos!$E$2:$E$37697,$A61,Datos!$B$2:$B$37697,8,Datos!$C$2:$C$37697,"&gt;=30",Datos!$F$2:$F$37697,"STANDBY"),0),"")</f>
        <v/>
      </c>
      <c r="D61" s="7">
        <f>IFERROR(ROUND(AVERAGEIFS(Datos!$G$2:$G$37697,Datos!$E$2:$E$37697,$A61,Datos!$B$2:$B$37697,9,Datos!$C$2:$C$37697,"&lt;30",Datos!$F$2:$F$37697,"STANDBY"),0),"")</f>
        <v/>
      </c>
      <c r="E61" s="7">
        <f>IFERROR(ROUND(AVERAGEIFS(Datos!$G$2:$G$37697,Datos!$E$2:$E$37697,$A61,Datos!$B$2:$B$37697,9,Datos!$C$2:$C$37697,"&gt;=30",Datos!$F$2:$F$37697,"STANDBY"),0),"")</f>
        <v/>
      </c>
      <c r="F61" s="7">
        <f>IFERROR(ROUND(AVERAGEIFS(Datos!$G$2:$G$37697,Datos!$E$2:$E$37697,$A61,Datos!$B$2:$B$37697,10,Datos!$C$2:$C$37697,"&lt;30",Datos!$F$2:$F$37697,"STANDBY"),0),"")</f>
        <v/>
      </c>
      <c r="G61" s="7">
        <f>IFERROR(ROUND(AVERAGEIFS(Datos!$G$2:$G$37697,Datos!$E$2:$E$37697,$A61,Datos!$B$2:$B$37697,10,Datos!$C$2:$C$37697,"&gt;=30",Datos!$F$2:$F$37697,"STANDBY"),0),"")</f>
        <v/>
      </c>
      <c r="H61" s="7">
        <f>IFERROR(ROUND(AVERAGEIFS(Datos!$G$2:$G$37697,Datos!$E$2:$E$37697,$A61,Datos!$B$2:$B$37697,11,Datos!$C$2:$C$37697,"&lt;30",Datos!$F$2:$F$37697,"STANDBY"),0),"")</f>
        <v/>
      </c>
      <c r="I61" s="7">
        <f>IFERROR(ROUND(AVERAGEIFS(Datos!$G$2:$G$37697,Datos!$E$2:$E$37697,$A61,Datos!$B$2:$B$37697,11,Datos!$C$2:$C$37697,"&gt;=30",Datos!$F$2:$F$37697,"STANDBY"),0),"")</f>
        <v/>
      </c>
      <c r="J61" s="7">
        <f>IFERROR(ROUND(AVERAGEIFS(Datos!$G$2:$G$37697,Datos!$E$2:$E$37697,$A61,Datos!$B$2:$B$37697,12,Datos!$C$2:$C$37697,"&lt;30",Datos!$F$2:$F$37697,"STANDBY"),0),"")</f>
        <v/>
      </c>
      <c r="K61" s="7">
        <f>IFERROR(ROUND(AVERAGEIFS(Datos!$G$2:$G$37697,Datos!$E$2:$E$37697,$A61,Datos!$B$2:$B$37697,12,Datos!$C$2:$C$37697,"&gt;=30",Datos!$F$2:$F$37697,"STANDBY"),0),"")</f>
        <v/>
      </c>
      <c r="L61" s="7">
        <f>IFERROR(ROUND(AVERAGEIFS(Datos!$G$2:$G$37697,Datos!$E$2:$E$37697,$A61,Datos!$B$2:$B$37697,13,Datos!$C$2:$C$37697,"&lt;30",Datos!$F$2:$F$37697,"STANDBY"),0),"")</f>
        <v/>
      </c>
      <c r="M61" s="7">
        <f>IFERROR(ROUND(AVERAGEIFS(Datos!$G$2:$G$37697,Datos!$E$2:$E$37697,$A61,Datos!$B$2:$B$37697,13,Datos!$C$2:$C$37697,"&gt;=30",Datos!$F$2:$F$37697,"STANDBY"),0),"")</f>
        <v/>
      </c>
      <c r="N61" s="7">
        <f>IFERROR(ROUND(AVERAGEIFS(Datos!$G$2:$G$37697,Datos!$E$2:$E$37697,$A61,Datos!$B$2:$B$37697,14,Datos!$C$2:$C$37697,"&lt;30",Datos!$F$2:$F$37697,"STANDBY"),0),"")</f>
        <v/>
      </c>
      <c r="O61" s="7">
        <f>IFERROR(ROUND(AVERAGEIFS(Datos!$G$2:$G$37697,Datos!$E$2:$E$37697,$A61,Datos!$B$2:$B$37697,14,Datos!$C$2:$C$37697,"&gt;=30",Datos!$F$2:$F$37697,"STANDBY"),0),"")</f>
        <v/>
      </c>
      <c r="P61" s="7">
        <f>IFERROR(ROUND(AVERAGEIFS(Datos!$G$2:$G$37697,Datos!$E$2:$E$37697,$A61,Datos!$B$2:$B$37697,15,Datos!$C$2:$C$37697,"&lt;30",Datos!$F$2:$F$37697,"STANDBY"),0),"")</f>
        <v/>
      </c>
      <c r="Q61" s="7">
        <f>IFERROR(ROUND(AVERAGEIFS(Datos!$G$2:$G$37697,Datos!$E$2:$E$37697,$A61,Datos!$B$2:$B$37697,15,Datos!$C$2:$C$37697,"&gt;=30",Datos!$F$2:$F$37697,"STANDBY"),0),"")</f>
        <v/>
      </c>
      <c r="R61" s="7">
        <f>IFERROR(ROUND(AVERAGEIFS(Datos!$G$2:$G$37697,Datos!$E$2:$E$37697,$A61,Datos!$B$2:$B$37697,16,Datos!$C$2:$C$37697,"&lt;30",Datos!$F$2:$F$37697,"STANDBY"),0),"")</f>
        <v/>
      </c>
      <c r="S61" s="7">
        <f>IFERROR(ROUND(AVERAGEIFS(Datos!$G$2:$G$37697,Datos!$E$2:$E$37697,$A61,Datos!$B$2:$B$37697,16,Datos!$C$2:$C$37697,"&gt;=30",Datos!$F$2:$F$37697,"STANDBY"),0),"")</f>
        <v/>
      </c>
      <c r="T61" s="7">
        <f>IFERROR(ROUND(AVERAGEIFS(Datos!$G$2:$G$37697,Datos!$E$2:$E$37697,$A61,Datos!$B$2:$B$37697,17,Datos!$C$2:$C$37697,"&lt;30",Datos!$F$2:$F$37697,"STANDBY"),0),"")</f>
        <v/>
      </c>
      <c r="U61" s="7">
        <f>IFERROR(ROUND(AVERAGEIFS(Datos!$G$2:$G$37697,Datos!$E$2:$E$37697,$A61,Datos!$B$2:$B$37697,17,Datos!$C$2:$C$37697,"&gt;=30",Datos!$F$2:$F$37697,"STANDBY"),0),"")</f>
        <v/>
      </c>
      <c r="V61" s="7">
        <f>IFERROR(ROUND(AVERAGEIFS(Datos!$G$2:$G$37697,Datos!$E$2:$E$37697,$A61,Datos!$B$2:$B$37697,18,Datos!$C$2:$C$37697,"&lt;30",Datos!$F$2:$F$37697,"STANDBY"),0),"")</f>
        <v/>
      </c>
      <c r="W61" s="7">
        <f>IFERROR(ROUND(AVERAGEIFS(Datos!$G$2:$G$37697,Datos!$E$2:$E$37697,$A61,Datos!$B$2:$B$37697,18,Datos!$C$2:$C$37697,"&gt;=30",Datos!$F$2:$F$37697,"STANDBY"),0),"")</f>
        <v/>
      </c>
      <c r="X61" s="7">
        <f>IFERROR(ROUND(AVERAGEIFS(Datos!$G$2:$G$37697,Datos!$E$2:$E$37697,$A61,Datos!$B$2:$B$37697,19,Datos!$C$2:$C$37697,"&lt;30",Datos!$F$2:$F$37697,"STANDBY"),0),"")</f>
        <v/>
      </c>
      <c r="Y61" s="7">
        <f>IFERROR(ROUND(AVERAGEIFS(Datos!$G$2:$G$37697,Datos!$E$2:$E$37697,$A61,Datos!$B$2:$B$37697,19,Datos!$C$2:$C$37697,"&gt;=30",Datos!$F$2:$F$37697,"STANDBY"),0),"")</f>
        <v/>
      </c>
      <c r="Z61" s="7">
        <f>IFERROR(ROUND(AVERAGEIFS(Datos!$G$2:$G$37697,Datos!$E$2:$E$37697,$A61,Datos!$B$2:$B$37697,20,Datos!$C$2:$C$37697,"&lt;30",Datos!$F$2:$F$37697,"STANDBY"),0),"")</f>
        <v/>
      </c>
      <c r="AA61" s="7">
        <f>IFERROR(ROUND(AVERAGEIFS(Datos!$G$2:$G$37697,Datos!$E$2:$E$37697,$A61,Datos!$B$2:$B$37697,20,Datos!$C$2:$C$37697,"&gt;=30",Datos!$F$2:$F$37697,"STANDBY"),0),"")</f>
        <v/>
      </c>
      <c r="AB61" s="7">
        <f>IFERROR(ROUND(AVERAGEIFS(Datos!$G$2:$G$37697,Datos!$E$2:$E$37697,$A61,Datos!$B$2:$B$37697,21,Datos!$C$2:$C$37697,"&lt;30",Datos!$F$2:$F$37697,"STANDBY"),0),"")</f>
        <v/>
      </c>
      <c r="AC61" s="7">
        <f>IFERROR(ROUND(AVERAGEIFS(Datos!$G$2:$G$37697,Datos!$E$2:$E$37697,$A61,Datos!$B$2:$B$37697,21,Datos!$C$2:$C$37697,"&gt;=30",Datos!$F$2:$F$37697,"STANDBY"),0),"")</f>
        <v/>
      </c>
      <c r="AD61" s="7">
        <f>IFERROR(ROUND(AVERAGEIFS(Datos!$G$2:$G$37697,Datos!$E$2:$E$37697,$A61,Datos!$B$2:$B$37697,22,Datos!$C$2:$C$37697,"&lt;30",Datos!$F$2:$F$37697,"STANDBY"),0),"")</f>
        <v/>
      </c>
      <c r="AE61" s="7">
        <f>IFERROR(ROUND(AVERAGEIFS(Datos!$G$2:$G$37697,Datos!$E$2:$E$37697,$A61,Datos!$B$2:$B$37697,22,Datos!$C$2:$C$37697,"&gt;=30",Datos!$F$2:$F$37697,"STANDBY"),0),"")</f>
        <v/>
      </c>
      <c r="AF61" s="7">
        <f>IFERROR(ROUND(AVERAGEIFS(Datos!$G$2:$G$37697,Datos!$E$2:$E$37697,$A61,Datos!$B$2:$B$37697,23,Datos!$C$2:$C$37697,"&lt;30",Datos!$F$2:$F$37697,"STANDBY"),0),"")</f>
        <v/>
      </c>
      <c r="AG61" s="7">
        <f>IFERROR(ROUND(AVERAGEIFS(Datos!$G$2:$G$37697,Datos!$E$2:$E$37697,$A61,Datos!$B$2:$B$37697,23,Datos!$C$2:$C$37697,"&gt;=30",Datos!$F$2:$F$37697,"STANDBY"),0),"")</f>
        <v/>
      </c>
    </row>
    <row r="62">
      <c r="A62" s="6" t="inlineStr">
        <is>
          <t>Star Wars Hyperspace Mountain</t>
        </is>
      </c>
      <c r="B62" s="7">
        <f>IFERROR(ROUND(AVERAGEIFS(Datos!$G$2:$G$37697,Datos!$E$2:$E$37697,$A62,Datos!$B$2:$B$37697,8,Datos!$C$2:$C$37697,"&lt;30",Datos!$F$2:$F$37697,"STANDBY"),0),"")</f>
        <v/>
      </c>
      <c r="C62" s="7">
        <f>IFERROR(ROUND(AVERAGEIFS(Datos!$G$2:$G$37697,Datos!$E$2:$E$37697,$A62,Datos!$B$2:$B$37697,8,Datos!$C$2:$C$37697,"&gt;=30",Datos!$F$2:$F$37697,"STANDBY"),0),"")</f>
        <v/>
      </c>
      <c r="D62" s="7">
        <f>IFERROR(ROUND(AVERAGEIFS(Datos!$G$2:$G$37697,Datos!$E$2:$E$37697,$A62,Datos!$B$2:$B$37697,9,Datos!$C$2:$C$37697,"&lt;30",Datos!$F$2:$F$37697,"STANDBY"),0),"")</f>
        <v/>
      </c>
      <c r="E62" s="7">
        <f>IFERROR(ROUND(AVERAGEIFS(Datos!$G$2:$G$37697,Datos!$E$2:$E$37697,$A62,Datos!$B$2:$B$37697,9,Datos!$C$2:$C$37697,"&gt;=30",Datos!$F$2:$F$37697,"STANDBY"),0),"")</f>
        <v/>
      </c>
      <c r="F62" s="7">
        <f>IFERROR(ROUND(AVERAGEIFS(Datos!$G$2:$G$37697,Datos!$E$2:$E$37697,$A62,Datos!$B$2:$B$37697,10,Datos!$C$2:$C$37697,"&lt;30",Datos!$F$2:$F$37697,"STANDBY"),0),"")</f>
        <v/>
      </c>
      <c r="G62" s="7">
        <f>IFERROR(ROUND(AVERAGEIFS(Datos!$G$2:$G$37697,Datos!$E$2:$E$37697,$A62,Datos!$B$2:$B$37697,10,Datos!$C$2:$C$37697,"&gt;=30",Datos!$F$2:$F$37697,"STANDBY"),0),"")</f>
        <v/>
      </c>
      <c r="H62" s="7">
        <f>IFERROR(ROUND(AVERAGEIFS(Datos!$G$2:$G$37697,Datos!$E$2:$E$37697,$A62,Datos!$B$2:$B$37697,11,Datos!$C$2:$C$37697,"&lt;30",Datos!$F$2:$F$37697,"STANDBY"),0),"")</f>
        <v/>
      </c>
      <c r="I62" s="7">
        <f>IFERROR(ROUND(AVERAGEIFS(Datos!$G$2:$G$37697,Datos!$E$2:$E$37697,$A62,Datos!$B$2:$B$37697,11,Datos!$C$2:$C$37697,"&gt;=30",Datos!$F$2:$F$37697,"STANDBY"),0),"")</f>
        <v/>
      </c>
      <c r="J62" s="7">
        <f>IFERROR(ROUND(AVERAGEIFS(Datos!$G$2:$G$37697,Datos!$E$2:$E$37697,$A62,Datos!$B$2:$B$37697,12,Datos!$C$2:$C$37697,"&lt;30",Datos!$F$2:$F$37697,"STANDBY"),0),"")</f>
        <v/>
      </c>
      <c r="K62" s="7">
        <f>IFERROR(ROUND(AVERAGEIFS(Datos!$G$2:$G$37697,Datos!$E$2:$E$37697,$A62,Datos!$B$2:$B$37697,12,Datos!$C$2:$C$37697,"&gt;=30",Datos!$F$2:$F$37697,"STANDBY"),0),"")</f>
        <v/>
      </c>
      <c r="L62" s="7">
        <f>IFERROR(ROUND(AVERAGEIFS(Datos!$G$2:$G$37697,Datos!$E$2:$E$37697,$A62,Datos!$B$2:$B$37697,13,Datos!$C$2:$C$37697,"&lt;30",Datos!$F$2:$F$37697,"STANDBY"),0),"")</f>
        <v/>
      </c>
      <c r="M62" s="7">
        <f>IFERROR(ROUND(AVERAGEIFS(Datos!$G$2:$G$37697,Datos!$E$2:$E$37697,$A62,Datos!$B$2:$B$37697,13,Datos!$C$2:$C$37697,"&gt;=30",Datos!$F$2:$F$37697,"STANDBY"),0),"")</f>
        <v/>
      </c>
      <c r="N62" s="7">
        <f>IFERROR(ROUND(AVERAGEIFS(Datos!$G$2:$G$37697,Datos!$E$2:$E$37697,$A62,Datos!$B$2:$B$37697,14,Datos!$C$2:$C$37697,"&lt;30",Datos!$F$2:$F$37697,"STANDBY"),0),"")</f>
        <v/>
      </c>
      <c r="O62" s="7">
        <f>IFERROR(ROUND(AVERAGEIFS(Datos!$G$2:$G$37697,Datos!$E$2:$E$37697,$A62,Datos!$B$2:$B$37697,14,Datos!$C$2:$C$37697,"&gt;=30",Datos!$F$2:$F$37697,"STANDBY"),0),"")</f>
        <v/>
      </c>
      <c r="P62" s="7">
        <f>IFERROR(ROUND(AVERAGEIFS(Datos!$G$2:$G$37697,Datos!$E$2:$E$37697,$A62,Datos!$B$2:$B$37697,15,Datos!$C$2:$C$37697,"&lt;30",Datos!$F$2:$F$37697,"STANDBY"),0),"")</f>
        <v/>
      </c>
      <c r="Q62" s="7">
        <f>IFERROR(ROUND(AVERAGEIFS(Datos!$G$2:$G$37697,Datos!$E$2:$E$37697,$A62,Datos!$B$2:$B$37697,15,Datos!$C$2:$C$37697,"&gt;=30",Datos!$F$2:$F$37697,"STANDBY"),0),"")</f>
        <v/>
      </c>
      <c r="R62" s="7">
        <f>IFERROR(ROUND(AVERAGEIFS(Datos!$G$2:$G$37697,Datos!$E$2:$E$37697,$A62,Datos!$B$2:$B$37697,16,Datos!$C$2:$C$37697,"&lt;30",Datos!$F$2:$F$37697,"STANDBY"),0),"")</f>
        <v/>
      </c>
      <c r="S62" s="7">
        <f>IFERROR(ROUND(AVERAGEIFS(Datos!$G$2:$G$37697,Datos!$E$2:$E$37697,$A62,Datos!$B$2:$B$37697,16,Datos!$C$2:$C$37697,"&gt;=30",Datos!$F$2:$F$37697,"STANDBY"),0),"")</f>
        <v/>
      </c>
      <c r="T62" s="7">
        <f>IFERROR(ROUND(AVERAGEIFS(Datos!$G$2:$G$37697,Datos!$E$2:$E$37697,$A62,Datos!$B$2:$B$37697,17,Datos!$C$2:$C$37697,"&lt;30",Datos!$F$2:$F$37697,"STANDBY"),0),"")</f>
        <v/>
      </c>
      <c r="U62" s="7">
        <f>IFERROR(ROUND(AVERAGEIFS(Datos!$G$2:$G$37697,Datos!$E$2:$E$37697,$A62,Datos!$B$2:$B$37697,17,Datos!$C$2:$C$37697,"&gt;=30",Datos!$F$2:$F$37697,"STANDBY"),0),"")</f>
        <v/>
      </c>
      <c r="V62" s="7">
        <f>IFERROR(ROUND(AVERAGEIFS(Datos!$G$2:$G$37697,Datos!$E$2:$E$37697,$A62,Datos!$B$2:$B$37697,18,Datos!$C$2:$C$37697,"&lt;30",Datos!$F$2:$F$37697,"STANDBY"),0),"")</f>
        <v/>
      </c>
      <c r="W62" s="7">
        <f>IFERROR(ROUND(AVERAGEIFS(Datos!$G$2:$G$37697,Datos!$E$2:$E$37697,$A62,Datos!$B$2:$B$37697,18,Datos!$C$2:$C$37697,"&gt;=30",Datos!$F$2:$F$37697,"STANDBY"),0),"")</f>
        <v/>
      </c>
      <c r="X62" s="7">
        <f>IFERROR(ROUND(AVERAGEIFS(Datos!$G$2:$G$37697,Datos!$E$2:$E$37697,$A62,Datos!$B$2:$B$37697,19,Datos!$C$2:$C$37697,"&lt;30",Datos!$F$2:$F$37697,"STANDBY"),0),"")</f>
        <v/>
      </c>
      <c r="Y62" s="7">
        <f>IFERROR(ROUND(AVERAGEIFS(Datos!$G$2:$G$37697,Datos!$E$2:$E$37697,$A62,Datos!$B$2:$B$37697,19,Datos!$C$2:$C$37697,"&gt;=30",Datos!$F$2:$F$37697,"STANDBY"),0),"")</f>
        <v/>
      </c>
      <c r="Z62" s="7">
        <f>IFERROR(ROUND(AVERAGEIFS(Datos!$G$2:$G$37697,Datos!$E$2:$E$37697,$A62,Datos!$B$2:$B$37697,20,Datos!$C$2:$C$37697,"&lt;30",Datos!$F$2:$F$37697,"STANDBY"),0),"")</f>
        <v/>
      </c>
      <c r="AA62" s="7">
        <f>IFERROR(ROUND(AVERAGEIFS(Datos!$G$2:$G$37697,Datos!$E$2:$E$37697,$A62,Datos!$B$2:$B$37697,20,Datos!$C$2:$C$37697,"&gt;=30",Datos!$F$2:$F$37697,"STANDBY"),0),"")</f>
        <v/>
      </c>
      <c r="AB62" s="7">
        <f>IFERROR(ROUND(AVERAGEIFS(Datos!$G$2:$G$37697,Datos!$E$2:$E$37697,$A62,Datos!$B$2:$B$37697,21,Datos!$C$2:$C$37697,"&lt;30",Datos!$F$2:$F$37697,"STANDBY"),0),"")</f>
        <v/>
      </c>
      <c r="AC62" s="7">
        <f>IFERROR(ROUND(AVERAGEIFS(Datos!$G$2:$G$37697,Datos!$E$2:$E$37697,$A62,Datos!$B$2:$B$37697,21,Datos!$C$2:$C$37697,"&gt;=30",Datos!$F$2:$F$37697,"STANDBY"),0),"")</f>
        <v/>
      </c>
      <c r="AD62" s="7">
        <f>IFERROR(ROUND(AVERAGEIFS(Datos!$G$2:$G$37697,Datos!$E$2:$E$37697,$A62,Datos!$B$2:$B$37697,22,Datos!$C$2:$C$37697,"&lt;30",Datos!$F$2:$F$37697,"STANDBY"),0),"")</f>
        <v/>
      </c>
      <c r="AE62" s="7">
        <f>IFERROR(ROUND(AVERAGEIFS(Datos!$G$2:$G$37697,Datos!$E$2:$E$37697,$A62,Datos!$B$2:$B$37697,22,Datos!$C$2:$C$37697,"&gt;=30",Datos!$F$2:$F$37697,"STANDBY"),0),"")</f>
        <v/>
      </c>
      <c r="AF62" s="7">
        <f>IFERROR(ROUND(AVERAGEIFS(Datos!$G$2:$G$37697,Datos!$E$2:$E$37697,$A62,Datos!$B$2:$B$37697,23,Datos!$C$2:$C$37697,"&lt;30",Datos!$F$2:$F$37697,"STANDBY"),0),"")</f>
        <v/>
      </c>
      <c r="AG62" s="7">
        <f>IFERROR(ROUND(AVERAGEIFS(Datos!$G$2:$G$37697,Datos!$E$2:$E$37697,$A62,Datos!$B$2:$B$37697,23,Datos!$C$2:$C$37697,"&gt;=30",Datos!$F$2:$F$37697,"STANDBY"),0),"")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IFERROR(ROUND(AVERAGEIFS(Datos!$G$2:$G$37697,Datos!$E$2:$E$37697,$A63,Datos!$B$2:$B$37697,8,Datos!$C$2:$C$37697,"&lt;30",Datos!$F$2:$F$37697,"STANDBY"),0),"")</f>
        <v/>
      </c>
      <c r="C63" s="7">
        <f>IFERROR(ROUND(AVERAGEIFS(Datos!$G$2:$G$37697,Datos!$E$2:$E$37697,$A63,Datos!$B$2:$B$37697,8,Datos!$C$2:$C$37697,"&gt;=30",Datos!$F$2:$F$37697,"STANDBY"),0),"")</f>
        <v/>
      </c>
      <c r="D63" s="7">
        <f>IFERROR(ROUND(AVERAGEIFS(Datos!$G$2:$G$37697,Datos!$E$2:$E$37697,$A63,Datos!$B$2:$B$37697,9,Datos!$C$2:$C$37697,"&lt;30",Datos!$F$2:$F$37697,"STANDBY"),0),"")</f>
        <v/>
      </c>
      <c r="E63" s="7">
        <f>IFERROR(ROUND(AVERAGEIFS(Datos!$G$2:$G$37697,Datos!$E$2:$E$37697,$A63,Datos!$B$2:$B$37697,9,Datos!$C$2:$C$37697,"&gt;=30",Datos!$F$2:$F$37697,"STANDBY"),0),"")</f>
        <v/>
      </c>
      <c r="F63" s="7">
        <f>IFERROR(ROUND(AVERAGEIFS(Datos!$G$2:$G$37697,Datos!$E$2:$E$37697,$A63,Datos!$B$2:$B$37697,10,Datos!$C$2:$C$37697,"&lt;30",Datos!$F$2:$F$37697,"STANDBY"),0),"")</f>
        <v/>
      </c>
      <c r="G63" s="7">
        <f>IFERROR(ROUND(AVERAGEIFS(Datos!$G$2:$G$37697,Datos!$E$2:$E$37697,$A63,Datos!$B$2:$B$37697,10,Datos!$C$2:$C$37697,"&gt;=30",Datos!$F$2:$F$37697,"STANDBY"),0),"")</f>
        <v/>
      </c>
      <c r="H63" s="7">
        <f>IFERROR(ROUND(AVERAGEIFS(Datos!$G$2:$G$37697,Datos!$E$2:$E$37697,$A63,Datos!$B$2:$B$37697,11,Datos!$C$2:$C$37697,"&lt;30",Datos!$F$2:$F$37697,"STANDBY"),0),"")</f>
        <v/>
      </c>
      <c r="I63" s="7">
        <f>IFERROR(ROUND(AVERAGEIFS(Datos!$G$2:$G$37697,Datos!$E$2:$E$37697,$A63,Datos!$B$2:$B$37697,11,Datos!$C$2:$C$37697,"&gt;=30",Datos!$F$2:$F$37697,"STANDBY"),0),"")</f>
        <v/>
      </c>
      <c r="J63" s="7">
        <f>IFERROR(ROUND(AVERAGEIFS(Datos!$G$2:$G$37697,Datos!$E$2:$E$37697,$A63,Datos!$B$2:$B$37697,12,Datos!$C$2:$C$37697,"&lt;30",Datos!$F$2:$F$37697,"STANDBY"),0),"")</f>
        <v/>
      </c>
      <c r="K63" s="7">
        <f>IFERROR(ROUND(AVERAGEIFS(Datos!$G$2:$G$37697,Datos!$E$2:$E$37697,$A63,Datos!$B$2:$B$37697,12,Datos!$C$2:$C$37697,"&gt;=30",Datos!$F$2:$F$37697,"STANDBY"),0),"")</f>
        <v/>
      </c>
      <c r="L63" s="7">
        <f>IFERROR(ROUND(AVERAGEIFS(Datos!$G$2:$G$37697,Datos!$E$2:$E$37697,$A63,Datos!$B$2:$B$37697,13,Datos!$C$2:$C$37697,"&lt;30",Datos!$F$2:$F$37697,"STANDBY"),0),"")</f>
        <v/>
      </c>
      <c r="M63" s="7">
        <f>IFERROR(ROUND(AVERAGEIFS(Datos!$G$2:$G$37697,Datos!$E$2:$E$37697,$A63,Datos!$B$2:$B$37697,13,Datos!$C$2:$C$37697,"&gt;=30",Datos!$F$2:$F$37697,"STANDBY"),0),"")</f>
        <v/>
      </c>
      <c r="N63" s="7">
        <f>IFERROR(ROUND(AVERAGEIFS(Datos!$G$2:$G$37697,Datos!$E$2:$E$37697,$A63,Datos!$B$2:$B$37697,14,Datos!$C$2:$C$37697,"&lt;30",Datos!$F$2:$F$37697,"STANDBY"),0),"")</f>
        <v/>
      </c>
      <c r="O63" s="7">
        <f>IFERROR(ROUND(AVERAGEIFS(Datos!$G$2:$G$37697,Datos!$E$2:$E$37697,$A63,Datos!$B$2:$B$37697,14,Datos!$C$2:$C$37697,"&gt;=30",Datos!$F$2:$F$37697,"STANDBY"),0),"")</f>
        <v/>
      </c>
      <c r="P63" s="7">
        <f>IFERROR(ROUND(AVERAGEIFS(Datos!$G$2:$G$37697,Datos!$E$2:$E$37697,$A63,Datos!$B$2:$B$37697,15,Datos!$C$2:$C$37697,"&lt;30",Datos!$F$2:$F$37697,"STANDBY"),0),"")</f>
        <v/>
      </c>
      <c r="Q63" s="7">
        <f>IFERROR(ROUND(AVERAGEIFS(Datos!$G$2:$G$37697,Datos!$E$2:$E$37697,$A63,Datos!$B$2:$B$37697,15,Datos!$C$2:$C$37697,"&gt;=30",Datos!$F$2:$F$37697,"STANDBY"),0),"")</f>
        <v/>
      </c>
      <c r="R63" s="7">
        <f>IFERROR(ROUND(AVERAGEIFS(Datos!$G$2:$G$37697,Datos!$E$2:$E$37697,$A63,Datos!$B$2:$B$37697,16,Datos!$C$2:$C$37697,"&lt;30",Datos!$F$2:$F$37697,"STANDBY"),0),"")</f>
        <v/>
      </c>
      <c r="S63" s="7">
        <f>IFERROR(ROUND(AVERAGEIFS(Datos!$G$2:$G$37697,Datos!$E$2:$E$37697,$A63,Datos!$B$2:$B$37697,16,Datos!$C$2:$C$37697,"&gt;=30",Datos!$F$2:$F$37697,"STANDBY"),0),"")</f>
        <v/>
      </c>
      <c r="T63" s="7">
        <f>IFERROR(ROUND(AVERAGEIFS(Datos!$G$2:$G$37697,Datos!$E$2:$E$37697,$A63,Datos!$B$2:$B$37697,17,Datos!$C$2:$C$37697,"&lt;30",Datos!$F$2:$F$37697,"STANDBY"),0),"")</f>
        <v/>
      </c>
      <c r="U63" s="7">
        <f>IFERROR(ROUND(AVERAGEIFS(Datos!$G$2:$G$37697,Datos!$E$2:$E$37697,$A63,Datos!$B$2:$B$37697,17,Datos!$C$2:$C$37697,"&gt;=30",Datos!$F$2:$F$37697,"STANDBY"),0),"")</f>
        <v/>
      </c>
      <c r="V63" s="7">
        <f>IFERROR(ROUND(AVERAGEIFS(Datos!$G$2:$G$37697,Datos!$E$2:$E$37697,$A63,Datos!$B$2:$B$37697,18,Datos!$C$2:$C$37697,"&lt;30",Datos!$F$2:$F$37697,"STANDBY"),0),"")</f>
        <v/>
      </c>
      <c r="W63" s="7">
        <f>IFERROR(ROUND(AVERAGEIFS(Datos!$G$2:$G$37697,Datos!$E$2:$E$37697,$A63,Datos!$B$2:$B$37697,18,Datos!$C$2:$C$37697,"&gt;=30",Datos!$F$2:$F$37697,"STANDBY"),0),"")</f>
        <v/>
      </c>
      <c r="X63" s="7">
        <f>IFERROR(ROUND(AVERAGEIFS(Datos!$G$2:$G$37697,Datos!$E$2:$E$37697,$A63,Datos!$B$2:$B$37697,19,Datos!$C$2:$C$37697,"&lt;30",Datos!$F$2:$F$37697,"STANDBY"),0),"")</f>
        <v/>
      </c>
      <c r="Y63" s="7">
        <f>IFERROR(ROUND(AVERAGEIFS(Datos!$G$2:$G$37697,Datos!$E$2:$E$37697,$A63,Datos!$B$2:$B$37697,19,Datos!$C$2:$C$37697,"&gt;=30",Datos!$F$2:$F$37697,"STANDBY"),0),"")</f>
        <v/>
      </c>
      <c r="Z63" s="7">
        <f>IFERROR(ROUND(AVERAGEIFS(Datos!$G$2:$G$37697,Datos!$E$2:$E$37697,$A63,Datos!$B$2:$B$37697,20,Datos!$C$2:$C$37697,"&lt;30",Datos!$F$2:$F$37697,"STANDBY"),0),"")</f>
        <v/>
      </c>
      <c r="AA63" s="7">
        <f>IFERROR(ROUND(AVERAGEIFS(Datos!$G$2:$G$37697,Datos!$E$2:$E$37697,$A63,Datos!$B$2:$B$37697,20,Datos!$C$2:$C$37697,"&gt;=30",Datos!$F$2:$F$37697,"STANDBY"),0),"")</f>
        <v/>
      </c>
      <c r="AB63" s="7">
        <f>IFERROR(ROUND(AVERAGEIFS(Datos!$G$2:$G$37697,Datos!$E$2:$E$37697,$A63,Datos!$B$2:$B$37697,21,Datos!$C$2:$C$37697,"&lt;30",Datos!$F$2:$F$37697,"STANDBY"),0),"")</f>
        <v/>
      </c>
      <c r="AC63" s="7">
        <f>IFERROR(ROUND(AVERAGEIFS(Datos!$G$2:$G$37697,Datos!$E$2:$E$37697,$A63,Datos!$B$2:$B$37697,21,Datos!$C$2:$C$37697,"&gt;=30",Datos!$F$2:$F$37697,"STANDBY"),0),"")</f>
        <v/>
      </c>
      <c r="AD63" s="7">
        <f>IFERROR(ROUND(AVERAGEIFS(Datos!$G$2:$G$37697,Datos!$E$2:$E$37697,$A63,Datos!$B$2:$B$37697,22,Datos!$C$2:$C$37697,"&lt;30",Datos!$F$2:$F$37697,"STANDBY"),0),"")</f>
        <v/>
      </c>
      <c r="AE63" s="7">
        <f>IFERROR(ROUND(AVERAGEIFS(Datos!$G$2:$G$37697,Datos!$E$2:$E$37697,$A63,Datos!$B$2:$B$37697,22,Datos!$C$2:$C$37697,"&gt;=30",Datos!$F$2:$F$37697,"STANDBY"),0),"")</f>
        <v/>
      </c>
      <c r="AF63" s="7">
        <f>IFERROR(ROUND(AVERAGEIFS(Datos!$G$2:$G$37697,Datos!$E$2:$E$37697,$A63,Datos!$B$2:$B$37697,23,Datos!$C$2:$C$37697,"&lt;30",Datos!$F$2:$F$37697,"STANDBY"),0),"")</f>
        <v/>
      </c>
      <c r="AG63" s="7">
        <f>IFERROR(ROUND(AVERAGEIFS(Datos!$G$2:$G$37697,Datos!$E$2:$E$37697,$A63,Datos!$B$2:$B$37697,23,Datos!$C$2:$C$37697,"&gt;=30",Datos!$F$2:$F$37697,"STANDBY"),0),"")</f>
        <v/>
      </c>
    </row>
    <row r="64">
      <c r="A64" s="6" t="inlineStr">
        <is>
          <t>Thunder Mesa Riverboat Landing</t>
        </is>
      </c>
      <c r="B64" s="7">
        <f>IFERROR(ROUND(AVERAGEIFS(Datos!$G$2:$G$37697,Datos!$E$2:$E$37697,$A64,Datos!$B$2:$B$37697,8,Datos!$C$2:$C$37697,"&lt;30",Datos!$F$2:$F$37697,"STANDBY"),0),"")</f>
        <v/>
      </c>
      <c r="C64" s="7">
        <f>IFERROR(ROUND(AVERAGEIFS(Datos!$G$2:$G$37697,Datos!$E$2:$E$37697,$A64,Datos!$B$2:$B$37697,8,Datos!$C$2:$C$37697,"&gt;=30",Datos!$F$2:$F$37697,"STANDBY"),0),"")</f>
        <v/>
      </c>
      <c r="D64" s="7">
        <f>IFERROR(ROUND(AVERAGEIFS(Datos!$G$2:$G$37697,Datos!$E$2:$E$37697,$A64,Datos!$B$2:$B$37697,9,Datos!$C$2:$C$37697,"&lt;30",Datos!$F$2:$F$37697,"STANDBY"),0),"")</f>
        <v/>
      </c>
      <c r="E64" s="7">
        <f>IFERROR(ROUND(AVERAGEIFS(Datos!$G$2:$G$37697,Datos!$E$2:$E$37697,$A64,Datos!$B$2:$B$37697,9,Datos!$C$2:$C$37697,"&gt;=30",Datos!$F$2:$F$37697,"STANDBY"),0),"")</f>
        <v/>
      </c>
      <c r="F64" s="7">
        <f>IFERROR(ROUND(AVERAGEIFS(Datos!$G$2:$G$37697,Datos!$E$2:$E$37697,$A64,Datos!$B$2:$B$37697,10,Datos!$C$2:$C$37697,"&lt;30",Datos!$F$2:$F$37697,"STANDBY"),0),"")</f>
        <v/>
      </c>
      <c r="G64" s="7">
        <f>IFERROR(ROUND(AVERAGEIFS(Datos!$G$2:$G$37697,Datos!$E$2:$E$37697,$A64,Datos!$B$2:$B$37697,10,Datos!$C$2:$C$37697,"&gt;=30",Datos!$F$2:$F$37697,"STANDBY"),0),"")</f>
        <v/>
      </c>
      <c r="H64" s="7">
        <f>IFERROR(ROUND(AVERAGEIFS(Datos!$G$2:$G$37697,Datos!$E$2:$E$37697,$A64,Datos!$B$2:$B$37697,11,Datos!$C$2:$C$37697,"&lt;30",Datos!$F$2:$F$37697,"STANDBY"),0),"")</f>
        <v/>
      </c>
      <c r="I64" s="7">
        <f>IFERROR(ROUND(AVERAGEIFS(Datos!$G$2:$G$37697,Datos!$E$2:$E$37697,$A64,Datos!$B$2:$B$37697,11,Datos!$C$2:$C$37697,"&gt;=30",Datos!$F$2:$F$37697,"STANDBY"),0),"")</f>
        <v/>
      </c>
      <c r="J64" s="7">
        <f>IFERROR(ROUND(AVERAGEIFS(Datos!$G$2:$G$37697,Datos!$E$2:$E$37697,$A64,Datos!$B$2:$B$37697,12,Datos!$C$2:$C$37697,"&lt;30",Datos!$F$2:$F$37697,"STANDBY"),0),"")</f>
        <v/>
      </c>
      <c r="K64" s="7">
        <f>IFERROR(ROUND(AVERAGEIFS(Datos!$G$2:$G$37697,Datos!$E$2:$E$37697,$A64,Datos!$B$2:$B$37697,12,Datos!$C$2:$C$37697,"&gt;=30",Datos!$F$2:$F$37697,"STANDBY"),0),"")</f>
        <v/>
      </c>
      <c r="L64" s="7">
        <f>IFERROR(ROUND(AVERAGEIFS(Datos!$G$2:$G$37697,Datos!$E$2:$E$37697,$A64,Datos!$B$2:$B$37697,13,Datos!$C$2:$C$37697,"&lt;30",Datos!$F$2:$F$37697,"STANDBY"),0),"")</f>
        <v/>
      </c>
      <c r="M64" s="7">
        <f>IFERROR(ROUND(AVERAGEIFS(Datos!$G$2:$G$37697,Datos!$E$2:$E$37697,$A64,Datos!$B$2:$B$37697,13,Datos!$C$2:$C$37697,"&gt;=30",Datos!$F$2:$F$37697,"STANDBY"),0),"")</f>
        <v/>
      </c>
      <c r="N64" s="7">
        <f>IFERROR(ROUND(AVERAGEIFS(Datos!$G$2:$G$37697,Datos!$E$2:$E$37697,$A64,Datos!$B$2:$B$37697,14,Datos!$C$2:$C$37697,"&lt;30",Datos!$F$2:$F$37697,"STANDBY"),0),"")</f>
        <v/>
      </c>
      <c r="O64" s="7">
        <f>IFERROR(ROUND(AVERAGEIFS(Datos!$G$2:$G$37697,Datos!$E$2:$E$37697,$A64,Datos!$B$2:$B$37697,14,Datos!$C$2:$C$37697,"&gt;=30",Datos!$F$2:$F$37697,"STANDBY"),0),"")</f>
        <v/>
      </c>
      <c r="P64" s="7">
        <f>IFERROR(ROUND(AVERAGEIFS(Datos!$G$2:$G$37697,Datos!$E$2:$E$37697,$A64,Datos!$B$2:$B$37697,15,Datos!$C$2:$C$37697,"&lt;30",Datos!$F$2:$F$37697,"STANDBY"),0),"")</f>
        <v/>
      </c>
      <c r="Q64" s="7">
        <f>IFERROR(ROUND(AVERAGEIFS(Datos!$G$2:$G$37697,Datos!$E$2:$E$37697,$A64,Datos!$B$2:$B$37697,15,Datos!$C$2:$C$37697,"&gt;=30",Datos!$F$2:$F$37697,"STANDBY"),0),"")</f>
        <v/>
      </c>
      <c r="R64" s="7">
        <f>IFERROR(ROUND(AVERAGEIFS(Datos!$G$2:$G$37697,Datos!$E$2:$E$37697,$A64,Datos!$B$2:$B$37697,16,Datos!$C$2:$C$37697,"&lt;30",Datos!$F$2:$F$37697,"STANDBY"),0),"")</f>
        <v/>
      </c>
      <c r="S64" s="7">
        <f>IFERROR(ROUND(AVERAGEIFS(Datos!$G$2:$G$37697,Datos!$E$2:$E$37697,$A64,Datos!$B$2:$B$37697,16,Datos!$C$2:$C$37697,"&gt;=30",Datos!$F$2:$F$37697,"STANDBY"),0),"")</f>
        <v/>
      </c>
      <c r="T64" s="7">
        <f>IFERROR(ROUND(AVERAGEIFS(Datos!$G$2:$G$37697,Datos!$E$2:$E$37697,$A64,Datos!$B$2:$B$37697,17,Datos!$C$2:$C$37697,"&lt;30",Datos!$F$2:$F$37697,"STANDBY"),0),"")</f>
        <v/>
      </c>
      <c r="U64" s="7">
        <f>IFERROR(ROUND(AVERAGEIFS(Datos!$G$2:$G$37697,Datos!$E$2:$E$37697,$A64,Datos!$B$2:$B$37697,17,Datos!$C$2:$C$37697,"&gt;=30",Datos!$F$2:$F$37697,"STANDBY"),0),"")</f>
        <v/>
      </c>
      <c r="V64" s="7">
        <f>IFERROR(ROUND(AVERAGEIFS(Datos!$G$2:$G$37697,Datos!$E$2:$E$37697,$A64,Datos!$B$2:$B$37697,18,Datos!$C$2:$C$37697,"&lt;30",Datos!$F$2:$F$37697,"STANDBY"),0),"")</f>
        <v/>
      </c>
      <c r="W64" s="7">
        <f>IFERROR(ROUND(AVERAGEIFS(Datos!$G$2:$G$37697,Datos!$E$2:$E$37697,$A64,Datos!$B$2:$B$37697,18,Datos!$C$2:$C$37697,"&gt;=30",Datos!$F$2:$F$37697,"STANDBY"),0),"")</f>
        <v/>
      </c>
      <c r="X64" s="7">
        <f>IFERROR(ROUND(AVERAGEIFS(Datos!$G$2:$G$37697,Datos!$E$2:$E$37697,$A64,Datos!$B$2:$B$37697,19,Datos!$C$2:$C$37697,"&lt;30",Datos!$F$2:$F$37697,"STANDBY"),0),"")</f>
        <v/>
      </c>
      <c r="Y64" s="7">
        <f>IFERROR(ROUND(AVERAGEIFS(Datos!$G$2:$G$37697,Datos!$E$2:$E$37697,$A64,Datos!$B$2:$B$37697,19,Datos!$C$2:$C$37697,"&gt;=30",Datos!$F$2:$F$37697,"STANDBY"),0),"")</f>
        <v/>
      </c>
      <c r="Z64" s="7">
        <f>IFERROR(ROUND(AVERAGEIFS(Datos!$G$2:$G$37697,Datos!$E$2:$E$37697,$A64,Datos!$B$2:$B$37697,20,Datos!$C$2:$C$37697,"&lt;30",Datos!$F$2:$F$37697,"STANDBY"),0),"")</f>
        <v/>
      </c>
      <c r="AA64" s="7">
        <f>IFERROR(ROUND(AVERAGEIFS(Datos!$G$2:$G$37697,Datos!$E$2:$E$37697,$A64,Datos!$B$2:$B$37697,20,Datos!$C$2:$C$37697,"&gt;=30",Datos!$F$2:$F$37697,"STANDBY"),0),"")</f>
        <v/>
      </c>
      <c r="AB64" s="7">
        <f>IFERROR(ROUND(AVERAGEIFS(Datos!$G$2:$G$37697,Datos!$E$2:$E$37697,$A64,Datos!$B$2:$B$37697,21,Datos!$C$2:$C$37697,"&lt;30",Datos!$F$2:$F$37697,"STANDBY"),0),"")</f>
        <v/>
      </c>
      <c r="AC64" s="7">
        <f>IFERROR(ROUND(AVERAGEIFS(Datos!$G$2:$G$37697,Datos!$E$2:$E$37697,$A64,Datos!$B$2:$B$37697,21,Datos!$C$2:$C$37697,"&gt;=30",Datos!$F$2:$F$37697,"STANDBY"),0),"")</f>
        <v/>
      </c>
      <c r="AD64" s="7">
        <f>IFERROR(ROUND(AVERAGEIFS(Datos!$G$2:$G$37697,Datos!$E$2:$E$37697,$A64,Datos!$B$2:$B$37697,22,Datos!$C$2:$C$37697,"&lt;30",Datos!$F$2:$F$37697,"STANDBY"),0),"")</f>
        <v/>
      </c>
      <c r="AE64" s="7">
        <f>IFERROR(ROUND(AVERAGEIFS(Datos!$G$2:$G$37697,Datos!$E$2:$E$37697,$A64,Datos!$B$2:$B$37697,22,Datos!$C$2:$C$37697,"&gt;=30",Datos!$F$2:$F$37697,"STANDBY"),0),"")</f>
        <v/>
      </c>
      <c r="AF64" s="7">
        <f>IFERROR(ROUND(AVERAGEIFS(Datos!$G$2:$G$37697,Datos!$E$2:$E$37697,$A64,Datos!$B$2:$B$37697,23,Datos!$C$2:$C$37697,"&lt;30",Datos!$F$2:$F$37697,"STANDBY"),0),"")</f>
        <v/>
      </c>
      <c r="AG64" s="7">
        <f>IFERROR(ROUND(AVERAGEIFS(Datos!$G$2:$G$37697,Datos!$E$2:$E$37697,$A64,Datos!$B$2:$B$37697,23,Datos!$C$2:$C$37697,"&gt;=30",Datos!$F$2:$F$37697,"STANDBY"),0),"")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IFERROR(ROUND(AVERAGEIFS(Datos!$G$2:$G$37697,Datos!$E$2:$E$37697,$A65,Datos!$B$2:$B$37697,8,Datos!$C$2:$C$37697,"&lt;30",Datos!$F$2:$F$37697,"STANDBY"),0),"")</f>
        <v/>
      </c>
      <c r="C65" s="7">
        <f>IFERROR(ROUND(AVERAGEIFS(Datos!$G$2:$G$37697,Datos!$E$2:$E$37697,$A65,Datos!$B$2:$B$37697,8,Datos!$C$2:$C$37697,"&gt;=30",Datos!$F$2:$F$37697,"STANDBY"),0),"")</f>
        <v/>
      </c>
      <c r="D65" s="7">
        <f>IFERROR(ROUND(AVERAGEIFS(Datos!$G$2:$G$37697,Datos!$E$2:$E$37697,$A65,Datos!$B$2:$B$37697,9,Datos!$C$2:$C$37697,"&lt;30",Datos!$F$2:$F$37697,"STANDBY"),0),"")</f>
        <v/>
      </c>
      <c r="E65" s="7">
        <f>IFERROR(ROUND(AVERAGEIFS(Datos!$G$2:$G$37697,Datos!$E$2:$E$37697,$A65,Datos!$B$2:$B$37697,9,Datos!$C$2:$C$37697,"&gt;=30",Datos!$F$2:$F$37697,"STANDBY"),0),"")</f>
        <v/>
      </c>
      <c r="F65" s="7">
        <f>IFERROR(ROUND(AVERAGEIFS(Datos!$G$2:$G$37697,Datos!$E$2:$E$37697,$A65,Datos!$B$2:$B$37697,10,Datos!$C$2:$C$37697,"&lt;30",Datos!$F$2:$F$37697,"STANDBY"),0),"")</f>
        <v/>
      </c>
      <c r="G65" s="7">
        <f>IFERROR(ROUND(AVERAGEIFS(Datos!$G$2:$G$37697,Datos!$E$2:$E$37697,$A65,Datos!$B$2:$B$37697,10,Datos!$C$2:$C$37697,"&gt;=30",Datos!$F$2:$F$37697,"STANDBY"),0),"")</f>
        <v/>
      </c>
      <c r="H65" s="7">
        <f>IFERROR(ROUND(AVERAGEIFS(Datos!$G$2:$G$37697,Datos!$E$2:$E$37697,$A65,Datos!$B$2:$B$37697,11,Datos!$C$2:$C$37697,"&lt;30",Datos!$F$2:$F$37697,"STANDBY"),0),"")</f>
        <v/>
      </c>
      <c r="I65" s="7">
        <f>IFERROR(ROUND(AVERAGEIFS(Datos!$G$2:$G$37697,Datos!$E$2:$E$37697,$A65,Datos!$B$2:$B$37697,11,Datos!$C$2:$C$37697,"&gt;=30",Datos!$F$2:$F$37697,"STANDBY"),0),"")</f>
        <v/>
      </c>
      <c r="J65" s="7">
        <f>IFERROR(ROUND(AVERAGEIFS(Datos!$G$2:$G$37697,Datos!$E$2:$E$37697,$A65,Datos!$B$2:$B$37697,12,Datos!$C$2:$C$37697,"&lt;30",Datos!$F$2:$F$37697,"STANDBY"),0),"")</f>
        <v/>
      </c>
      <c r="K65" s="7">
        <f>IFERROR(ROUND(AVERAGEIFS(Datos!$G$2:$G$37697,Datos!$E$2:$E$37697,$A65,Datos!$B$2:$B$37697,12,Datos!$C$2:$C$37697,"&gt;=30",Datos!$F$2:$F$37697,"STANDBY"),0),"")</f>
        <v/>
      </c>
      <c r="L65" s="7">
        <f>IFERROR(ROUND(AVERAGEIFS(Datos!$G$2:$G$37697,Datos!$E$2:$E$37697,$A65,Datos!$B$2:$B$37697,13,Datos!$C$2:$C$37697,"&lt;30",Datos!$F$2:$F$37697,"STANDBY"),0),"")</f>
        <v/>
      </c>
      <c r="M65" s="7">
        <f>IFERROR(ROUND(AVERAGEIFS(Datos!$G$2:$G$37697,Datos!$E$2:$E$37697,$A65,Datos!$B$2:$B$37697,13,Datos!$C$2:$C$37697,"&gt;=30",Datos!$F$2:$F$37697,"STANDBY"),0),"")</f>
        <v/>
      </c>
      <c r="N65" s="7">
        <f>IFERROR(ROUND(AVERAGEIFS(Datos!$G$2:$G$37697,Datos!$E$2:$E$37697,$A65,Datos!$B$2:$B$37697,14,Datos!$C$2:$C$37697,"&lt;30",Datos!$F$2:$F$37697,"STANDBY"),0),"")</f>
        <v/>
      </c>
      <c r="O65" s="7">
        <f>IFERROR(ROUND(AVERAGEIFS(Datos!$G$2:$G$37697,Datos!$E$2:$E$37697,$A65,Datos!$B$2:$B$37697,14,Datos!$C$2:$C$37697,"&gt;=30",Datos!$F$2:$F$37697,"STANDBY"),0),"")</f>
        <v/>
      </c>
      <c r="P65" s="7">
        <f>IFERROR(ROUND(AVERAGEIFS(Datos!$G$2:$G$37697,Datos!$E$2:$E$37697,$A65,Datos!$B$2:$B$37697,15,Datos!$C$2:$C$37697,"&lt;30",Datos!$F$2:$F$37697,"STANDBY"),0),"")</f>
        <v/>
      </c>
      <c r="Q65" s="7">
        <f>IFERROR(ROUND(AVERAGEIFS(Datos!$G$2:$G$37697,Datos!$E$2:$E$37697,$A65,Datos!$B$2:$B$37697,15,Datos!$C$2:$C$37697,"&gt;=30",Datos!$F$2:$F$37697,"STANDBY"),0),"")</f>
        <v/>
      </c>
      <c r="R65" s="7">
        <f>IFERROR(ROUND(AVERAGEIFS(Datos!$G$2:$G$37697,Datos!$E$2:$E$37697,$A65,Datos!$B$2:$B$37697,16,Datos!$C$2:$C$37697,"&lt;30",Datos!$F$2:$F$37697,"STANDBY"),0),"")</f>
        <v/>
      </c>
      <c r="S65" s="7">
        <f>IFERROR(ROUND(AVERAGEIFS(Datos!$G$2:$G$37697,Datos!$E$2:$E$37697,$A65,Datos!$B$2:$B$37697,16,Datos!$C$2:$C$37697,"&gt;=30",Datos!$F$2:$F$37697,"STANDBY"),0),"")</f>
        <v/>
      </c>
      <c r="T65" s="7">
        <f>IFERROR(ROUND(AVERAGEIFS(Datos!$G$2:$G$37697,Datos!$E$2:$E$37697,$A65,Datos!$B$2:$B$37697,17,Datos!$C$2:$C$37697,"&lt;30",Datos!$F$2:$F$37697,"STANDBY"),0),"")</f>
        <v/>
      </c>
      <c r="U65" s="7">
        <f>IFERROR(ROUND(AVERAGEIFS(Datos!$G$2:$G$37697,Datos!$E$2:$E$37697,$A65,Datos!$B$2:$B$37697,17,Datos!$C$2:$C$37697,"&gt;=30",Datos!$F$2:$F$37697,"STANDBY"),0),"")</f>
        <v/>
      </c>
      <c r="V65" s="7">
        <f>IFERROR(ROUND(AVERAGEIFS(Datos!$G$2:$G$37697,Datos!$E$2:$E$37697,$A65,Datos!$B$2:$B$37697,18,Datos!$C$2:$C$37697,"&lt;30",Datos!$F$2:$F$37697,"STANDBY"),0),"")</f>
        <v/>
      </c>
      <c r="W65" s="7">
        <f>IFERROR(ROUND(AVERAGEIFS(Datos!$G$2:$G$37697,Datos!$E$2:$E$37697,$A65,Datos!$B$2:$B$37697,18,Datos!$C$2:$C$37697,"&gt;=30",Datos!$F$2:$F$37697,"STANDBY"),0),"")</f>
        <v/>
      </c>
      <c r="X65" s="7">
        <f>IFERROR(ROUND(AVERAGEIFS(Datos!$G$2:$G$37697,Datos!$E$2:$E$37697,$A65,Datos!$B$2:$B$37697,19,Datos!$C$2:$C$37697,"&lt;30",Datos!$F$2:$F$37697,"STANDBY"),0),"")</f>
        <v/>
      </c>
      <c r="Y65" s="7">
        <f>IFERROR(ROUND(AVERAGEIFS(Datos!$G$2:$G$37697,Datos!$E$2:$E$37697,$A65,Datos!$B$2:$B$37697,19,Datos!$C$2:$C$37697,"&gt;=30",Datos!$F$2:$F$37697,"STANDBY"),0),"")</f>
        <v/>
      </c>
      <c r="Z65" s="7">
        <f>IFERROR(ROUND(AVERAGEIFS(Datos!$G$2:$G$37697,Datos!$E$2:$E$37697,$A65,Datos!$B$2:$B$37697,20,Datos!$C$2:$C$37697,"&lt;30",Datos!$F$2:$F$37697,"STANDBY"),0),"")</f>
        <v/>
      </c>
      <c r="AA65" s="7">
        <f>IFERROR(ROUND(AVERAGEIFS(Datos!$G$2:$G$37697,Datos!$E$2:$E$37697,$A65,Datos!$B$2:$B$37697,20,Datos!$C$2:$C$37697,"&gt;=30",Datos!$F$2:$F$37697,"STANDBY"),0),"")</f>
        <v/>
      </c>
      <c r="AB65" s="7">
        <f>IFERROR(ROUND(AVERAGEIFS(Datos!$G$2:$G$37697,Datos!$E$2:$E$37697,$A65,Datos!$B$2:$B$37697,21,Datos!$C$2:$C$37697,"&lt;30",Datos!$F$2:$F$37697,"STANDBY"),0),"")</f>
        <v/>
      </c>
      <c r="AC65" s="7">
        <f>IFERROR(ROUND(AVERAGEIFS(Datos!$G$2:$G$37697,Datos!$E$2:$E$37697,$A65,Datos!$B$2:$B$37697,21,Datos!$C$2:$C$37697,"&gt;=30",Datos!$F$2:$F$37697,"STANDBY"),0),"")</f>
        <v/>
      </c>
      <c r="AD65" s="7">
        <f>IFERROR(ROUND(AVERAGEIFS(Datos!$G$2:$G$37697,Datos!$E$2:$E$37697,$A65,Datos!$B$2:$B$37697,22,Datos!$C$2:$C$37697,"&lt;30",Datos!$F$2:$F$37697,"STANDBY"),0),"")</f>
        <v/>
      </c>
      <c r="AE65" s="7">
        <f>IFERROR(ROUND(AVERAGEIFS(Datos!$G$2:$G$37697,Datos!$E$2:$E$37697,$A65,Datos!$B$2:$B$37697,22,Datos!$C$2:$C$37697,"&gt;=30",Datos!$F$2:$F$37697,"STANDBY"),0),"")</f>
        <v/>
      </c>
      <c r="AF65" s="7">
        <f>IFERROR(ROUND(AVERAGEIFS(Datos!$G$2:$G$37697,Datos!$E$2:$E$37697,$A65,Datos!$B$2:$B$37697,23,Datos!$C$2:$C$37697,"&lt;30",Datos!$F$2:$F$37697,"STANDBY"),0),"")</f>
        <v/>
      </c>
      <c r="AG65" s="7">
        <f>IFERROR(ROUND(AVERAGEIFS(Datos!$G$2:$G$37697,Datos!$E$2:$E$37697,$A65,Datos!$B$2:$B$37697,23,Datos!$C$2:$C$37697,"&gt;=30",Datos!$F$2:$F$37697,"STANDBY"),0),"")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2026-08-08T06:15:46Z</dcterms:created>
  <dcterms:modified xsi:type="dcterms:W3CDTF">2026-08-08T06:15:49Z</dcterms:modified>
</cp:coreProperties>
</file>