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tioz\Google ไดรฟ์\Thesis Proposal\PhD Proposal Sra\"/>
    </mc:Choice>
  </mc:AlternateContent>
  <bookViews>
    <workbookView xWindow="0" yWindow="0" windowWidth="23040" windowHeight="10488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7" i="1"/>
  <c r="E36" i="1"/>
  <c r="E35" i="1"/>
  <c r="E34" i="1"/>
  <c r="E33" i="1"/>
  <c r="E32" i="1"/>
  <c r="E31" i="1"/>
  <c r="E30" i="1"/>
  <c r="E29" i="1"/>
  <c r="E28" i="1"/>
  <c r="E27" i="1"/>
  <c r="E1" i="1"/>
  <c r="J37" i="6"/>
  <c r="J36" i="6"/>
  <c r="J35" i="6"/>
  <c r="J34" i="6"/>
  <c r="J33" i="6"/>
  <c r="J32" i="6"/>
  <c r="J31" i="6"/>
  <c r="J30" i="6"/>
  <c r="J29" i="6"/>
  <c r="J28" i="6"/>
  <c r="J27" i="6"/>
  <c r="J26" i="6"/>
  <c r="J14" i="6"/>
  <c r="J15" i="6"/>
  <c r="J16" i="6"/>
  <c r="J17" i="6"/>
  <c r="J18" i="6"/>
  <c r="J19" i="6"/>
  <c r="J20" i="6"/>
  <c r="J21" i="6"/>
  <c r="J22" i="6"/>
  <c r="J23" i="6"/>
  <c r="J24" i="6"/>
  <c r="J25" i="6"/>
  <c r="F28" i="1"/>
  <c r="G28" i="1"/>
  <c r="H28" i="1"/>
  <c r="I28" i="1"/>
  <c r="J28" i="1"/>
  <c r="K28" i="1"/>
  <c r="L28" i="1"/>
  <c r="M28" i="1"/>
  <c r="N28" i="1"/>
  <c r="F29" i="1"/>
  <c r="G29" i="1"/>
  <c r="H29" i="1"/>
  <c r="I29" i="1"/>
  <c r="J29" i="1"/>
  <c r="K29" i="1"/>
  <c r="L29" i="1"/>
  <c r="M29" i="1"/>
  <c r="N29" i="1"/>
  <c r="F30" i="1"/>
  <c r="G30" i="1"/>
  <c r="H30" i="1"/>
  <c r="I30" i="1"/>
  <c r="J30" i="1"/>
  <c r="K30" i="1"/>
  <c r="L30" i="1"/>
  <c r="M30" i="1"/>
  <c r="N30" i="1"/>
  <c r="F31" i="1"/>
  <c r="G31" i="1"/>
  <c r="H31" i="1"/>
  <c r="I31" i="1"/>
  <c r="J31" i="1"/>
  <c r="K31" i="1"/>
  <c r="L31" i="1"/>
  <c r="M31" i="1"/>
  <c r="N31" i="1"/>
  <c r="F32" i="1"/>
  <c r="G32" i="1"/>
  <c r="H32" i="1"/>
  <c r="I32" i="1"/>
  <c r="J32" i="1"/>
  <c r="K32" i="1"/>
  <c r="L32" i="1"/>
  <c r="M32" i="1"/>
  <c r="N32" i="1"/>
  <c r="F33" i="1"/>
  <c r="G33" i="1"/>
  <c r="H33" i="1"/>
  <c r="I33" i="1"/>
  <c r="J33" i="1"/>
  <c r="K33" i="1"/>
  <c r="L33" i="1"/>
  <c r="M33" i="1"/>
  <c r="N33" i="1"/>
  <c r="F34" i="1"/>
  <c r="G34" i="1"/>
  <c r="H34" i="1"/>
  <c r="I34" i="1"/>
  <c r="J34" i="1"/>
  <c r="K34" i="1"/>
  <c r="L34" i="1"/>
  <c r="M34" i="1"/>
  <c r="N34" i="1"/>
  <c r="F35" i="1"/>
  <c r="G35" i="1"/>
  <c r="H35" i="1"/>
  <c r="I35" i="1"/>
  <c r="J35" i="1"/>
  <c r="K35" i="1"/>
  <c r="L35" i="1"/>
  <c r="M35" i="1"/>
  <c r="N35" i="1"/>
  <c r="F36" i="1"/>
  <c r="G36" i="1"/>
  <c r="H36" i="1"/>
  <c r="I36" i="1"/>
  <c r="J36" i="1"/>
  <c r="K36" i="1"/>
  <c r="L36" i="1"/>
  <c r="M36" i="1"/>
  <c r="N36" i="1"/>
  <c r="F37" i="1"/>
  <c r="G37" i="1"/>
  <c r="H37" i="1"/>
  <c r="I37" i="1"/>
  <c r="J37" i="1"/>
  <c r="K37" i="1"/>
  <c r="L37" i="1"/>
  <c r="M37" i="1"/>
  <c r="N37" i="1"/>
  <c r="F38" i="1"/>
  <c r="G38" i="1"/>
  <c r="H38" i="1"/>
  <c r="I38" i="1"/>
  <c r="J38" i="1"/>
  <c r="K38" i="1"/>
  <c r="L38" i="1"/>
  <c r="M38" i="1"/>
  <c r="N38" i="1"/>
  <c r="G27" i="1"/>
  <c r="H27" i="1"/>
  <c r="I27" i="1"/>
  <c r="J27" i="1"/>
  <c r="K27" i="1"/>
  <c r="L27" i="1"/>
  <c r="M27" i="1"/>
  <c r="N27" i="1"/>
  <c r="F27" i="1"/>
  <c r="D27" i="1"/>
  <c r="E3" i="6"/>
  <c r="E4" i="6"/>
  <c r="E5" i="6"/>
  <c r="E6" i="6"/>
  <c r="E7" i="6"/>
  <c r="E8" i="6"/>
  <c r="J8" i="6" s="1"/>
  <c r="E9" i="6"/>
  <c r="E10" i="6"/>
  <c r="E11" i="6"/>
  <c r="E12" i="6"/>
  <c r="E13" i="6"/>
  <c r="E2" i="6"/>
  <c r="I3" i="6"/>
  <c r="I4" i="6"/>
  <c r="I5" i="6"/>
  <c r="I6" i="6"/>
  <c r="I7" i="6"/>
  <c r="I8" i="6"/>
  <c r="I9" i="6"/>
  <c r="J9" i="6" s="1"/>
  <c r="I10" i="6"/>
  <c r="I11" i="6"/>
  <c r="I12" i="6"/>
  <c r="I13" i="6"/>
  <c r="I2" i="6"/>
  <c r="J3" i="6"/>
  <c r="J5" i="6"/>
  <c r="J6" i="6"/>
  <c r="J7" i="6"/>
  <c r="J11" i="6"/>
  <c r="J13" i="6"/>
  <c r="D28" i="1"/>
  <c r="D29" i="1"/>
  <c r="D30" i="1"/>
  <c r="D31" i="1"/>
  <c r="D32" i="1"/>
  <c r="D33" i="1"/>
  <c r="D34" i="1"/>
  <c r="D35" i="1"/>
  <c r="D36" i="1"/>
  <c r="D37" i="1"/>
  <c r="D38" i="1"/>
  <c r="J12" i="6" l="1"/>
  <c r="J10" i="6"/>
  <c r="J4" i="6"/>
  <c r="J2" i="6"/>
  <c r="V41" i="4"/>
  <c r="O41" i="4"/>
  <c r="V12" i="4"/>
  <c r="O12" i="4"/>
  <c r="V34" i="4"/>
  <c r="O34" i="4"/>
  <c r="V35" i="4"/>
  <c r="O35" i="4"/>
  <c r="V32" i="4"/>
  <c r="O32" i="4"/>
  <c r="V46" i="4"/>
  <c r="O46" i="4"/>
  <c r="V23" i="4"/>
  <c r="O23" i="4"/>
  <c r="V18" i="4"/>
  <c r="O18" i="4"/>
  <c r="V8" i="4"/>
  <c r="O8" i="4"/>
  <c r="V21" i="4"/>
  <c r="O21" i="4"/>
  <c r="V50" i="4"/>
  <c r="O50" i="4"/>
  <c r="V39" i="4"/>
  <c r="O39" i="4"/>
  <c r="V10" i="4"/>
  <c r="O10" i="4"/>
  <c r="V42" i="4"/>
  <c r="O42" i="4"/>
  <c r="V43" i="4"/>
  <c r="O43" i="4"/>
  <c r="V36" i="4"/>
  <c r="O36" i="4"/>
  <c r="V19" i="4"/>
  <c r="O19" i="4"/>
  <c r="V33" i="4"/>
  <c r="O33" i="4"/>
  <c r="V51" i="4"/>
  <c r="O51" i="4"/>
  <c r="V25" i="4"/>
  <c r="O25" i="4"/>
  <c r="V13" i="4"/>
  <c r="O13" i="4"/>
  <c r="V45" i="4"/>
  <c r="O45" i="4"/>
  <c r="V38" i="4"/>
  <c r="O38" i="4"/>
  <c r="V24" i="4"/>
  <c r="O24" i="4"/>
  <c r="V48" i="4"/>
  <c r="O48" i="4"/>
  <c r="V11" i="4"/>
  <c r="O11" i="4"/>
  <c r="V40" i="4"/>
  <c r="O40" i="4"/>
  <c r="V28" i="4"/>
  <c r="O28" i="4"/>
  <c r="V47" i="4"/>
  <c r="O47" i="4"/>
  <c r="V31" i="4"/>
  <c r="O31" i="4"/>
  <c r="V17" i="4"/>
  <c r="O17" i="4"/>
  <c r="V29" i="4"/>
  <c r="O29" i="4"/>
  <c r="V22" i="4"/>
  <c r="O22" i="4"/>
  <c r="V6" i="4"/>
  <c r="O6" i="4"/>
  <c r="V49" i="4"/>
  <c r="O49" i="4"/>
  <c r="V30" i="4"/>
  <c r="O30" i="4"/>
  <c r="V16" i="4"/>
  <c r="O16" i="4"/>
  <c r="V7" i="4"/>
  <c r="O7" i="4"/>
  <c r="V3" i="4"/>
  <c r="O3" i="4"/>
  <c r="V2" i="4"/>
  <c r="O2" i="4"/>
  <c r="V27" i="4"/>
  <c r="O27" i="4"/>
  <c r="V44" i="4"/>
  <c r="O44" i="4"/>
  <c r="V14" i="4"/>
  <c r="O14" i="4"/>
  <c r="V15" i="4"/>
  <c r="O15" i="4"/>
  <c r="V26" i="4"/>
  <c r="O26" i="4"/>
  <c r="V37" i="4"/>
  <c r="O37" i="4"/>
  <c r="V4" i="4"/>
  <c r="O4" i="4"/>
  <c r="V9" i="4"/>
  <c r="O9" i="4"/>
  <c r="V5" i="4"/>
  <c r="O5" i="4"/>
  <c r="V20" i="4"/>
  <c r="O20" i="4"/>
</calcChain>
</file>

<file path=xl/sharedStrings.xml><?xml version="1.0" encoding="utf-8"?>
<sst xmlns="http://schemas.openxmlformats.org/spreadsheetml/2006/main" count="377" uniqueCount="235">
  <si>
    <t>Chatujak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</si>
  <si>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</si>
  <si>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</si>
  <si>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</si>
  <si>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</si>
  <si>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</si>
  <si>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</si>
  <si>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</si>
  <si>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</si>
  <si>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</si>
  <si>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</si>
  <si>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</si>
  <si>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</si>
  <si>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</si>
  <si>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</si>
  <si>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</si>
  <si>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</si>
  <si>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</si>
  <si>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</si>
  <si>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</si>
  <si>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</si>
  <si>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</si>
  <si>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</si>
  <si>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</si>
  <si>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</si>
  <si>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</si>
  <si>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</si>
  <si>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</si>
  <si>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</si>
  <si>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</si>
  <si>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</si>
  <si>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</si>
  <si>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</si>
  <si>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</si>
  <si>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</si>
  <si>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</si>
  <si>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</si>
  <si>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สะพานสูง</t>
  </si>
  <si>
    <t>Saphansung</t>
  </si>
  <si>
    <t>ประเวศ</t>
  </si>
  <si>
    <t>Prawet</t>
  </si>
  <si>
    <t>จตุจักร</t>
  </si>
  <si>
    <t>Jatujak</t>
  </si>
  <si>
    <t>สวนหลวง</t>
  </si>
  <si>
    <t>Suanluang</t>
  </si>
  <si>
    <t>หนองจอก</t>
  </si>
  <si>
    <t>Nong chokn</t>
  </si>
  <si>
    <t>บางกะปิ</t>
  </si>
  <si>
    <t>Bangkapi</t>
  </si>
  <si>
    <t>ลาดพร้าว</t>
  </si>
  <si>
    <t>Lat Phrao</t>
  </si>
  <si>
    <t>สายไหม</t>
  </si>
  <si>
    <t>Saimai</t>
  </si>
  <si>
    <t>วัฒนา</t>
  </si>
  <si>
    <t>Watthana</t>
  </si>
  <si>
    <t>บางแค</t>
  </si>
  <si>
    <t>Bangkhae</t>
  </si>
  <si>
    <t>มีนบุรี</t>
  </si>
  <si>
    <t>Minburi</t>
  </si>
  <si>
    <t>บางขุนเทียน</t>
  </si>
  <si>
    <t>Bangkuntien</t>
  </si>
  <si>
    <t>ลาดกระบัง</t>
  </si>
  <si>
    <t xml:space="preserve">Lat Krabang </t>
  </si>
  <si>
    <t>ห้วยขวาง</t>
  </si>
  <si>
    <t>Huai khwang</t>
  </si>
  <si>
    <t>บางพลัด</t>
  </si>
  <si>
    <t>Bangplad</t>
  </si>
  <si>
    <t>บางเขน</t>
  </si>
  <si>
    <t>Bang khen</t>
  </si>
  <si>
    <t>คลองสามวา</t>
  </si>
  <si>
    <t>Klongsamwa</t>
  </si>
  <si>
    <t>ดอนเมือง</t>
  </si>
  <si>
    <t>Don muang</t>
  </si>
  <si>
    <t>ธนบุรี</t>
  </si>
  <si>
    <t>Thon buri</t>
  </si>
  <si>
    <t>วังทองหลาง</t>
  </si>
  <si>
    <t>Wang thonglang</t>
  </si>
  <si>
    <t>หลักสี่</t>
  </si>
  <si>
    <t>Laksi</t>
  </si>
  <si>
    <t>จอมทอง</t>
  </si>
  <si>
    <t>Chomthong</t>
  </si>
  <si>
    <t>ทวีวัฒนา</t>
  </si>
  <si>
    <t>Thawiwatthana</t>
  </si>
  <si>
    <t>บางบอน</t>
  </si>
  <si>
    <t>Bangbon</t>
  </si>
  <si>
    <t>บางนา</t>
  </si>
  <si>
    <t>Bangna</t>
  </si>
  <si>
    <t>บางกอกน้อย</t>
  </si>
  <si>
    <t>Bangkok noi</t>
  </si>
  <si>
    <t>พระโขนง</t>
  </si>
  <si>
    <t>Prakanong</t>
  </si>
  <si>
    <t>ภาษีเจริญ</t>
  </si>
  <si>
    <t>Pasricharoen</t>
  </si>
  <si>
    <t>คลองเตย</t>
  </si>
  <si>
    <t>Klongtoey</t>
  </si>
  <si>
    <t>ดินแดง</t>
  </si>
  <si>
    <t>Dindaeng</t>
  </si>
  <si>
    <t>ยานนาวา</t>
  </si>
  <si>
    <t>Yannawa</t>
  </si>
  <si>
    <t>ราษฎร์บูรณะ</t>
  </si>
  <si>
    <t>Radburana</t>
  </si>
  <si>
    <t>ราชเทวี</t>
  </si>
  <si>
    <t>Ratchathervi</t>
  </si>
  <si>
    <t>ดุสิต</t>
  </si>
  <si>
    <t>Dusit</t>
  </si>
  <si>
    <t>บางคอแหลม</t>
  </si>
  <si>
    <t>Bangkholam</t>
  </si>
  <si>
    <t>บางซื่อ</t>
  </si>
  <si>
    <t>Bangsue</t>
  </si>
  <si>
    <t>ทุ่งครุ</t>
  </si>
  <si>
    <t>Thung khru</t>
  </si>
  <si>
    <t>บึงกุ่ม</t>
  </si>
  <si>
    <t>Bung kum</t>
  </si>
  <si>
    <t>ปทุมวัน</t>
  </si>
  <si>
    <t>Patumwan</t>
  </si>
  <si>
    <t>พญาไท</t>
  </si>
  <si>
    <t>Payathai</t>
  </si>
  <si>
    <t>ตลิ่งชัน</t>
  </si>
  <si>
    <t>Taling chan</t>
  </si>
  <si>
    <t>คันนายาว</t>
  </si>
  <si>
    <t>Kannayao</t>
  </si>
  <si>
    <t>บางกอกใหญ่</t>
  </si>
  <si>
    <t>Bangkok yai</t>
  </si>
  <si>
    <t>หนองแขม</t>
  </si>
  <si>
    <t>Nongkhaem</t>
  </si>
  <si>
    <t>คลองสาน</t>
  </si>
  <si>
    <t>Klongsan</t>
  </si>
  <si>
    <t>พระนคร</t>
  </si>
  <si>
    <t>Phranakhon</t>
  </si>
  <si>
    <t>สาทร</t>
  </si>
  <si>
    <t>Sathorn</t>
  </si>
  <si>
    <t>ป้อมปราบศัตรูพ่าย</t>
  </si>
  <si>
    <t>Pom prap</t>
  </si>
  <si>
    <t>บางรัก</t>
  </si>
  <si>
    <t>Bangrak</t>
  </si>
  <si>
    <t>สัมพันธวงศ์</t>
  </si>
  <si>
    <t>Samphanthawongse</t>
  </si>
  <si>
    <t>Bangkhen</t>
  </si>
  <si>
    <t>Wang Thanglang</t>
  </si>
  <si>
    <t>Huai Kwang</t>
  </si>
  <si>
    <t>DinDange</t>
  </si>
  <si>
    <t>Phayathai</t>
  </si>
  <si>
    <t>BangSue</t>
  </si>
  <si>
    <t>Population</t>
  </si>
  <si>
    <t>District Code</t>
  </si>
  <si>
    <t>District Name (Thai)</t>
  </si>
  <si>
    <t>District Name (ENG)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</si>
  <si>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</si>
  <si>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</si>
  <si>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</si>
  <si>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</si>
  <si>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</si>
  <si>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</si>
  <si>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</si>
  <si>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</si>
  <si>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</si>
  <si>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</si>
  <si>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</si>
  <si>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Total</t>
  </si>
  <si>
    <t>Total Population</t>
  </si>
  <si>
    <t>Male</t>
  </si>
  <si>
    <t>Female</t>
  </si>
  <si>
    <t>Area (km2)</t>
  </si>
  <si>
    <t>Population Desity (Men/Km2)</t>
  </si>
  <si>
    <t>Amount of House</t>
  </si>
  <si>
    <t>Column1</t>
  </si>
  <si>
    <t>District</t>
  </si>
  <si>
    <t>DC-Chatujak</t>
  </si>
  <si>
    <t>DR-Chatujak</t>
  </si>
  <si>
    <t>NDR-Laksi</t>
  </si>
  <si>
    <t>NDR-Bangkhen</t>
  </si>
  <si>
    <t>NDR-Lat Phrao</t>
  </si>
  <si>
    <t>NDR-Wang Thanglang</t>
  </si>
  <si>
    <t>NDR-Huai Kwang</t>
  </si>
  <si>
    <t>NDR-DinDange</t>
  </si>
  <si>
    <t>NDR-Phayathai</t>
  </si>
  <si>
    <t>NDR-Dusit</t>
  </si>
  <si>
    <t>NDR-BangSue</t>
  </si>
  <si>
    <t>NDC-Laksi</t>
  </si>
  <si>
    <t>NDC-Bangkhen</t>
  </si>
  <si>
    <t>NDC-Lat Phrao</t>
  </si>
  <si>
    <t>NDC-Wang Thanglang</t>
  </si>
  <si>
    <t>NDC-Huai Kwang</t>
  </si>
  <si>
    <t>NDC-DinDange</t>
  </si>
  <si>
    <t>NDC-Phayathai</t>
  </si>
  <si>
    <t>NDC-Dusit</t>
  </si>
  <si>
    <t>NDC-BangSue</t>
  </si>
  <si>
    <t>Data\Month</t>
  </si>
  <si>
    <t>NDR-Avg</t>
  </si>
  <si>
    <t>DTR</t>
  </si>
  <si>
    <t>AVG MIN TEMP</t>
  </si>
  <si>
    <t>Min temp_1</t>
  </si>
  <si>
    <t>Min temp_2</t>
  </si>
  <si>
    <t>Min temp_3</t>
  </si>
  <si>
    <t>Max Temp_1</t>
  </si>
  <si>
    <t>Max Temp_2</t>
  </si>
  <si>
    <t>Max Temp_3</t>
  </si>
  <si>
    <t>AVG MAX TEMP</t>
  </si>
  <si>
    <t>RAIN</t>
  </si>
  <si>
    <t>41.2</t>
  </si>
  <si>
    <t>7.2</t>
  </si>
  <si>
    <t>38.0</t>
  </si>
  <si>
    <t>89.9</t>
  </si>
  <si>
    <t>149.9</t>
  </si>
  <si>
    <t>175.6</t>
  </si>
  <si>
    <t>200.1</t>
  </si>
  <si>
    <t>233.6</t>
  </si>
  <si>
    <t>364.1</t>
  </si>
  <si>
    <t>392.3</t>
  </si>
  <si>
    <t>79.9</t>
  </si>
  <si>
    <t>1.6</t>
  </si>
  <si>
    <t>0.0</t>
  </si>
  <si>
    <t>2.1</t>
  </si>
  <si>
    <t>39.6</t>
  </si>
  <si>
    <t>7.8</t>
  </si>
  <si>
    <t>99.9</t>
  </si>
  <si>
    <t>147.4</t>
  </si>
  <si>
    <t>98.2</t>
  </si>
  <si>
    <t>276.0</t>
  </si>
  <si>
    <t>188.0</t>
  </si>
  <si>
    <t>211.2</t>
  </si>
  <si>
    <t>22.5</t>
  </si>
  <si>
    <t>31.0</t>
  </si>
  <si>
    <t>3.5</t>
  </si>
  <si>
    <t>16.8</t>
  </si>
  <si>
    <t>183.9</t>
  </si>
  <si>
    <t>128.9</t>
  </si>
  <si>
    <t>82.5</t>
  </si>
  <si>
    <t>495.0</t>
  </si>
  <si>
    <t>220.8</t>
  </si>
  <si>
    <t>50.5</t>
  </si>
  <si>
    <t>352.4</t>
  </si>
  <si>
    <t>334.2</t>
  </si>
  <si>
    <t>34.9</t>
  </si>
  <si>
    <t>42.7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</si>
</sst>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4" x14ac:knownFonts="1">
    <font>
      <sz val="11"/>
      <color theme="1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4"/>
      <name val="Cordia New"/>
      <family val="2"/>
    </font>
    <font>
      <sz val="14"/>
      <color theme="1"/>
      <name val="Cordia New"/>
      <family val="2"/>
    </font>
    <font>
      <b/>
      <sz val="18"/>
      <color theme="1"/>
      <name val="Tahoma"/>
      <family val="2"/>
      <scheme val="minor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b/>
      <sz val="11"/>
      <color theme="1"/>
      <name val="Tahoma"/>
      <family val="2"/>
      <charset val="22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  <charset val="222"/>
    </font>
    <font>
      <b/>
      <sz val="12"/>
      <color theme="1"/>
      <name val="Adobe Heiti Std R"/>
      <family val="2"/>
      <charset val="128"/>
    </font>
    <font>
      <sz val="12"/>
      <color theme="1"/>
      <name val="Adobe Heiti Std R"/>
      <family val="2"/>
      <charset val="128"/>
    </font>
    <font>
      <sz val="12"/>
      <name val="Adobe Heiti Std R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theme="5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5" tint="0.39997558519241921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5" tint="0.39997558519241921"/>
      </bottom>
      <diagonal/>
    </border>
    <border>
      <left/>
      <right/>
      <top style="thin">
        <color indexed="64"/>
      </top>
      <bottom style="thin">
        <color theme="5" tint="0.3999755851924192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thin">
        <color rgb="FFBBBBBB"/>
      </right>
      <top/>
      <bottom/>
      <diagonal/>
    </border>
  </borders>
  <cellStyleXfs count="5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49">
    <xf numFmtId="0" fontId="0" fillId="0" borderId="0" xfId="0"/>
    <xf numFmtId="0" fontId="2" fillId="0" borderId="0" xfId="0" applyFont="1"/>
    <xf numFmtId="49" fontId="0" fillId="0" borderId="0" xfId="0" applyNumberFormat="1"/>
    <xf numFmtId="0" fontId="3" fillId="0" borderId="0" xfId="1" applyAlignment="1"/>
    <xf numFmtId="0" fontId="4" fillId="2" borderId="0" xfId="0" applyFont="1" applyFill="1"/>
    <xf numFmtId="0" fontId="4" fillId="0" borderId="0" xfId="0" applyFont="1"/>
    <xf numFmtId="0" fontId="4" fillId="0" borderId="5" xfId="0" applyFont="1" applyBorder="1"/>
    <xf numFmtId="0" fontId="2" fillId="0" borderId="0" xfId="0" applyFont="1" applyAlignment="1">
      <alignment horizontal="center"/>
    </xf>
    <xf numFmtId="49" fontId="6" fillId="3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8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9" fontId="7" fillId="4" borderId="3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1" fillId="4" borderId="11" xfId="0" applyFont="1" applyFill="1" applyBorder="1"/>
    <xf numFmtId="0" fontId="5" fillId="0" borderId="0" xfId="0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Border="1"/>
    <xf numFmtId="0" fontId="9" fillId="6" borderId="14" xfId="0" applyFont="1" applyFill="1" applyBorder="1" applyAlignment="1">
      <alignment horizontal="right" vertical="center" wrapText="1"/>
    </xf>
    <xf numFmtId="0" fontId="9" fillId="7" borderId="14" xfId="0" applyFont="1" applyFill="1" applyBorder="1" applyAlignment="1">
      <alignment horizontal="right" vertical="center" wrapText="1"/>
    </xf>
    <xf numFmtId="0" fontId="8" fillId="0" borderId="0" xfId="0" applyFont="1"/>
    <xf numFmtId="0" fontId="10" fillId="6" borderId="14" xfId="0" applyFont="1" applyFill="1" applyBorder="1" applyAlignment="1">
      <alignment horizontal="right" vertical="center" wrapText="1"/>
    </xf>
    <xf numFmtId="0" fontId="11" fillId="0" borderId="0" xfId="0" applyFont="1" applyAlignment="1">
      <alignment horizontal="center"/>
    </xf>
    <xf numFmtId="0" fontId="12" fillId="5" borderId="3" xfId="0" applyFont="1" applyFill="1" applyBorder="1"/>
    <xf numFmtId="0" fontId="12" fillId="0" borderId="12" xfId="0" applyFont="1" applyBorder="1"/>
    <xf numFmtId="0" fontId="12" fillId="0" borderId="13" xfId="0" applyFont="1" applyBorder="1"/>
    <xf numFmtId="0" fontId="11" fillId="0" borderId="0" xfId="0" applyFont="1" applyAlignment="1">
      <alignment horizontal="left" vertical="center"/>
    </xf>
    <xf numFmtId="0" fontId="11" fillId="0" borderId="0" xfId="0" applyFont="1"/>
    <xf numFmtId="0" fontId="11" fillId="5" borderId="3" xfId="0" applyFont="1" applyFill="1" applyBorder="1"/>
    <xf numFmtId="0" fontId="12" fillId="0" borderId="0" xfId="0" applyFont="1"/>
    <xf numFmtId="49" fontId="12" fillId="0" borderId="0" xfId="0" applyNumberFormat="1" applyFont="1"/>
    <xf numFmtId="0" fontId="13" fillId="5" borderId="3" xfId="1" applyFont="1" applyFill="1" applyBorder="1" applyAlignment="1"/>
    <xf numFmtId="0" fontId="10" fillId="6" borderId="15" xfId="0" applyFont="1" applyFill="1" applyBorder="1" applyAlignment="1">
      <alignment horizontal="right" vertical="center" wrapText="1"/>
    </xf>
  </cellXfs>
  <cellStyles count="5">
    <cellStyle name="Comma 2" xfId="2"/>
    <cellStyle name="Normal" xfId="0" builtinId="0"/>
    <cellStyle name="Normal 2" xfId="1"/>
    <cellStyle name="เครื่องหมายจุลภาค 2" xfId="3"/>
    <cellStyle name="ปกติ 2" xfId="4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ttioz\Google%20&#3652;&#3604;&#3619;&#3615;&#3660;\PhD%20Thesis%20-%20UAVs\Dengue%20Data\Good\DF-DHF-District-Bangkok-2004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F-DHF-District-Bangkok-2004-20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2" displayName="Table2" ref="A1:B11" totalsRowShown="0" headerRowDxfId="0">
  <autoFilter ref="A1:B11">
    <filterColumn colId="0" hiddenButton="1"/>
    <filterColumn colId="1" hiddenButton="1"/>
  </autoFilter>
  <tableColumns count="2">
    <tableColumn id="1" name="District"/>
    <tableColumn id="2" name="Popula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"/>
  <sheetViews>
    <sheetView tabSelected="1" zoomScale="85" zoomScaleNormal="85" workbookViewId="0">
      <selection activeCell="E27" sqref="E27"/>
    </sheetView>
  </sheetViews>
  <sheetFormatPr defaultRowHeight="13.8" x14ac:dyDescent="0.25"/>
  <cols>
    <col min="1" max="3" width="13.59765625" style="32" customWidth="1"/>
    <col min="4" max="4" width="13.19921875" style="33" customWidth="1"/>
    <col min="5" max="5" width="12.09765625" style="33" customWidth="1"/>
    <col min="6" max="24" width="12.09765625" customWidth="1"/>
    <col min="25" max="41" width="9.5" customWidth="1"/>
  </cols>
  <sheetData>
    <row r="1" spans="1:41" s="7" customFormat="1" ht="20.399999999999999" customHeight="1" x14ac:dyDescent="0.35">
      <c r="A1" s="38" t="s">
        <v>143</v>
      </c>
      <c r="B1" s="38"/>
      <c r="C1" s="38"/>
      <c r="D1" s="39">
        <v>160366</v>
      </c>
      <c r="E1" s="39">
        <f>SUM(F1:N1)</f>
        <v>1047751</v>
      </c>
      <c r="F1" s="40">
        <v>107797</v>
      </c>
      <c r="G1" s="40">
        <v>190659</v>
      </c>
      <c r="H1" s="40">
        <v>122196</v>
      </c>
      <c r="I1" s="40">
        <v>114245</v>
      </c>
      <c r="J1" s="40">
        <v>80002</v>
      </c>
      <c r="K1" s="40">
        <v>127260</v>
      </c>
      <c r="L1" s="40">
        <v>72203</v>
      </c>
      <c r="M1" s="40">
        <v>104394</v>
      </c>
      <c r="N1" s="41">
        <v>128995</v>
      </c>
      <c r="O1" s="42"/>
      <c r="P1" s="42"/>
      <c r="Q1" s="42"/>
      <c r="R1" s="42"/>
      <c r="S1" s="42"/>
      <c r="T1" s="42"/>
      <c r="U1" s="42"/>
      <c r="V1" s="42"/>
      <c r="W1" s="30"/>
      <c r="X1" s="30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20.399999999999999" customHeight="1" x14ac:dyDescent="0.6">
      <c r="A2" s="43" t="s">
        <v>187</v>
      </c>
      <c r="B2" s="43" t="s">
        <v>189</v>
      </c>
      <c r="C2" s="43" t="s">
        <v>198</v>
      </c>
      <c r="D2" s="44" t="s">
        <v>168</v>
      </c>
      <c r="E2" s="44" t="s">
        <v>188</v>
      </c>
      <c r="F2" s="45" t="s">
        <v>169</v>
      </c>
      <c r="G2" s="45" t="s">
        <v>170</v>
      </c>
      <c r="H2" s="45" t="s">
        <v>171</v>
      </c>
      <c r="I2" s="45" t="s">
        <v>172</v>
      </c>
      <c r="J2" s="45" t="s">
        <v>173</v>
      </c>
      <c r="K2" s="45" t="s">
        <v>174</v>
      </c>
      <c r="L2" s="45" t="s">
        <v>175</v>
      </c>
      <c r="M2" s="45" t="s">
        <v>176</v>
      </c>
      <c r="N2" s="45" t="s">
        <v>177</v>
      </c>
      <c r="O2" s="44" t="s">
        <v>167</v>
      </c>
      <c r="P2" s="45" t="s">
        <v>178</v>
      </c>
      <c r="Q2" s="45" t="s">
        <v>179</v>
      </c>
      <c r="R2" s="45" t="s">
        <v>180</v>
      </c>
      <c r="S2" s="45" t="s">
        <v>181</v>
      </c>
      <c r="T2" s="45" t="s">
        <v>182</v>
      </c>
      <c r="U2" s="45" t="s">
        <v>183</v>
      </c>
      <c r="V2" s="45" t="s">
        <v>184</v>
      </c>
      <c r="W2" t="s">
        <v>185</v>
      </c>
      <c r="X2" t="s">
        <v>186</v>
      </c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ht="20.399999999999999" customHeight="1" x14ac:dyDescent="0.6">
      <c r="A3" s="46" t="s">
        <v>1</v>
      </c>
      <c r="B3" s="46">
        <v>10.3</v>
      </c>
      <c r="C3" s="46" t="s">
        <v>199</v>
      </c>
      <c r="D3" s="39"/>
      <c r="E3" s="39"/>
      <c r="F3" s="45"/>
      <c r="G3" s="45"/>
      <c r="H3" s="45"/>
      <c r="I3" s="45"/>
      <c r="J3" s="45"/>
      <c r="K3" s="45"/>
      <c r="L3" s="45"/>
      <c r="M3" s="45"/>
      <c r="N3" s="45"/>
      <c r="O3" s="39"/>
      <c r="P3" s="45"/>
      <c r="Q3" s="45"/>
      <c r="R3" s="45"/>
      <c r="S3" s="45"/>
      <c r="T3" s="45"/>
      <c r="U3" s="45"/>
      <c r="V3" s="45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ht="20.399999999999999" customHeight="1" x14ac:dyDescent="0.6">
      <c r="A4" s="46" t="s">
        <v>2</v>
      </c>
      <c r="B4" s="46">
        <v>9.0000000000000036</v>
      </c>
      <c r="C4" s="46" t="s">
        <v>200</v>
      </c>
      <c r="D4" s="39"/>
      <c r="E4" s="39"/>
      <c r="F4" s="45"/>
      <c r="G4" s="45"/>
      <c r="H4" s="45"/>
      <c r="I4" s="45"/>
      <c r="J4" s="45"/>
      <c r="K4" s="45"/>
      <c r="L4" s="45"/>
      <c r="M4" s="45"/>
      <c r="N4" s="45"/>
      <c r="O4" s="39"/>
      <c r="P4" s="45"/>
      <c r="Q4" s="45"/>
      <c r="R4" s="45"/>
      <c r="S4" s="45"/>
      <c r="T4" s="45"/>
      <c r="U4" s="45"/>
      <c r="V4" s="45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ht="20.399999999999999" customHeight="1" x14ac:dyDescent="0.6">
      <c r="A5" s="46" t="s">
        <v>3</v>
      </c>
      <c r="B5" s="46">
        <v>9.1000000000000014</v>
      </c>
      <c r="C5" s="46" t="s">
        <v>201</v>
      </c>
      <c r="D5" s="39"/>
      <c r="E5" s="39"/>
      <c r="F5" s="45"/>
      <c r="G5" s="45"/>
      <c r="H5" s="45"/>
      <c r="I5" s="45"/>
      <c r="J5" s="45"/>
      <c r="K5" s="45"/>
      <c r="L5" s="45"/>
      <c r="M5" s="45"/>
      <c r="N5" s="45"/>
      <c r="O5" s="39"/>
      <c r="P5" s="45"/>
      <c r="Q5" s="45"/>
      <c r="R5" s="45"/>
      <c r="S5" s="45"/>
      <c r="T5" s="45"/>
      <c r="U5" s="45"/>
      <c r="V5" s="4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ht="20.399999999999999" customHeight="1" x14ac:dyDescent="0.6">
      <c r="A6" s="46" t="s">
        <v>4</v>
      </c>
      <c r="B6" s="46">
        <v>9.1999999999999957</v>
      </c>
      <c r="C6" s="46" t="s">
        <v>202</v>
      </c>
      <c r="D6" s="39"/>
      <c r="E6" s="39"/>
      <c r="F6" s="45"/>
      <c r="G6" s="45"/>
      <c r="H6" s="45"/>
      <c r="I6" s="45"/>
      <c r="J6" s="45"/>
      <c r="K6" s="45"/>
      <c r="L6" s="45"/>
      <c r="M6" s="45"/>
      <c r="N6" s="45"/>
      <c r="O6" s="39"/>
      <c r="P6" s="45"/>
      <c r="Q6" s="45"/>
      <c r="R6" s="45"/>
      <c r="S6" s="45"/>
      <c r="T6" s="45"/>
      <c r="U6" s="45"/>
      <c r="V6" s="4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20.399999999999999" customHeight="1" x14ac:dyDescent="0.6">
      <c r="A7" s="46" t="s">
        <v>5</v>
      </c>
      <c r="B7" s="46">
        <v>8.8999999999999986</v>
      </c>
      <c r="C7" s="46" t="s">
        <v>203</v>
      </c>
      <c r="D7" s="39"/>
      <c r="E7" s="39"/>
      <c r="F7" s="45"/>
      <c r="G7" s="45"/>
      <c r="H7" s="45"/>
      <c r="I7" s="45"/>
      <c r="J7" s="45"/>
      <c r="K7" s="45"/>
      <c r="L7" s="45"/>
      <c r="M7" s="45"/>
      <c r="N7" s="45"/>
      <c r="O7" s="39"/>
      <c r="P7" s="45"/>
      <c r="Q7" s="45"/>
      <c r="R7" s="45"/>
      <c r="S7" s="45"/>
      <c r="T7" s="45"/>
      <c r="U7" s="45"/>
      <c r="V7" s="45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ht="20.399999999999999" customHeight="1" x14ac:dyDescent="0.6">
      <c r="A8" s="46" t="s">
        <v>6</v>
      </c>
      <c r="B8" s="46">
        <v>7.8000000000000007</v>
      </c>
      <c r="C8" s="46" t="s">
        <v>204</v>
      </c>
      <c r="D8" s="39"/>
      <c r="E8" s="39"/>
      <c r="F8" s="45"/>
      <c r="G8" s="45"/>
      <c r="H8" s="45"/>
      <c r="I8" s="45"/>
      <c r="J8" s="45"/>
      <c r="K8" s="45"/>
      <c r="L8" s="45"/>
      <c r="M8" s="45"/>
      <c r="N8" s="45"/>
      <c r="O8" s="39"/>
      <c r="P8" s="45"/>
      <c r="Q8" s="45"/>
      <c r="R8" s="45"/>
      <c r="S8" s="45"/>
      <c r="T8" s="45"/>
      <c r="U8" s="45"/>
      <c r="V8" s="45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20.399999999999999" customHeight="1" x14ac:dyDescent="0.6">
      <c r="A9" s="46" t="s">
        <v>7</v>
      </c>
      <c r="B9" s="46">
        <v>7.1999999999999993</v>
      </c>
      <c r="C9" s="46" t="s">
        <v>205</v>
      </c>
      <c r="D9" s="39"/>
      <c r="E9" s="39"/>
      <c r="F9" s="45"/>
      <c r="G9" s="45"/>
      <c r="H9" s="45"/>
      <c r="I9" s="45"/>
      <c r="J9" s="45"/>
      <c r="K9" s="45"/>
      <c r="L9" s="45"/>
      <c r="M9" s="45"/>
      <c r="N9" s="45"/>
      <c r="O9" s="39"/>
      <c r="P9" s="45"/>
      <c r="Q9" s="45"/>
      <c r="R9" s="45"/>
      <c r="S9" s="45"/>
      <c r="T9" s="45"/>
      <c r="U9" s="45"/>
      <c r="V9" s="4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ht="20.399999999999999" customHeight="1" x14ac:dyDescent="0.6">
      <c r="A10" s="46" t="s">
        <v>8</v>
      </c>
      <c r="B10" s="46">
        <v>8.0999999999999979</v>
      </c>
      <c r="C10" s="46" t="s">
        <v>206</v>
      </c>
      <c r="D10" s="39"/>
      <c r="E10" s="39"/>
      <c r="F10" s="45"/>
      <c r="G10" s="45"/>
      <c r="H10" s="45"/>
      <c r="I10" s="45"/>
      <c r="J10" s="45"/>
      <c r="K10" s="45"/>
      <c r="L10" s="45"/>
      <c r="M10" s="45"/>
      <c r="N10" s="45"/>
      <c r="O10" s="39"/>
      <c r="P10" s="45"/>
      <c r="Q10" s="45"/>
      <c r="R10" s="45"/>
      <c r="S10" s="45"/>
      <c r="T10" s="45"/>
      <c r="U10" s="45"/>
      <c r="V10" s="4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ht="20.399999999999999" customHeight="1" x14ac:dyDescent="0.6">
      <c r="A11" s="46" t="s">
        <v>9</v>
      </c>
      <c r="B11" s="46">
        <v>7.3000000000000043</v>
      </c>
      <c r="C11" s="46" t="s">
        <v>207</v>
      </c>
      <c r="D11" s="39"/>
      <c r="E11" s="39"/>
      <c r="F11" s="45"/>
      <c r="G11" s="45"/>
      <c r="H11" s="45"/>
      <c r="I11" s="45"/>
      <c r="J11" s="45"/>
      <c r="K11" s="45"/>
      <c r="L11" s="45"/>
      <c r="M11" s="45"/>
      <c r="N11" s="45"/>
      <c r="O11" s="39"/>
      <c r="P11" s="45"/>
      <c r="Q11" s="45"/>
      <c r="R11" s="45"/>
      <c r="S11" s="45"/>
      <c r="T11" s="45"/>
      <c r="U11" s="45"/>
      <c r="V11" s="4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ht="20.399999999999999" customHeight="1" x14ac:dyDescent="0.6">
      <c r="A12" s="46" t="s">
        <v>10</v>
      </c>
      <c r="B12" s="46">
        <v>7.8999999999999986</v>
      </c>
      <c r="C12" s="46" t="s">
        <v>208</v>
      </c>
      <c r="D12" s="39"/>
      <c r="E12" s="39"/>
      <c r="F12" s="45"/>
      <c r="G12" s="45"/>
      <c r="H12" s="45"/>
      <c r="I12" s="45"/>
      <c r="J12" s="45"/>
      <c r="K12" s="45"/>
      <c r="L12" s="45"/>
      <c r="M12" s="45"/>
      <c r="N12" s="45"/>
      <c r="O12" s="39"/>
      <c r="P12" s="45"/>
      <c r="Q12" s="45"/>
      <c r="R12" s="45"/>
      <c r="S12" s="45"/>
      <c r="T12" s="45"/>
      <c r="U12" s="45"/>
      <c r="V12" s="4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ht="20.399999999999999" customHeight="1" x14ac:dyDescent="0.6">
      <c r="A13" s="46" t="s">
        <v>11</v>
      </c>
      <c r="B13" s="46">
        <v>8.4999999999999964</v>
      </c>
      <c r="C13" s="46" t="s">
        <v>209</v>
      </c>
      <c r="D13" s="39"/>
      <c r="E13" s="39"/>
      <c r="F13" s="45"/>
      <c r="G13" s="45"/>
      <c r="H13" s="45"/>
      <c r="I13" s="45"/>
      <c r="J13" s="45"/>
      <c r="K13" s="45"/>
      <c r="L13" s="45"/>
      <c r="M13" s="45"/>
      <c r="N13" s="45"/>
      <c r="O13" s="39"/>
      <c r="P13" s="45"/>
      <c r="Q13" s="45"/>
      <c r="R13" s="45"/>
      <c r="S13" s="45"/>
      <c r="T13" s="45"/>
      <c r="U13" s="45"/>
      <c r="V13" s="4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ht="20.399999999999999" customHeight="1" x14ac:dyDescent="0.6">
      <c r="A14" s="46" t="s">
        <v>12</v>
      </c>
      <c r="B14" s="46">
        <v>10.5</v>
      </c>
      <c r="C14" s="46" t="s">
        <v>210</v>
      </c>
      <c r="D14" s="39"/>
      <c r="E14" s="39"/>
      <c r="F14" s="45"/>
      <c r="G14" s="45"/>
      <c r="H14" s="45"/>
      <c r="I14" s="45"/>
      <c r="J14" s="45"/>
      <c r="K14" s="45"/>
      <c r="L14" s="45"/>
      <c r="M14" s="45"/>
      <c r="N14" s="45"/>
      <c r="O14" s="39"/>
      <c r="P14" s="45"/>
      <c r="Q14" s="45"/>
      <c r="R14" s="45"/>
      <c r="S14" s="45"/>
      <c r="T14" s="45"/>
      <c r="U14" s="45"/>
      <c r="V14" s="4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ht="20.399999999999999" customHeight="1" x14ac:dyDescent="0.6">
      <c r="A15" s="46" t="s">
        <v>13</v>
      </c>
      <c r="B15" s="46">
        <v>11.200000000000003</v>
      </c>
      <c r="C15" s="46" t="s">
        <v>211</v>
      </c>
      <c r="D15" s="39"/>
      <c r="E15" s="39"/>
      <c r="F15" s="45"/>
      <c r="G15" s="45"/>
      <c r="H15" s="45"/>
      <c r="I15" s="45"/>
      <c r="J15" s="45"/>
      <c r="K15" s="45"/>
      <c r="L15" s="45"/>
      <c r="M15" s="45"/>
      <c r="N15" s="45"/>
      <c r="O15" s="39"/>
      <c r="P15" s="45"/>
      <c r="Q15" s="45"/>
      <c r="R15" s="45"/>
      <c r="S15" s="45"/>
      <c r="T15" s="45"/>
      <c r="U15" s="45"/>
      <c r="V15" s="4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ht="20.399999999999999" customHeight="1" x14ac:dyDescent="0.6">
      <c r="A16" s="46" t="s">
        <v>14</v>
      </c>
      <c r="B16" s="46">
        <v>8.5999999999999979</v>
      </c>
      <c r="C16" s="46" t="s">
        <v>212</v>
      </c>
      <c r="D16" s="39"/>
      <c r="E16" s="39"/>
      <c r="F16" s="45"/>
      <c r="G16" s="45"/>
      <c r="H16" s="45"/>
      <c r="I16" s="45"/>
      <c r="J16" s="45"/>
      <c r="K16" s="45"/>
      <c r="L16" s="45"/>
      <c r="M16" s="45"/>
      <c r="N16" s="45"/>
      <c r="O16" s="39"/>
      <c r="P16" s="45"/>
      <c r="Q16" s="45"/>
      <c r="R16" s="45"/>
      <c r="S16" s="45"/>
      <c r="T16" s="45"/>
      <c r="U16" s="45"/>
      <c r="V16" s="4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ht="20.399999999999999" customHeight="1" x14ac:dyDescent="0.6">
      <c r="A17" s="46" t="s">
        <v>15</v>
      </c>
      <c r="B17" s="46">
        <v>8.1000000000000014</v>
      </c>
      <c r="C17" s="46" t="s">
        <v>213</v>
      </c>
      <c r="D17" s="39"/>
      <c r="E17" s="39"/>
      <c r="F17" s="45"/>
      <c r="G17" s="45"/>
      <c r="H17" s="45"/>
      <c r="I17" s="45"/>
      <c r="J17" s="45"/>
      <c r="K17" s="45"/>
      <c r="L17" s="45"/>
      <c r="M17" s="45"/>
      <c r="N17" s="45"/>
      <c r="O17" s="39"/>
      <c r="P17" s="45"/>
      <c r="Q17" s="45"/>
      <c r="R17" s="45"/>
      <c r="S17" s="45"/>
      <c r="T17" s="45"/>
      <c r="U17" s="45"/>
      <c r="V17" s="4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ht="20.399999999999999" customHeight="1" x14ac:dyDescent="0.6">
      <c r="A18" s="46" t="s">
        <v>16</v>
      </c>
      <c r="B18" s="46">
        <v>8.6999999999999993</v>
      </c>
      <c r="C18" s="46" t="s">
        <v>214</v>
      </c>
      <c r="D18" s="39"/>
      <c r="E18" s="39"/>
      <c r="F18" s="45"/>
      <c r="G18" s="45"/>
      <c r="H18" s="45"/>
      <c r="I18" s="45"/>
      <c r="J18" s="45"/>
      <c r="K18" s="45"/>
      <c r="L18" s="45"/>
      <c r="M18" s="45"/>
      <c r="N18" s="45"/>
      <c r="O18" s="39"/>
      <c r="P18" s="45"/>
      <c r="Q18" s="45"/>
      <c r="R18" s="45"/>
      <c r="S18" s="45"/>
      <c r="T18" s="45"/>
      <c r="U18" s="45"/>
      <c r="V18" s="4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ht="20.399999999999999" customHeight="1" x14ac:dyDescent="0.6">
      <c r="A19" s="46" t="s">
        <v>17</v>
      </c>
      <c r="B19" s="46">
        <v>9.2999999999999972</v>
      </c>
      <c r="C19" s="46" t="s">
        <v>215</v>
      </c>
      <c r="D19" s="39"/>
      <c r="E19" s="39"/>
      <c r="F19" s="45"/>
      <c r="G19" s="45"/>
      <c r="H19" s="45"/>
      <c r="I19" s="45"/>
      <c r="J19" s="45"/>
      <c r="K19" s="45"/>
      <c r="L19" s="45"/>
      <c r="M19" s="45"/>
      <c r="N19" s="45"/>
      <c r="O19" s="39"/>
      <c r="P19" s="45"/>
      <c r="Q19" s="45"/>
      <c r="R19" s="45"/>
      <c r="S19" s="45"/>
      <c r="T19" s="45"/>
      <c r="U19" s="45"/>
      <c r="V19" s="4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20.399999999999999" customHeight="1" x14ac:dyDescent="0.6">
      <c r="A20" s="46" t="s">
        <v>18</v>
      </c>
      <c r="B20" s="46">
        <v>7.6000000000000014</v>
      </c>
      <c r="C20" s="46" t="s">
        <v>216</v>
      </c>
      <c r="D20" s="39"/>
      <c r="E20" s="39"/>
      <c r="F20" s="45"/>
      <c r="G20" s="45"/>
      <c r="H20" s="45"/>
      <c r="I20" s="45"/>
      <c r="J20" s="45"/>
      <c r="K20" s="45"/>
      <c r="L20" s="45"/>
      <c r="M20" s="45"/>
      <c r="N20" s="45"/>
      <c r="O20" s="39"/>
      <c r="P20" s="45"/>
      <c r="Q20" s="45"/>
      <c r="R20" s="45"/>
      <c r="S20" s="45"/>
      <c r="T20" s="45"/>
      <c r="U20" s="45"/>
      <c r="V20" s="4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ht="20.399999999999999" customHeight="1" x14ac:dyDescent="0.6">
      <c r="A21" s="46" t="s">
        <v>19</v>
      </c>
      <c r="B21" s="46">
        <v>7.4000000000000021</v>
      </c>
      <c r="C21" s="46" t="s">
        <v>217</v>
      </c>
      <c r="D21" s="39"/>
      <c r="E21" s="39"/>
      <c r="F21" s="45"/>
      <c r="G21" s="45"/>
      <c r="H21" s="45"/>
      <c r="I21" s="45"/>
      <c r="J21" s="45"/>
      <c r="K21" s="45"/>
      <c r="L21" s="45"/>
      <c r="M21" s="45"/>
      <c r="N21" s="45"/>
      <c r="O21" s="39"/>
      <c r="P21" s="45"/>
      <c r="Q21" s="45"/>
      <c r="R21" s="45"/>
      <c r="S21" s="45"/>
      <c r="T21" s="45"/>
      <c r="U21" s="45"/>
      <c r="V21" s="45"/>
      <c r="AD21" s="3"/>
    </row>
    <row r="22" spans="1:41" ht="20.399999999999999" customHeight="1" x14ac:dyDescent="0.35">
      <c r="A22" s="46" t="s">
        <v>20</v>
      </c>
      <c r="B22" s="46">
        <v>7.8999999999999986</v>
      </c>
      <c r="C22" s="46" t="s">
        <v>218</v>
      </c>
      <c r="D22" s="39"/>
      <c r="E22" s="39"/>
      <c r="F22" s="45"/>
      <c r="G22" s="45"/>
      <c r="H22" s="45"/>
      <c r="I22" s="45"/>
      <c r="J22" s="45"/>
      <c r="K22" s="45"/>
      <c r="L22" s="45"/>
      <c r="M22" s="45"/>
      <c r="N22" s="45"/>
      <c r="O22" s="39"/>
      <c r="P22" s="45"/>
      <c r="Q22" s="45"/>
      <c r="R22" s="45"/>
      <c r="S22" s="45"/>
      <c r="T22" s="45"/>
      <c r="U22" s="45"/>
      <c r="V22" s="45"/>
    </row>
    <row r="23" spans="1:41" ht="20.399999999999999" customHeight="1" x14ac:dyDescent="0.35">
      <c r="A23" s="46" t="s">
        <v>21</v>
      </c>
      <c r="B23" s="46">
        <v>8.1000000000000014</v>
      </c>
      <c r="C23" s="46" t="s">
        <v>219</v>
      </c>
      <c r="D23" s="39"/>
      <c r="E23" s="39"/>
      <c r="F23" s="45"/>
      <c r="G23" s="45"/>
      <c r="H23" s="45"/>
      <c r="I23" s="45"/>
      <c r="J23" s="45"/>
      <c r="K23" s="45"/>
      <c r="L23" s="45"/>
      <c r="M23" s="45"/>
      <c r="N23" s="45"/>
      <c r="O23" s="39"/>
      <c r="P23" s="45"/>
      <c r="Q23" s="45"/>
      <c r="R23" s="45"/>
      <c r="S23" s="45"/>
      <c r="T23" s="45"/>
      <c r="U23" s="45"/>
      <c r="V23" s="45"/>
    </row>
    <row r="24" spans="1:41" ht="20.399999999999999" customHeight="1" x14ac:dyDescent="0.35">
      <c r="A24" s="46" t="s">
        <v>22</v>
      </c>
      <c r="B24" s="46">
        <v>7.8999999999999986</v>
      </c>
      <c r="C24" s="46" t="s">
        <v>220</v>
      </c>
      <c r="D24" s="39"/>
      <c r="E24" s="39"/>
      <c r="F24" s="45"/>
      <c r="G24" s="45"/>
      <c r="H24" s="45"/>
      <c r="I24" s="45"/>
      <c r="J24" s="45"/>
      <c r="K24" s="45"/>
      <c r="L24" s="45"/>
      <c r="M24" s="45"/>
      <c r="N24" s="45"/>
      <c r="O24" s="39"/>
      <c r="P24" s="45"/>
      <c r="Q24" s="45"/>
      <c r="R24" s="45"/>
      <c r="S24" s="45"/>
      <c r="T24" s="45"/>
      <c r="U24" s="45"/>
      <c r="V24" s="45"/>
    </row>
    <row r="25" spans="1:41" ht="20.399999999999999" customHeight="1" x14ac:dyDescent="0.35">
      <c r="A25" s="46" t="s">
        <v>23</v>
      </c>
      <c r="B25" s="46">
        <v>8.5</v>
      </c>
      <c r="C25" s="46" t="s">
        <v>221</v>
      </c>
      <c r="D25" s="39"/>
      <c r="E25" s="39"/>
      <c r="F25" s="45"/>
      <c r="G25" s="45"/>
      <c r="H25" s="45"/>
      <c r="I25" s="45"/>
      <c r="J25" s="45"/>
      <c r="K25" s="45"/>
      <c r="L25" s="45"/>
      <c r="M25" s="45"/>
      <c r="N25" s="45"/>
      <c r="O25" s="39"/>
      <c r="P25" s="45"/>
      <c r="Q25" s="45"/>
      <c r="R25" s="45"/>
      <c r="S25" s="45"/>
      <c r="T25" s="45"/>
      <c r="U25" s="45"/>
      <c r="V25" s="45"/>
    </row>
    <row r="26" spans="1:41" ht="20.399999999999999" customHeight="1" x14ac:dyDescent="0.35">
      <c r="A26" s="46" t="s">
        <v>24</v>
      </c>
      <c r="B26" s="46">
        <v>8.6000000000000014</v>
      </c>
      <c r="C26" s="46" t="s">
        <v>222</v>
      </c>
      <c r="D26" s="39"/>
      <c r="E26" s="39"/>
      <c r="F26" s="45"/>
      <c r="G26" s="45"/>
      <c r="H26" s="45"/>
      <c r="I26" s="45"/>
      <c r="J26" s="45"/>
      <c r="K26" s="45"/>
      <c r="L26" s="45"/>
      <c r="M26" s="45"/>
      <c r="N26" s="45"/>
      <c r="O26" s="39"/>
      <c r="P26" s="45"/>
      <c r="Q26" s="45"/>
      <c r="R26" s="45"/>
      <c r="S26" s="45"/>
      <c r="T26" s="45"/>
      <c r="U26" s="45"/>
      <c r="V26" s="45"/>
    </row>
    <row r="27" spans="1:41" ht="20.399999999999999" customHeight="1" x14ac:dyDescent="0.35">
      <c r="A27" s="46" t="s">
        <v>25</v>
      </c>
      <c r="B27" s="46">
        <v>9.6000000000000014</v>
      </c>
      <c r="C27" s="46" t="s">
        <v>223</v>
      </c>
      <c r="D27" s="47">
        <f>(O27/D$1)*100000</f>
        <v>12.471471508923338</v>
      </c>
      <c r="E27" s="47">
        <f>(SUM(P27:X27)/E$1)*100000</f>
        <v>12.025758028386516</v>
      </c>
      <c r="F27" s="47">
        <f>(P27/F$1)*100000</f>
        <v>16.69805282150709</v>
      </c>
      <c r="G27" s="47">
        <f t="shared" ref="G27:N27" si="0">(Q27/G$1)*100000</f>
        <v>7.8674492156153137</v>
      </c>
      <c r="H27" s="47">
        <f t="shared" si="0"/>
        <v>9.0019313234475753</v>
      </c>
      <c r="I27" s="47">
        <f t="shared" si="0"/>
        <v>12.254365617751322</v>
      </c>
      <c r="J27" s="47">
        <f t="shared" si="0"/>
        <v>14.999625009374766</v>
      </c>
      <c r="K27" s="47">
        <f t="shared" si="0"/>
        <v>20.430614490020428</v>
      </c>
      <c r="L27" s="47">
        <f t="shared" si="0"/>
        <v>9.6948880240433208</v>
      </c>
      <c r="M27" s="47">
        <f t="shared" si="0"/>
        <v>7.6632756671839379</v>
      </c>
      <c r="N27" s="47">
        <f t="shared" si="0"/>
        <v>11.628357688282492</v>
      </c>
      <c r="O27" s="39">
        <v>20</v>
      </c>
      <c r="P27" s="45">
        <v>18</v>
      </c>
      <c r="Q27" s="45">
        <v>15</v>
      </c>
      <c r="R27" s="45">
        <v>11</v>
      </c>
      <c r="S27" s="45">
        <v>14</v>
      </c>
      <c r="T27" s="45">
        <v>12</v>
      </c>
      <c r="U27" s="45">
        <v>26</v>
      </c>
      <c r="V27" s="45">
        <v>7</v>
      </c>
      <c r="W27">
        <v>8</v>
      </c>
      <c r="X27">
        <v>15</v>
      </c>
    </row>
    <row r="28" spans="1:41" ht="20.399999999999999" customHeight="1" x14ac:dyDescent="0.35">
      <c r="A28" s="46" t="s">
        <v>26</v>
      </c>
      <c r="B28" s="46">
        <v>9</v>
      </c>
      <c r="C28" s="46" t="s">
        <v>224</v>
      </c>
      <c r="D28" s="47">
        <f t="shared" ref="D28:D38" si="1">O28/D$1*100000</f>
        <v>11.847897933477171</v>
      </c>
      <c r="E28" s="47">
        <f>(SUM(P28:X28)/E$1)*100000</f>
        <v>6.6809766824369534</v>
      </c>
      <c r="F28" s="47">
        <f t="shared" ref="F28:F38" si="2">(P28/F$1)*100000</f>
        <v>11.132035214338062</v>
      </c>
      <c r="G28" s="47">
        <f t="shared" ref="G28:G38" si="3">(Q28/G$1)*100000</f>
        <v>4.7204695293691881</v>
      </c>
      <c r="H28" s="47">
        <f t="shared" ref="H28:H38" si="4">(R28/H$1)*100000</f>
        <v>4.0917869652034433</v>
      </c>
      <c r="I28" s="47">
        <f t="shared" ref="I28:I38" si="5">(S28/I$1)*100000</f>
        <v>7.0024946387150431</v>
      </c>
      <c r="J28" s="47">
        <f t="shared" ref="J28:J38" si="6">(T28/J$1)*100000</f>
        <v>3.7499062523436915</v>
      </c>
      <c r="K28" s="47">
        <f t="shared" ref="K28:K38" si="7">(U28/K$1)*100000</f>
        <v>16.501650165016503</v>
      </c>
      <c r="L28" s="47">
        <f t="shared" ref="L28:L38" si="8">(V28/L$1)*100000</f>
        <v>4.1549520103042816</v>
      </c>
      <c r="M28" s="47">
        <f t="shared" ref="M28:M38" si="9">(W28/M$1)*100000</f>
        <v>0.95790945839799224</v>
      </c>
      <c r="N28" s="47">
        <f t="shared" ref="N28:N38" si="10">(X28/N$1)*100000</f>
        <v>6.2017907670839953</v>
      </c>
      <c r="O28" s="39">
        <v>19</v>
      </c>
      <c r="P28" s="45">
        <v>12</v>
      </c>
      <c r="Q28" s="45">
        <v>9</v>
      </c>
      <c r="R28" s="45">
        <v>5</v>
      </c>
      <c r="S28" s="45">
        <v>8</v>
      </c>
      <c r="T28" s="45">
        <v>3</v>
      </c>
      <c r="U28" s="45">
        <v>21</v>
      </c>
      <c r="V28" s="45">
        <v>3</v>
      </c>
      <c r="W28">
        <v>1</v>
      </c>
      <c r="X28">
        <v>8</v>
      </c>
    </row>
    <row r="29" spans="1:41" ht="20.399999999999999" customHeight="1" x14ac:dyDescent="0.35">
      <c r="A29" s="46" t="s">
        <v>27</v>
      </c>
      <c r="B29" s="46">
        <v>7.9999999999999964</v>
      </c>
      <c r="C29" s="46" t="s">
        <v>225</v>
      </c>
      <c r="D29" s="47">
        <f t="shared" si="1"/>
        <v>4.988588603569335</v>
      </c>
      <c r="E29" s="47">
        <f>(SUM(P29:X29)/E$1)*100000</f>
        <v>7.1581893026110208</v>
      </c>
      <c r="F29" s="47">
        <f t="shared" si="2"/>
        <v>8.3490264107535452</v>
      </c>
      <c r="G29" s="47">
        <f t="shared" si="3"/>
        <v>4.7204695293691881</v>
      </c>
      <c r="H29" s="47">
        <f t="shared" si="4"/>
        <v>1.6367147860813773</v>
      </c>
      <c r="I29" s="47">
        <f t="shared" si="5"/>
        <v>9.6284301282331839</v>
      </c>
      <c r="J29" s="47">
        <f t="shared" si="6"/>
        <v>3.7499062523436915</v>
      </c>
      <c r="K29" s="47">
        <f t="shared" si="7"/>
        <v>16.501650165016503</v>
      </c>
      <c r="L29" s="47">
        <f t="shared" si="8"/>
        <v>6.9249200171738021</v>
      </c>
      <c r="M29" s="47">
        <f t="shared" si="9"/>
        <v>6.7053662087859456</v>
      </c>
      <c r="N29" s="47">
        <f t="shared" si="10"/>
        <v>6.2017907670839953</v>
      </c>
      <c r="O29" s="39">
        <v>8</v>
      </c>
      <c r="P29" s="45">
        <v>9</v>
      </c>
      <c r="Q29" s="45">
        <v>9</v>
      </c>
      <c r="R29" s="45">
        <v>2</v>
      </c>
      <c r="S29" s="45">
        <v>11</v>
      </c>
      <c r="T29" s="45">
        <v>3</v>
      </c>
      <c r="U29" s="45">
        <v>21</v>
      </c>
      <c r="V29" s="45">
        <v>5</v>
      </c>
      <c r="W29">
        <v>7</v>
      </c>
      <c r="X29">
        <v>8</v>
      </c>
    </row>
    <row r="30" spans="1:41" ht="20.399999999999999" customHeight="1" x14ac:dyDescent="0.35">
      <c r="A30" s="46" t="s">
        <v>28</v>
      </c>
      <c r="B30" s="46">
        <v>8.7000000000000028</v>
      </c>
      <c r="C30" s="46" t="s">
        <v>226</v>
      </c>
      <c r="D30" s="47">
        <f t="shared" si="1"/>
        <v>4.988588603569335</v>
      </c>
      <c r="E30" s="47">
        <f>(SUM(P30:X30)/E$1)*100000</f>
        <v>6.2992065862976991</v>
      </c>
      <c r="F30" s="47">
        <f t="shared" si="2"/>
        <v>4.6383480059741924</v>
      </c>
      <c r="G30" s="47">
        <f t="shared" si="3"/>
        <v>3.1469796862461248</v>
      </c>
      <c r="H30" s="47">
        <f t="shared" si="4"/>
        <v>2.455072179122066</v>
      </c>
      <c r="I30" s="47">
        <f t="shared" si="5"/>
        <v>7.0024946387150431</v>
      </c>
      <c r="J30" s="47">
        <f t="shared" si="6"/>
        <v>3.7499062523436915</v>
      </c>
      <c r="K30" s="47">
        <f t="shared" si="7"/>
        <v>11.001100110011</v>
      </c>
      <c r="L30" s="47">
        <f t="shared" si="8"/>
        <v>16.619808041217127</v>
      </c>
      <c r="M30" s="47">
        <f t="shared" si="9"/>
        <v>5.7474567503879532</v>
      </c>
      <c r="N30" s="47">
        <f t="shared" si="10"/>
        <v>6.9770146129694952</v>
      </c>
      <c r="O30" s="39">
        <v>8</v>
      </c>
      <c r="P30" s="45">
        <v>5</v>
      </c>
      <c r="Q30" s="45">
        <v>6</v>
      </c>
      <c r="R30" s="45">
        <v>3</v>
      </c>
      <c r="S30" s="45">
        <v>8</v>
      </c>
      <c r="T30" s="45">
        <v>3</v>
      </c>
      <c r="U30" s="45">
        <v>14</v>
      </c>
      <c r="V30" s="45">
        <v>12</v>
      </c>
      <c r="W30">
        <v>6</v>
      </c>
      <c r="X30">
        <v>9</v>
      </c>
    </row>
    <row r="31" spans="1:41" ht="20.399999999999999" customHeight="1" x14ac:dyDescent="0.35">
      <c r="A31" s="46" t="s">
        <v>29</v>
      </c>
      <c r="B31" s="46">
        <v>8.2999999999999972</v>
      </c>
      <c r="C31" s="46" t="s">
        <v>227</v>
      </c>
      <c r="D31" s="47">
        <f t="shared" si="1"/>
        <v>14.342192235261837</v>
      </c>
      <c r="E31" s="47">
        <f>(SUM(P31:X31)/E$1)*100000</f>
        <v>16.988769278196823</v>
      </c>
      <c r="F31" s="47">
        <f t="shared" si="2"/>
        <v>10.204365613143223</v>
      </c>
      <c r="G31" s="47">
        <f t="shared" si="3"/>
        <v>11.538925516235793</v>
      </c>
      <c r="H31" s="47">
        <f t="shared" si="4"/>
        <v>14.730433074732396</v>
      </c>
      <c r="I31" s="47">
        <f t="shared" si="5"/>
        <v>17.506236596787605</v>
      </c>
      <c r="J31" s="47">
        <f t="shared" si="6"/>
        <v>19.999500012499688</v>
      </c>
      <c r="K31" s="47">
        <f t="shared" si="7"/>
        <v>22.002200220022001</v>
      </c>
      <c r="L31" s="47">
        <f t="shared" si="8"/>
        <v>40.16453609960805</v>
      </c>
      <c r="M31" s="47">
        <f t="shared" si="9"/>
        <v>18.200279709561851</v>
      </c>
      <c r="N31" s="47">
        <f t="shared" si="10"/>
        <v>11.628357688282492</v>
      </c>
      <c r="O31" s="39">
        <v>23</v>
      </c>
      <c r="P31" s="45">
        <v>11</v>
      </c>
      <c r="Q31" s="45">
        <v>22</v>
      </c>
      <c r="R31" s="45">
        <v>18</v>
      </c>
      <c r="S31" s="45">
        <v>20</v>
      </c>
      <c r="T31" s="45">
        <v>16</v>
      </c>
      <c r="U31" s="45">
        <v>28</v>
      </c>
      <c r="V31" s="45">
        <v>29</v>
      </c>
      <c r="W31">
        <v>19</v>
      </c>
      <c r="X31">
        <v>15</v>
      </c>
    </row>
    <row r="32" spans="1:41" ht="20.399999999999999" customHeight="1" x14ac:dyDescent="0.35">
      <c r="A32" s="46" t="s">
        <v>30</v>
      </c>
      <c r="B32" s="46">
        <v>8.5999999999999979</v>
      </c>
      <c r="C32" s="46" t="s">
        <v>228</v>
      </c>
      <c r="D32" s="47">
        <f t="shared" si="1"/>
        <v>26.813663744185178</v>
      </c>
      <c r="E32" s="47">
        <f>(SUM(P32:X32)/E$1)*100000</f>
        <v>21.188240335728622</v>
      </c>
      <c r="F32" s="47">
        <f t="shared" si="2"/>
        <v>15.770383220312253</v>
      </c>
      <c r="G32" s="47">
        <f t="shared" si="3"/>
        <v>18.357381503102399</v>
      </c>
      <c r="H32" s="47">
        <f t="shared" si="4"/>
        <v>26.187436577302037</v>
      </c>
      <c r="I32" s="47">
        <f t="shared" si="5"/>
        <v>23.633419405663268</v>
      </c>
      <c r="J32" s="47">
        <f t="shared" si="6"/>
        <v>24.999375015624612</v>
      </c>
      <c r="K32" s="47">
        <f t="shared" si="7"/>
        <v>20.430614490020428</v>
      </c>
      <c r="L32" s="47">
        <f t="shared" si="8"/>
        <v>34.624600085869012</v>
      </c>
      <c r="M32" s="47">
        <f t="shared" si="9"/>
        <v>20.116098626357839</v>
      </c>
      <c r="N32" s="47">
        <f t="shared" si="10"/>
        <v>14.729253071824489</v>
      </c>
      <c r="O32" s="39">
        <v>43</v>
      </c>
      <c r="P32" s="45">
        <v>17</v>
      </c>
      <c r="Q32" s="45">
        <v>35</v>
      </c>
      <c r="R32" s="45">
        <v>32</v>
      </c>
      <c r="S32" s="45">
        <v>27</v>
      </c>
      <c r="T32" s="45">
        <v>20</v>
      </c>
      <c r="U32" s="45">
        <v>26</v>
      </c>
      <c r="V32" s="45">
        <v>25</v>
      </c>
      <c r="W32">
        <v>21</v>
      </c>
      <c r="X32">
        <v>19</v>
      </c>
    </row>
    <row r="33" spans="1:24" ht="20.399999999999999" customHeight="1" x14ac:dyDescent="0.35">
      <c r="A33" s="46" t="s">
        <v>31</v>
      </c>
      <c r="B33" s="46">
        <v>7.8000000000000007</v>
      </c>
      <c r="C33" s="46" t="s">
        <v>229</v>
      </c>
      <c r="D33" s="47">
        <f t="shared" si="1"/>
        <v>36.167267375877678</v>
      </c>
      <c r="E33" s="47">
        <f>(SUM(P33:X33)/E$1)*100000</f>
        <v>28.823642258513711</v>
      </c>
      <c r="F33" s="47">
        <f t="shared" si="2"/>
        <v>20.408731226286445</v>
      </c>
      <c r="G33" s="47">
        <f t="shared" si="3"/>
        <v>30.945300248086898</v>
      </c>
      <c r="H33" s="47">
        <f t="shared" si="4"/>
        <v>31.915938328586861</v>
      </c>
      <c r="I33" s="47">
        <f t="shared" si="5"/>
        <v>39.389032342772111</v>
      </c>
      <c r="J33" s="47">
        <f t="shared" si="6"/>
        <v>42.498937526561832</v>
      </c>
      <c r="K33" s="47">
        <f t="shared" si="7"/>
        <v>29.074336005029075</v>
      </c>
      <c r="L33" s="47">
        <f t="shared" si="8"/>
        <v>42.934504106477569</v>
      </c>
      <c r="M33" s="47">
        <f t="shared" si="9"/>
        <v>21.074008084755828</v>
      </c>
      <c r="N33" s="47">
        <f t="shared" si="10"/>
        <v>10.077909996511492</v>
      </c>
      <c r="O33" s="39">
        <v>58</v>
      </c>
      <c r="P33" s="45">
        <v>22</v>
      </c>
      <c r="Q33" s="45">
        <v>59</v>
      </c>
      <c r="R33" s="45">
        <v>39</v>
      </c>
      <c r="S33" s="45">
        <v>45</v>
      </c>
      <c r="T33" s="45">
        <v>34</v>
      </c>
      <c r="U33" s="45">
        <v>37</v>
      </c>
      <c r="V33" s="45">
        <v>31</v>
      </c>
      <c r="W33">
        <v>22</v>
      </c>
      <c r="X33">
        <v>13</v>
      </c>
    </row>
    <row r="34" spans="1:24" ht="20.399999999999999" customHeight="1" x14ac:dyDescent="0.35">
      <c r="A34" s="46" t="s">
        <v>32</v>
      </c>
      <c r="B34" s="46">
        <v>7.9000000000000021</v>
      </c>
      <c r="C34" s="46" t="s">
        <v>230</v>
      </c>
      <c r="D34" s="47">
        <f t="shared" si="1"/>
        <v>64.851651846401367</v>
      </c>
      <c r="E34" s="47">
        <f>(SUM(P34:X34)/E$1)*100000</f>
        <v>40.467630190760971</v>
      </c>
      <c r="F34" s="47">
        <f t="shared" si="2"/>
        <v>46.383480059741927</v>
      </c>
      <c r="G34" s="47">
        <f t="shared" si="3"/>
        <v>29.896307019338188</v>
      </c>
      <c r="H34" s="47">
        <f t="shared" si="4"/>
        <v>62.195161871092346</v>
      </c>
      <c r="I34" s="47">
        <f t="shared" si="5"/>
        <v>44.640903321808395</v>
      </c>
      <c r="J34" s="47">
        <f t="shared" si="6"/>
        <v>78.748031299217516</v>
      </c>
      <c r="K34" s="47">
        <f t="shared" si="7"/>
        <v>29.074336005029075</v>
      </c>
      <c r="L34" s="47">
        <f t="shared" si="8"/>
        <v>36.009584089303772</v>
      </c>
      <c r="M34" s="47">
        <f t="shared" si="9"/>
        <v>31.611012127133741</v>
      </c>
      <c r="N34" s="47">
        <f t="shared" si="10"/>
        <v>24.031939222450482</v>
      </c>
      <c r="O34" s="39">
        <v>104</v>
      </c>
      <c r="P34" s="45">
        <v>50</v>
      </c>
      <c r="Q34" s="45">
        <v>57</v>
      </c>
      <c r="R34" s="45">
        <v>76</v>
      </c>
      <c r="S34" s="45">
        <v>51</v>
      </c>
      <c r="T34" s="45">
        <v>63</v>
      </c>
      <c r="U34" s="45">
        <v>37</v>
      </c>
      <c r="V34" s="45">
        <v>26</v>
      </c>
      <c r="W34">
        <v>33</v>
      </c>
      <c r="X34">
        <v>31</v>
      </c>
    </row>
    <row r="35" spans="1:24" ht="20.399999999999999" customHeight="1" x14ac:dyDescent="0.35">
      <c r="A35" s="46" t="s">
        <v>33</v>
      </c>
      <c r="B35" s="46">
        <v>8.1000000000000014</v>
      </c>
      <c r="C35" s="46" t="s">
        <v>231</v>
      </c>
      <c r="D35" s="47">
        <f t="shared" si="1"/>
        <v>63.604504695509021</v>
      </c>
      <c r="E35" s="47">
        <f>(SUM(P35:X35)/E$1)*100000</f>
        <v>54.115911127739317</v>
      </c>
      <c r="F35" s="47">
        <f t="shared" si="2"/>
        <v>44.528140857352248</v>
      </c>
      <c r="G35" s="47">
        <f t="shared" si="3"/>
        <v>48.253688522440584</v>
      </c>
      <c r="H35" s="47">
        <f t="shared" si="4"/>
        <v>85.109168876231621</v>
      </c>
      <c r="I35" s="47">
        <f t="shared" si="5"/>
        <v>65.648387237953514</v>
      </c>
      <c r="J35" s="47">
        <f t="shared" si="6"/>
        <v>84.997875053123664</v>
      </c>
      <c r="K35" s="47">
        <f t="shared" si="7"/>
        <v>35.360678925035359</v>
      </c>
      <c r="L35" s="47">
        <f t="shared" si="8"/>
        <v>47.089456116781854</v>
      </c>
      <c r="M35" s="47">
        <f t="shared" si="9"/>
        <v>54.60083912868555</v>
      </c>
      <c r="N35" s="47">
        <f t="shared" si="10"/>
        <v>34.109849218961976</v>
      </c>
      <c r="O35" s="39">
        <v>102</v>
      </c>
      <c r="P35" s="45">
        <v>48</v>
      </c>
      <c r="Q35" s="45">
        <v>92</v>
      </c>
      <c r="R35" s="45">
        <v>104</v>
      </c>
      <c r="S35" s="45">
        <v>75</v>
      </c>
      <c r="T35" s="45">
        <v>68</v>
      </c>
      <c r="U35" s="45">
        <v>45</v>
      </c>
      <c r="V35" s="45">
        <v>34</v>
      </c>
      <c r="W35">
        <v>57</v>
      </c>
      <c r="X35">
        <v>44</v>
      </c>
    </row>
    <row r="36" spans="1:24" ht="20.399999999999999" customHeight="1" x14ac:dyDescent="0.35">
      <c r="A36" s="46" t="s">
        <v>34</v>
      </c>
      <c r="B36" s="46">
        <v>7.1999999999999993</v>
      </c>
      <c r="C36" s="46" t="s">
        <v>232</v>
      </c>
      <c r="D36" s="47">
        <f t="shared" si="1"/>
        <v>117.23183218387938</v>
      </c>
      <c r="E36" s="47">
        <f>(SUM(P36:X36)/E$1)*100000</f>
        <v>84.180306198705608</v>
      </c>
      <c r="F36" s="47">
        <f t="shared" si="2"/>
        <v>80.707255303950944</v>
      </c>
      <c r="G36" s="47">
        <f t="shared" si="3"/>
        <v>58.743620809927677</v>
      </c>
      <c r="H36" s="47">
        <f t="shared" si="4"/>
        <v>130.93718288651019</v>
      </c>
      <c r="I36" s="47">
        <f t="shared" si="5"/>
        <v>107.66335507024377</v>
      </c>
      <c r="J36" s="47">
        <f t="shared" si="6"/>
        <v>111.24721881952951</v>
      </c>
      <c r="K36" s="47">
        <f t="shared" si="7"/>
        <v>59.720257740059722</v>
      </c>
      <c r="L36" s="47">
        <f t="shared" si="8"/>
        <v>77.559104192346567</v>
      </c>
      <c r="M36" s="47">
        <f t="shared" si="9"/>
        <v>90.043489089411267</v>
      </c>
      <c r="N36" s="47">
        <f t="shared" si="10"/>
        <v>65.894026900267448</v>
      </c>
      <c r="O36" s="39">
        <v>188</v>
      </c>
      <c r="P36" s="45">
        <v>87</v>
      </c>
      <c r="Q36" s="45">
        <v>112</v>
      </c>
      <c r="R36" s="45">
        <v>160</v>
      </c>
      <c r="S36" s="45">
        <v>123</v>
      </c>
      <c r="T36" s="45">
        <v>89</v>
      </c>
      <c r="U36" s="45">
        <v>76</v>
      </c>
      <c r="V36" s="45">
        <v>56</v>
      </c>
      <c r="W36">
        <v>94</v>
      </c>
      <c r="X36">
        <v>85</v>
      </c>
    </row>
    <row r="37" spans="1:24" ht="20.399999999999999" customHeight="1" x14ac:dyDescent="0.35">
      <c r="A37" s="46" t="s">
        <v>35</v>
      </c>
      <c r="B37" s="46">
        <v>8</v>
      </c>
      <c r="C37" s="46" t="s">
        <v>233</v>
      </c>
      <c r="D37" s="47">
        <f t="shared" si="1"/>
        <v>245.06441515034356</v>
      </c>
      <c r="E37" s="47">
        <f>(SUM(P37:X37)/E$1)*100000</f>
        <v>178.85929004124071</v>
      </c>
      <c r="F37" s="47">
        <f t="shared" si="2"/>
        <v>154.92082339953802</v>
      </c>
      <c r="G37" s="47">
        <f t="shared" si="3"/>
        <v>116.43824839110664</v>
      </c>
      <c r="H37" s="47">
        <f t="shared" si="4"/>
        <v>243.05214573308456</v>
      </c>
      <c r="I37" s="47">
        <f t="shared" si="5"/>
        <v>246.83793601470526</v>
      </c>
      <c r="J37" s="47">
        <f t="shared" si="6"/>
        <v>227.49431264218393</v>
      </c>
      <c r="K37" s="47">
        <f t="shared" si="7"/>
        <v>155.58698727015559</v>
      </c>
      <c r="L37" s="47">
        <f t="shared" si="8"/>
        <v>195.28274448430122</v>
      </c>
      <c r="M37" s="47">
        <f t="shared" si="9"/>
        <v>149.43387551008678</v>
      </c>
      <c r="N37" s="47">
        <f t="shared" si="10"/>
        <v>177.52626070777939</v>
      </c>
      <c r="O37" s="39">
        <v>393</v>
      </c>
      <c r="P37" s="45">
        <v>167</v>
      </c>
      <c r="Q37" s="45">
        <v>222</v>
      </c>
      <c r="R37" s="45">
        <v>297</v>
      </c>
      <c r="S37" s="45">
        <v>282</v>
      </c>
      <c r="T37" s="45">
        <v>182</v>
      </c>
      <c r="U37" s="45">
        <v>198</v>
      </c>
      <c r="V37" s="45">
        <v>141</v>
      </c>
      <c r="W37">
        <v>156</v>
      </c>
      <c r="X37">
        <v>229</v>
      </c>
    </row>
    <row r="38" spans="1:24" ht="20.399999999999999" customHeight="1" x14ac:dyDescent="0.35">
      <c r="A38" s="46" t="s">
        <v>36</v>
      </c>
      <c r="B38" s="46">
        <v>8.3999999999999986</v>
      </c>
      <c r="C38" s="46" t="s">
        <v>234</v>
      </c>
      <c r="D38" s="47">
        <f t="shared" si="1"/>
        <v>109.12537570307921</v>
      </c>
      <c r="E38" s="47">
        <f>(SUM(P38:X38)/E$1)*100000</f>
        <v>100.02376518848466</v>
      </c>
      <c r="F38" s="47">
        <f t="shared" si="2"/>
        <v>97.405308125458035</v>
      </c>
      <c r="G38" s="47">
        <f t="shared" si="3"/>
        <v>60.31711065305074</v>
      </c>
      <c r="H38" s="47">
        <f t="shared" si="4"/>
        <v>129.30046810042882</v>
      </c>
      <c r="I38" s="47">
        <f t="shared" si="5"/>
        <v>140.92520460414022</v>
      </c>
      <c r="J38" s="47">
        <f t="shared" si="6"/>
        <v>121.24696882577935</v>
      </c>
      <c r="K38" s="47">
        <f t="shared" si="7"/>
        <v>99.009900990099013</v>
      </c>
      <c r="L38" s="47">
        <f t="shared" si="8"/>
        <v>91.408944226694175</v>
      </c>
      <c r="M38" s="47">
        <f t="shared" si="9"/>
        <v>87.16976071421729</v>
      </c>
      <c r="N38" s="47">
        <f t="shared" si="10"/>
        <v>100.00387611922943</v>
      </c>
      <c r="O38" s="39">
        <v>175</v>
      </c>
      <c r="P38" s="45">
        <v>105</v>
      </c>
      <c r="Q38" s="45">
        <v>115</v>
      </c>
      <c r="R38" s="45">
        <v>158</v>
      </c>
      <c r="S38" s="45">
        <v>161</v>
      </c>
      <c r="T38" s="45">
        <v>97</v>
      </c>
      <c r="U38" s="45">
        <v>126</v>
      </c>
      <c r="V38" s="45">
        <v>66</v>
      </c>
      <c r="W38">
        <v>91</v>
      </c>
      <c r="X38">
        <v>129</v>
      </c>
    </row>
    <row r="51" spans="1:3" x14ac:dyDescent="0.25">
      <c r="A51" s="31"/>
      <c r="B51" s="31"/>
      <c r="C51" s="31"/>
    </row>
    <row r="52" spans="1:3" x14ac:dyDescent="0.25">
      <c r="A52" s="31"/>
      <c r="B52" s="31"/>
      <c r="C52" s="31"/>
    </row>
    <row r="53" spans="1:3" x14ac:dyDescent="0.25">
      <c r="A53" s="31"/>
      <c r="B53" s="31"/>
      <c r="C53" s="31"/>
    </row>
    <row r="54" spans="1:3" x14ac:dyDescent="0.25">
      <c r="A54" s="31"/>
      <c r="B54" s="31"/>
      <c r="C54" s="31"/>
    </row>
  </sheetData>
  <sortState ref="A4:B21">
    <sortCondition ref="A4:A21"/>
  </sortState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B1" workbookViewId="0">
      <selection activeCell="D3" sqref="D3:O3"/>
    </sheetView>
  </sheetViews>
  <sheetFormatPr defaultRowHeight="13.8" x14ac:dyDescent="0.25"/>
  <sheetData>
    <row r="1" spans="1:15" ht="21" x14ac:dyDescent="0.6">
      <c r="A1" s="4">
        <v>1044</v>
      </c>
      <c r="B1" s="4" t="s">
        <v>37</v>
      </c>
      <c r="C1" s="4" t="s">
        <v>38</v>
      </c>
      <c r="D1" s="4">
        <v>14</v>
      </c>
      <c r="E1" s="4">
        <v>4</v>
      </c>
      <c r="F1" s="4">
        <v>4</v>
      </c>
      <c r="G1" s="4">
        <v>5</v>
      </c>
      <c r="H1" s="4">
        <v>29</v>
      </c>
      <c r="I1" s="4">
        <v>32</v>
      </c>
      <c r="J1" s="4">
        <v>54</v>
      </c>
      <c r="K1" s="4">
        <v>107</v>
      </c>
      <c r="L1" s="4">
        <v>97</v>
      </c>
      <c r="M1" s="4">
        <v>91</v>
      </c>
      <c r="N1" s="4">
        <v>142</v>
      </c>
      <c r="O1" s="4">
        <v>66</v>
      </c>
    </row>
    <row r="2" spans="1:15" ht="21" x14ac:dyDescent="0.6">
      <c r="A2" s="5">
        <v>1032</v>
      </c>
      <c r="B2" s="5" t="s">
        <v>39</v>
      </c>
      <c r="C2" s="5" t="s">
        <v>40</v>
      </c>
      <c r="D2" s="5">
        <v>28</v>
      </c>
      <c r="E2" s="5">
        <v>15</v>
      </c>
      <c r="F2" s="5">
        <v>22</v>
      </c>
      <c r="G2" s="5">
        <v>23</v>
      </c>
      <c r="H2" s="5">
        <v>44</v>
      </c>
      <c r="I2" s="5">
        <v>47</v>
      </c>
      <c r="J2" s="5">
        <v>79</v>
      </c>
      <c r="K2" s="5">
        <v>105</v>
      </c>
      <c r="L2" s="5">
        <v>137</v>
      </c>
      <c r="M2" s="5">
        <v>173</v>
      </c>
      <c r="N2" s="5">
        <v>285</v>
      </c>
      <c r="O2" s="5">
        <v>129</v>
      </c>
    </row>
    <row r="3" spans="1:15" ht="21" x14ac:dyDescent="0.6">
      <c r="A3" s="4">
        <v>1030</v>
      </c>
      <c r="B3" s="4" t="s">
        <v>41</v>
      </c>
      <c r="C3" s="4" t="s">
        <v>42</v>
      </c>
      <c r="D3" s="4">
        <v>20</v>
      </c>
      <c r="E3" s="4">
        <v>19</v>
      </c>
      <c r="F3" s="4">
        <v>8</v>
      </c>
      <c r="G3" s="4">
        <v>8</v>
      </c>
      <c r="H3" s="4">
        <v>23</v>
      </c>
      <c r="I3" s="4">
        <v>43</v>
      </c>
      <c r="J3" s="4">
        <v>58</v>
      </c>
      <c r="K3" s="4">
        <v>104</v>
      </c>
      <c r="L3" s="4">
        <v>102</v>
      </c>
      <c r="M3" s="4">
        <v>188</v>
      </c>
      <c r="N3" s="4">
        <v>393</v>
      </c>
      <c r="O3" s="4">
        <v>175</v>
      </c>
    </row>
    <row r="4" spans="1:15" ht="21" x14ac:dyDescent="0.6">
      <c r="A4" s="5">
        <v>1034</v>
      </c>
      <c r="B4" s="5" t="s">
        <v>43</v>
      </c>
      <c r="C4" s="5" t="s">
        <v>44</v>
      </c>
      <c r="D4" s="5">
        <v>17</v>
      </c>
      <c r="E4" s="5">
        <v>7</v>
      </c>
      <c r="F4" s="5">
        <v>11</v>
      </c>
      <c r="G4" s="5">
        <v>21</v>
      </c>
      <c r="H4" s="5">
        <v>38</v>
      </c>
      <c r="I4" s="5">
        <v>35</v>
      </c>
      <c r="J4" s="5">
        <v>54</v>
      </c>
      <c r="K4" s="5">
        <v>100</v>
      </c>
      <c r="L4" s="5">
        <v>87</v>
      </c>
      <c r="M4" s="5">
        <v>135</v>
      </c>
      <c r="N4" s="5">
        <v>288</v>
      </c>
      <c r="O4" s="5">
        <v>145</v>
      </c>
    </row>
    <row r="5" spans="1:15" ht="21" x14ac:dyDescent="0.6">
      <c r="A5" s="4">
        <v>1003</v>
      </c>
      <c r="B5" s="4" t="s">
        <v>45</v>
      </c>
      <c r="C5" s="4" t="s">
        <v>46</v>
      </c>
      <c r="D5" s="4">
        <v>11</v>
      </c>
      <c r="E5" s="4">
        <v>6</v>
      </c>
      <c r="F5" s="4">
        <v>7</v>
      </c>
      <c r="G5" s="4">
        <v>8</v>
      </c>
      <c r="H5" s="4">
        <v>19</v>
      </c>
      <c r="I5" s="4">
        <v>47</v>
      </c>
      <c r="J5" s="4">
        <v>67</v>
      </c>
      <c r="K5" s="4">
        <v>93</v>
      </c>
      <c r="L5" s="4">
        <v>84</v>
      </c>
      <c r="M5" s="4">
        <v>94</v>
      </c>
      <c r="N5" s="4">
        <v>132</v>
      </c>
      <c r="O5" s="4">
        <v>52</v>
      </c>
    </row>
    <row r="6" spans="1:15" ht="21" x14ac:dyDescent="0.6">
      <c r="A6" s="5">
        <v>1006</v>
      </c>
      <c r="B6" s="5" t="s">
        <v>47</v>
      </c>
      <c r="C6" s="5" t="s">
        <v>48</v>
      </c>
      <c r="D6" s="5">
        <v>22</v>
      </c>
      <c r="E6" s="5">
        <v>10</v>
      </c>
      <c r="F6" s="5">
        <v>9</v>
      </c>
      <c r="G6" s="5">
        <v>9</v>
      </c>
      <c r="H6" s="5">
        <v>22</v>
      </c>
      <c r="I6" s="5">
        <v>53</v>
      </c>
      <c r="J6" s="5">
        <v>66</v>
      </c>
      <c r="K6" s="5">
        <v>81</v>
      </c>
      <c r="L6" s="5">
        <v>102</v>
      </c>
      <c r="M6" s="5">
        <v>179</v>
      </c>
      <c r="N6" s="5">
        <v>331</v>
      </c>
      <c r="O6" s="5">
        <v>167</v>
      </c>
    </row>
    <row r="7" spans="1:15" ht="21" x14ac:dyDescent="0.6">
      <c r="A7" s="4">
        <v>1038</v>
      </c>
      <c r="B7" s="4" t="s">
        <v>49</v>
      </c>
      <c r="C7" s="4" t="s">
        <v>50</v>
      </c>
      <c r="D7" s="4">
        <v>11</v>
      </c>
      <c r="E7" s="4">
        <v>5</v>
      </c>
      <c r="F7" s="4">
        <v>2</v>
      </c>
      <c r="G7" s="4">
        <v>3</v>
      </c>
      <c r="H7" s="4">
        <v>18</v>
      </c>
      <c r="I7" s="4">
        <v>32</v>
      </c>
      <c r="J7" s="4">
        <v>39</v>
      </c>
      <c r="K7" s="4">
        <v>76</v>
      </c>
      <c r="L7" s="4">
        <v>104</v>
      </c>
      <c r="M7" s="4">
        <v>160</v>
      </c>
      <c r="N7" s="4">
        <v>297</v>
      </c>
      <c r="O7" s="4">
        <v>158</v>
      </c>
    </row>
    <row r="8" spans="1:15" ht="21" x14ac:dyDescent="0.6">
      <c r="A8" s="5">
        <v>1042</v>
      </c>
      <c r="B8" s="5" t="s">
        <v>51</v>
      </c>
      <c r="C8" s="5" t="s">
        <v>52</v>
      </c>
      <c r="D8" s="5">
        <v>7</v>
      </c>
      <c r="E8" s="5">
        <v>3</v>
      </c>
      <c r="F8" s="5">
        <v>5</v>
      </c>
      <c r="G8" s="5">
        <v>5</v>
      </c>
      <c r="H8" s="5">
        <v>26</v>
      </c>
      <c r="I8" s="5">
        <v>33</v>
      </c>
      <c r="J8" s="5">
        <v>54</v>
      </c>
      <c r="K8" s="5">
        <v>74</v>
      </c>
      <c r="L8" s="5">
        <v>75</v>
      </c>
      <c r="M8" s="5">
        <v>84</v>
      </c>
      <c r="N8" s="5">
        <v>135</v>
      </c>
      <c r="O8" s="5">
        <v>101</v>
      </c>
    </row>
    <row r="9" spans="1:15" ht="21" x14ac:dyDescent="0.6">
      <c r="A9" s="4">
        <v>1039</v>
      </c>
      <c r="B9" s="4" t="s">
        <v>53</v>
      </c>
      <c r="C9" s="4" t="s">
        <v>54</v>
      </c>
      <c r="D9" s="4">
        <v>12</v>
      </c>
      <c r="E9" s="4">
        <v>6</v>
      </c>
      <c r="F9" s="4">
        <v>8</v>
      </c>
      <c r="G9" s="4">
        <v>6</v>
      </c>
      <c r="H9" s="4">
        <v>32</v>
      </c>
      <c r="I9" s="4">
        <v>34</v>
      </c>
      <c r="J9" s="4">
        <v>36</v>
      </c>
      <c r="K9" s="4">
        <v>73</v>
      </c>
      <c r="L9" s="4">
        <v>86</v>
      </c>
      <c r="M9" s="4">
        <v>82</v>
      </c>
      <c r="N9" s="4">
        <v>185</v>
      </c>
      <c r="O9" s="4">
        <v>81</v>
      </c>
    </row>
    <row r="10" spans="1:15" ht="21" x14ac:dyDescent="0.6">
      <c r="A10" s="5">
        <v>1040</v>
      </c>
      <c r="B10" s="5" t="s">
        <v>55</v>
      </c>
      <c r="C10" s="5" t="s">
        <v>56</v>
      </c>
      <c r="D10" s="5">
        <v>28</v>
      </c>
      <c r="E10" s="5">
        <v>8</v>
      </c>
      <c r="F10" s="5">
        <v>3</v>
      </c>
      <c r="G10" s="5">
        <v>3</v>
      </c>
      <c r="H10" s="5">
        <v>21</v>
      </c>
      <c r="I10" s="5">
        <v>19</v>
      </c>
      <c r="J10" s="5">
        <v>49</v>
      </c>
      <c r="K10" s="5">
        <v>72</v>
      </c>
      <c r="L10" s="5">
        <v>72</v>
      </c>
      <c r="M10" s="5">
        <v>110</v>
      </c>
      <c r="N10" s="5">
        <v>291</v>
      </c>
      <c r="O10" s="5">
        <v>246</v>
      </c>
    </row>
    <row r="11" spans="1:15" ht="21" x14ac:dyDescent="0.6">
      <c r="A11" s="4">
        <v>1010</v>
      </c>
      <c r="B11" s="4" t="s">
        <v>57</v>
      </c>
      <c r="C11" s="4" t="s">
        <v>58</v>
      </c>
      <c r="D11" s="4">
        <v>3</v>
      </c>
      <c r="E11" s="4">
        <v>5</v>
      </c>
      <c r="F11" s="4">
        <v>4</v>
      </c>
      <c r="G11" s="4">
        <v>10</v>
      </c>
      <c r="H11" s="4">
        <v>23</v>
      </c>
      <c r="I11" s="4">
        <v>23</v>
      </c>
      <c r="J11" s="4">
        <v>46</v>
      </c>
      <c r="K11" s="4">
        <v>71</v>
      </c>
      <c r="L11" s="4">
        <v>109</v>
      </c>
      <c r="M11" s="4">
        <v>92</v>
      </c>
      <c r="N11" s="4">
        <v>144</v>
      </c>
      <c r="O11" s="4">
        <v>56</v>
      </c>
    </row>
    <row r="12" spans="1:15" ht="21" x14ac:dyDescent="0.6">
      <c r="A12" s="5">
        <v>1021</v>
      </c>
      <c r="B12" s="5" t="s">
        <v>59</v>
      </c>
      <c r="C12" s="5" t="s">
        <v>60</v>
      </c>
      <c r="D12" s="5">
        <v>36</v>
      </c>
      <c r="E12" s="5">
        <v>15</v>
      </c>
      <c r="F12" s="5">
        <v>16</v>
      </c>
      <c r="G12" s="5">
        <v>13</v>
      </c>
      <c r="H12" s="5">
        <v>25</v>
      </c>
      <c r="I12" s="5">
        <v>35</v>
      </c>
      <c r="J12" s="5">
        <v>26</v>
      </c>
      <c r="K12" s="5">
        <v>67</v>
      </c>
      <c r="L12" s="5">
        <v>75</v>
      </c>
      <c r="M12" s="5">
        <v>101</v>
      </c>
      <c r="N12" s="5">
        <v>228</v>
      </c>
      <c r="O12" s="5">
        <v>172</v>
      </c>
    </row>
    <row r="13" spans="1:15" ht="21" x14ac:dyDescent="0.6">
      <c r="A13" s="4">
        <v>1011</v>
      </c>
      <c r="B13" s="4" t="s">
        <v>61</v>
      </c>
      <c r="C13" s="4" t="s">
        <v>62</v>
      </c>
      <c r="D13" s="4">
        <v>6</v>
      </c>
      <c r="E13" s="4">
        <v>8</v>
      </c>
      <c r="F13" s="4">
        <v>4</v>
      </c>
      <c r="G13" s="4">
        <v>14</v>
      </c>
      <c r="H13" s="4">
        <v>23</v>
      </c>
      <c r="I13" s="4">
        <v>16</v>
      </c>
      <c r="J13" s="4">
        <v>32</v>
      </c>
      <c r="K13" s="4">
        <v>65</v>
      </c>
      <c r="L13" s="4">
        <v>120</v>
      </c>
      <c r="M13" s="4">
        <v>131</v>
      </c>
      <c r="N13" s="4">
        <v>169</v>
      </c>
      <c r="O13" s="4">
        <v>82</v>
      </c>
    </row>
    <row r="14" spans="1:15" ht="21" x14ac:dyDescent="0.6">
      <c r="A14" s="5">
        <v>1017</v>
      </c>
      <c r="B14" s="5" t="s">
        <v>63</v>
      </c>
      <c r="C14" s="5" t="s">
        <v>64</v>
      </c>
      <c r="D14" s="5">
        <v>12</v>
      </c>
      <c r="E14" s="5">
        <v>3</v>
      </c>
      <c r="F14" s="5">
        <v>3</v>
      </c>
      <c r="G14" s="5">
        <v>3</v>
      </c>
      <c r="H14" s="5">
        <v>16</v>
      </c>
      <c r="I14" s="5">
        <v>20</v>
      </c>
      <c r="J14" s="5">
        <v>34</v>
      </c>
      <c r="K14" s="5">
        <v>63</v>
      </c>
      <c r="L14" s="5">
        <v>68</v>
      </c>
      <c r="M14" s="5">
        <v>89</v>
      </c>
      <c r="N14" s="5">
        <v>182</v>
      </c>
      <c r="O14" s="5">
        <v>97</v>
      </c>
    </row>
    <row r="15" spans="1:15" ht="21" x14ac:dyDescent="0.6">
      <c r="A15" s="4">
        <v>1025</v>
      </c>
      <c r="B15" s="4" t="s">
        <v>65</v>
      </c>
      <c r="C15" s="4" t="s">
        <v>66</v>
      </c>
      <c r="D15" s="4">
        <v>22</v>
      </c>
      <c r="E15" s="4">
        <v>3</v>
      </c>
      <c r="F15" s="4">
        <v>8</v>
      </c>
      <c r="G15" s="4">
        <v>11</v>
      </c>
      <c r="H15" s="4">
        <v>20</v>
      </c>
      <c r="I15" s="4">
        <v>25</v>
      </c>
      <c r="J15" s="4">
        <v>58</v>
      </c>
      <c r="K15" s="4">
        <v>60</v>
      </c>
      <c r="L15" s="4">
        <v>67</v>
      </c>
      <c r="M15" s="4">
        <v>111</v>
      </c>
      <c r="N15" s="4">
        <v>226</v>
      </c>
      <c r="O15" s="4">
        <v>156</v>
      </c>
    </row>
    <row r="16" spans="1:15" ht="21" x14ac:dyDescent="0.6">
      <c r="A16" s="5">
        <v>1005</v>
      </c>
      <c r="B16" s="5" t="s">
        <v>67</v>
      </c>
      <c r="C16" s="5" t="s">
        <v>68</v>
      </c>
      <c r="D16" s="5">
        <v>15</v>
      </c>
      <c r="E16" s="5">
        <v>9</v>
      </c>
      <c r="F16" s="5">
        <v>9</v>
      </c>
      <c r="G16" s="5">
        <v>6</v>
      </c>
      <c r="H16" s="5">
        <v>22</v>
      </c>
      <c r="I16" s="5">
        <v>35</v>
      </c>
      <c r="J16" s="5">
        <v>59</v>
      </c>
      <c r="K16" s="5">
        <v>57</v>
      </c>
      <c r="L16" s="5">
        <v>92</v>
      </c>
      <c r="M16" s="5">
        <v>112</v>
      </c>
      <c r="N16" s="5">
        <v>222</v>
      </c>
      <c r="O16" s="5">
        <v>115</v>
      </c>
    </row>
    <row r="17" spans="1:15" ht="21" x14ac:dyDescent="0.6">
      <c r="A17" s="4">
        <v>1046</v>
      </c>
      <c r="B17" s="4" t="s">
        <v>69</v>
      </c>
      <c r="C17" s="4" t="s">
        <v>70</v>
      </c>
      <c r="D17" s="4">
        <v>9</v>
      </c>
      <c r="E17" s="4">
        <v>4</v>
      </c>
      <c r="F17" s="4">
        <v>10</v>
      </c>
      <c r="G17" s="4">
        <v>3</v>
      </c>
      <c r="H17" s="4">
        <v>15</v>
      </c>
      <c r="I17" s="4">
        <v>14</v>
      </c>
      <c r="J17" s="4">
        <v>32</v>
      </c>
      <c r="K17" s="4">
        <v>56</v>
      </c>
      <c r="L17" s="4">
        <v>79</v>
      </c>
      <c r="M17" s="4">
        <v>66</v>
      </c>
      <c r="N17" s="4">
        <v>115</v>
      </c>
      <c r="O17" s="4">
        <v>95</v>
      </c>
    </row>
    <row r="18" spans="1:15" ht="21" x14ac:dyDescent="0.6">
      <c r="A18" s="5">
        <v>1036</v>
      </c>
      <c r="B18" s="5" t="s">
        <v>71</v>
      </c>
      <c r="C18" s="5" t="s">
        <v>72</v>
      </c>
      <c r="D18" s="5">
        <v>15</v>
      </c>
      <c r="E18" s="5">
        <v>9</v>
      </c>
      <c r="F18" s="5">
        <v>9</v>
      </c>
      <c r="G18" s="5">
        <v>8</v>
      </c>
      <c r="H18" s="5">
        <v>11</v>
      </c>
      <c r="I18" s="5">
        <v>18</v>
      </c>
      <c r="J18" s="5">
        <v>39</v>
      </c>
      <c r="K18" s="5">
        <v>54</v>
      </c>
      <c r="L18" s="5">
        <v>65</v>
      </c>
      <c r="M18" s="5">
        <v>96</v>
      </c>
      <c r="N18" s="5">
        <v>194</v>
      </c>
      <c r="O18" s="5">
        <v>96</v>
      </c>
    </row>
    <row r="19" spans="1:15" ht="21" x14ac:dyDescent="0.6">
      <c r="A19" s="4">
        <v>1015</v>
      </c>
      <c r="B19" s="4" t="s">
        <v>73</v>
      </c>
      <c r="C19" s="4" t="s">
        <v>74</v>
      </c>
      <c r="D19" s="4">
        <v>28</v>
      </c>
      <c r="E19" s="4">
        <v>22</v>
      </c>
      <c r="F19" s="4">
        <v>30</v>
      </c>
      <c r="G19" s="4">
        <v>22</v>
      </c>
      <c r="H19" s="4">
        <v>41</v>
      </c>
      <c r="I19" s="4">
        <v>32</v>
      </c>
      <c r="J19" s="4">
        <v>38</v>
      </c>
      <c r="K19" s="4">
        <v>51</v>
      </c>
      <c r="L19" s="4">
        <v>46</v>
      </c>
      <c r="M19" s="4">
        <v>85</v>
      </c>
      <c r="N19" s="4">
        <v>186</v>
      </c>
      <c r="O19" s="4">
        <v>126</v>
      </c>
    </row>
    <row r="20" spans="1:15" ht="21" x14ac:dyDescent="0.6">
      <c r="A20" s="5">
        <v>1045</v>
      </c>
      <c r="B20" s="5" t="s">
        <v>75</v>
      </c>
      <c r="C20" s="5" t="s">
        <v>76</v>
      </c>
      <c r="D20" s="5">
        <v>14</v>
      </c>
      <c r="E20" s="5">
        <v>8</v>
      </c>
      <c r="F20" s="5">
        <v>11</v>
      </c>
      <c r="G20" s="5">
        <v>8</v>
      </c>
      <c r="H20" s="5">
        <v>20</v>
      </c>
      <c r="I20" s="5">
        <v>27</v>
      </c>
      <c r="J20" s="5">
        <v>45</v>
      </c>
      <c r="K20" s="5">
        <v>51</v>
      </c>
      <c r="L20" s="5">
        <v>75</v>
      </c>
      <c r="M20" s="5">
        <v>123</v>
      </c>
      <c r="N20" s="5">
        <v>282</v>
      </c>
      <c r="O20" s="5">
        <v>161</v>
      </c>
    </row>
    <row r="21" spans="1:15" ht="21" x14ac:dyDescent="0.6">
      <c r="A21" s="4">
        <v>1041</v>
      </c>
      <c r="B21" s="4" t="s">
        <v>77</v>
      </c>
      <c r="C21" s="4" t="s">
        <v>78</v>
      </c>
      <c r="D21" s="4">
        <v>18</v>
      </c>
      <c r="E21" s="4">
        <v>12</v>
      </c>
      <c r="F21" s="4">
        <v>9</v>
      </c>
      <c r="G21" s="4">
        <v>5</v>
      </c>
      <c r="H21" s="4">
        <v>11</v>
      </c>
      <c r="I21" s="4">
        <v>17</v>
      </c>
      <c r="J21" s="4">
        <v>22</v>
      </c>
      <c r="K21" s="4">
        <v>50</v>
      </c>
      <c r="L21" s="4">
        <v>48</v>
      </c>
      <c r="M21" s="4">
        <v>87</v>
      </c>
      <c r="N21" s="4">
        <v>167</v>
      </c>
      <c r="O21" s="4">
        <v>105</v>
      </c>
    </row>
    <row r="22" spans="1:15" ht="21" x14ac:dyDescent="0.6">
      <c r="A22" s="5">
        <v>1035</v>
      </c>
      <c r="B22" s="5" t="s">
        <v>79</v>
      </c>
      <c r="C22" s="5" t="s">
        <v>80</v>
      </c>
      <c r="D22" s="5">
        <v>45</v>
      </c>
      <c r="E22" s="5">
        <v>25</v>
      </c>
      <c r="F22" s="5">
        <v>18</v>
      </c>
      <c r="G22" s="5">
        <v>22</v>
      </c>
      <c r="H22" s="5">
        <v>19</v>
      </c>
      <c r="I22" s="5">
        <v>19</v>
      </c>
      <c r="J22" s="5">
        <v>24</v>
      </c>
      <c r="K22" s="5">
        <v>48</v>
      </c>
      <c r="L22" s="5">
        <v>65</v>
      </c>
      <c r="M22" s="5">
        <v>104</v>
      </c>
      <c r="N22" s="5">
        <v>233</v>
      </c>
      <c r="O22" s="5">
        <v>178</v>
      </c>
    </row>
    <row r="23" spans="1:15" ht="21" x14ac:dyDescent="0.6">
      <c r="A23" s="4">
        <v>1048</v>
      </c>
      <c r="B23" s="4" t="s">
        <v>81</v>
      </c>
      <c r="C23" s="4" t="s">
        <v>82</v>
      </c>
      <c r="D23" s="4">
        <v>10</v>
      </c>
      <c r="E23" s="4">
        <v>5</v>
      </c>
      <c r="F23" s="4">
        <v>2</v>
      </c>
      <c r="G23" s="4">
        <v>1</v>
      </c>
      <c r="H23" s="4">
        <v>6</v>
      </c>
      <c r="I23" s="4">
        <v>14</v>
      </c>
      <c r="J23" s="4">
        <v>20</v>
      </c>
      <c r="K23" s="4">
        <v>46</v>
      </c>
      <c r="L23" s="4">
        <v>22</v>
      </c>
      <c r="M23" s="4">
        <v>21</v>
      </c>
      <c r="N23" s="4">
        <v>51</v>
      </c>
      <c r="O23" s="4">
        <v>36</v>
      </c>
    </row>
    <row r="24" spans="1:15" ht="21" x14ac:dyDescent="0.6">
      <c r="A24" s="5">
        <v>1050</v>
      </c>
      <c r="B24" s="5" t="s">
        <v>83</v>
      </c>
      <c r="C24" s="5" t="s">
        <v>84</v>
      </c>
      <c r="D24" s="5">
        <v>25</v>
      </c>
      <c r="E24" s="5">
        <v>13</v>
      </c>
      <c r="F24" s="5">
        <v>9</v>
      </c>
      <c r="G24" s="5">
        <v>7</v>
      </c>
      <c r="H24" s="5">
        <v>10</v>
      </c>
      <c r="I24" s="5">
        <v>18</v>
      </c>
      <c r="J24" s="5">
        <v>31</v>
      </c>
      <c r="K24" s="5">
        <v>46</v>
      </c>
      <c r="L24" s="5">
        <v>49</v>
      </c>
      <c r="M24" s="5">
        <v>101</v>
      </c>
      <c r="N24" s="5">
        <v>270</v>
      </c>
      <c r="O24" s="5">
        <v>146</v>
      </c>
    </row>
    <row r="25" spans="1:15" ht="21" x14ac:dyDescent="0.6">
      <c r="A25" s="4">
        <v>1047</v>
      </c>
      <c r="B25" s="4" t="s">
        <v>85</v>
      </c>
      <c r="C25" s="4" t="s">
        <v>86</v>
      </c>
      <c r="D25" s="4">
        <v>14</v>
      </c>
      <c r="E25" s="4">
        <v>7</v>
      </c>
      <c r="F25" s="4">
        <v>14</v>
      </c>
      <c r="G25" s="4">
        <v>14</v>
      </c>
      <c r="H25" s="4">
        <v>39</v>
      </c>
      <c r="I25" s="4">
        <v>17</v>
      </c>
      <c r="J25" s="4">
        <v>20</v>
      </c>
      <c r="K25" s="4">
        <v>41</v>
      </c>
      <c r="L25" s="4">
        <v>40</v>
      </c>
      <c r="M25" s="4">
        <v>58</v>
      </c>
      <c r="N25" s="4">
        <v>108</v>
      </c>
      <c r="O25" s="4">
        <v>61</v>
      </c>
    </row>
    <row r="26" spans="1:15" ht="21" x14ac:dyDescent="0.6">
      <c r="A26" s="5">
        <v>1020</v>
      </c>
      <c r="B26" s="5" t="s">
        <v>87</v>
      </c>
      <c r="C26" s="5" t="s">
        <v>88</v>
      </c>
      <c r="D26" s="5">
        <v>19</v>
      </c>
      <c r="E26" s="5">
        <v>11</v>
      </c>
      <c r="F26" s="5">
        <v>6</v>
      </c>
      <c r="G26" s="5">
        <v>4</v>
      </c>
      <c r="H26" s="5">
        <v>15</v>
      </c>
      <c r="I26" s="5">
        <v>27</v>
      </c>
      <c r="J26" s="5">
        <v>21</v>
      </c>
      <c r="K26" s="5">
        <v>40</v>
      </c>
      <c r="L26" s="5">
        <v>49</v>
      </c>
      <c r="M26" s="5">
        <v>77</v>
      </c>
      <c r="N26" s="5">
        <v>222</v>
      </c>
      <c r="O26" s="5">
        <v>137</v>
      </c>
    </row>
    <row r="27" spans="1:15" ht="21" x14ac:dyDescent="0.6">
      <c r="A27" s="4">
        <v>1009</v>
      </c>
      <c r="B27" s="4" t="s">
        <v>89</v>
      </c>
      <c r="C27" s="4" t="s">
        <v>90</v>
      </c>
      <c r="D27" s="4">
        <v>6</v>
      </c>
      <c r="E27" s="4">
        <v>16</v>
      </c>
      <c r="F27" s="4">
        <v>12</v>
      </c>
      <c r="G27" s="4">
        <v>24</v>
      </c>
      <c r="H27" s="4">
        <v>45</v>
      </c>
      <c r="I27" s="4">
        <v>31</v>
      </c>
      <c r="J27" s="4">
        <v>29</v>
      </c>
      <c r="K27" s="4">
        <v>40</v>
      </c>
      <c r="L27" s="4">
        <v>45</v>
      </c>
      <c r="M27" s="4">
        <v>84</v>
      </c>
      <c r="N27" s="4">
        <v>154</v>
      </c>
      <c r="O27" s="4">
        <v>63</v>
      </c>
    </row>
    <row r="28" spans="1:15" ht="21" x14ac:dyDescent="0.6">
      <c r="A28" s="5">
        <v>1022</v>
      </c>
      <c r="B28" s="5" t="s">
        <v>91</v>
      </c>
      <c r="C28" s="5" t="s">
        <v>92</v>
      </c>
      <c r="D28" s="5">
        <v>17</v>
      </c>
      <c r="E28" s="5">
        <v>13</v>
      </c>
      <c r="F28" s="5">
        <v>4</v>
      </c>
      <c r="G28" s="5">
        <v>3</v>
      </c>
      <c r="H28" s="5">
        <v>21</v>
      </c>
      <c r="I28" s="5">
        <v>10</v>
      </c>
      <c r="J28" s="5">
        <v>21</v>
      </c>
      <c r="K28" s="5">
        <v>40</v>
      </c>
      <c r="L28" s="5">
        <v>40</v>
      </c>
      <c r="M28" s="5">
        <v>58</v>
      </c>
      <c r="N28" s="5">
        <v>166</v>
      </c>
      <c r="O28" s="5">
        <v>159</v>
      </c>
    </row>
    <row r="29" spans="1:15" ht="21" x14ac:dyDescent="0.6">
      <c r="A29" s="4">
        <v>1033</v>
      </c>
      <c r="B29" s="4" t="s">
        <v>93</v>
      </c>
      <c r="C29" s="4" t="s">
        <v>94</v>
      </c>
      <c r="D29" s="4">
        <v>17</v>
      </c>
      <c r="E29" s="4">
        <v>12</v>
      </c>
      <c r="F29" s="4">
        <v>20</v>
      </c>
      <c r="G29" s="4">
        <v>10</v>
      </c>
      <c r="H29" s="4">
        <v>23</v>
      </c>
      <c r="I29" s="4">
        <v>27</v>
      </c>
      <c r="J29" s="4">
        <v>26</v>
      </c>
      <c r="K29" s="4">
        <v>37</v>
      </c>
      <c r="L29" s="4">
        <v>48</v>
      </c>
      <c r="M29" s="4">
        <v>61</v>
      </c>
      <c r="N29" s="4">
        <v>126</v>
      </c>
      <c r="O29" s="4">
        <v>76</v>
      </c>
    </row>
    <row r="30" spans="1:15" ht="21" x14ac:dyDescent="0.6">
      <c r="A30" s="5">
        <v>1026</v>
      </c>
      <c r="B30" s="5" t="s">
        <v>95</v>
      </c>
      <c r="C30" s="5" t="s">
        <v>96</v>
      </c>
      <c r="D30" s="5">
        <v>26</v>
      </c>
      <c r="E30" s="5">
        <v>21</v>
      </c>
      <c r="F30" s="5">
        <v>21</v>
      </c>
      <c r="G30" s="5">
        <v>14</v>
      </c>
      <c r="H30" s="5">
        <v>28</v>
      </c>
      <c r="I30" s="5">
        <v>26</v>
      </c>
      <c r="J30" s="5">
        <v>37</v>
      </c>
      <c r="K30" s="5">
        <v>37</v>
      </c>
      <c r="L30" s="5">
        <v>45</v>
      </c>
      <c r="M30" s="5">
        <v>76</v>
      </c>
      <c r="N30" s="5">
        <v>198</v>
      </c>
      <c r="O30" s="5">
        <v>126</v>
      </c>
    </row>
    <row r="31" spans="1:15" ht="21" x14ac:dyDescent="0.6">
      <c r="A31" s="4">
        <v>1012</v>
      </c>
      <c r="B31" s="4" t="s">
        <v>97</v>
      </c>
      <c r="C31" s="4" t="s">
        <v>98</v>
      </c>
      <c r="D31" s="4">
        <v>26</v>
      </c>
      <c r="E31" s="4">
        <v>6</v>
      </c>
      <c r="F31" s="4">
        <v>10</v>
      </c>
      <c r="G31" s="4">
        <v>9</v>
      </c>
      <c r="H31" s="4">
        <v>16</v>
      </c>
      <c r="I31" s="4">
        <v>9</v>
      </c>
      <c r="J31" s="4">
        <v>13</v>
      </c>
      <c r="K31" s="4">
        <v>37</v>
      </c>
      <c r="L31" s="4">
        <v>29</v>
      </c>
      <c r="M31" s="4">
        <v>32</v>
      </c>
      <c r="N31" s="4">
        <v>132</v>
      </c>
      <c r="O31" s="4">
        <v>62</v>
      </c>
    </row>
    <row r="32" spans="1:15" ht="21" x14ac:dyDescent="0.6">
      <c r="A32" s="5">
        <v>1024</v>
      </c>
      <c r="B32" s="5" t="s">
        <v>99</v>
      </c>
      <c r="C32" s="5" t="s">
        <v>100</v>
      </c>
      <c r="D32" s="5">
        <v>9</v>
      </c>
      <c r="E32" s="5">
        <v>12</v>
      </c>
      <c r="F32" s="5">
        <v>10</v>
      </c>
      <c r="G32" s="5">
        <v>16</v>
      </c>
      <c r="H32" s="5">
        <v>28</v>
      </c>
      <c r="I32" s="5">
        <v>13</v>
      </c>
      <c r="J32" s="5">
        <v>19</v>
      </c>
      <c r="K32" s="5">
        <v>37</v>
      </c>
      <c r="L32" s="5">
        <v>41</v>
      </c>
      <c r="M32" s="5">
        <v>73</v>
      </c>
      <c r="N32" s="5">
        <v>176</v>
      </c>
      <c r="O32" s="5">
        <v>77</v>
      </c>
    </row>
    <row r="33" spans="1:15" ht="21" x14ac:dyDescent="0.6">
      <c r="A33" s="4">
        <v>1037</v>
      </c>
      <c r="B33" s="4" t="s">
        <v>101</v>
      </c>
      <c r="C33" s="4" t="s">
        <v>102</v>
      </c>
      <c r="D33" s="4">
        <v>7</v>
      </c>
      <c r="E33" s="4">
        <v>8</v>
      </c>
      <c r="F33" s="4">
        <v>2</v>
      </c>
      <c r="G33" s="4">
        <v>4</v>
      </c>
      <c r="H33" s="4">
        <v>21</v>
      </c>
      <c r="I33" s="4">
        <v>22</v>
      </c>
      <c r="J33" s="4">
        <v>31</v>
      </c>
      <c r="K33" s="4">
        <v>36</v>
      </c>
      <c r="L33" s="4">
        <v>43</v>
      </c>
      <c r="M33" s="4">
        <v>51</v>
      </c>
      <c r="N33" s="4">
        <v>100</v>
      </c>
      <c r="O33" s="4">
        <v>51</v>
      </c>
    </row>
    <row r="34" spans="1:15" ht="21" x14ac:dyDescent="0.6">
      <c r="A34" s="5">
        <v>1002</v>
      </c>
      <c r="B34" s="5" t="s">
        <v>103</v>
      </c>
      <c r="C34" s="5" t="s">
        <v>104</v>
      </c>
      <c r="D34" s="5">
        <v>8</v>
      </c>
      <c r="E34" s="5">
        <v>1</v>
      </c>
      <c r="F34" s="5">
        <v>7</v>
      </c>
      <c r="G34" s="5">
        <v>6</v>
      </c>
      <c r="H34" s="5">
        <v>19</v>
      </c>
      <c r="I34" s="5">
        <v>21</v>
      </c>
      <c r="J34" s="5">
        <v>22</v>
      </c>
      <c r="K34" s="5">
        <v>33</v>
      </c>
      <c r="L34" s="5">
        <v>57</v>
      </c>
      <c r="M34" s="5">
        <v>94</v>
      </c>
      <c r="N34" s="5">
        <v>156</v>
      </c>
      <c r="O34" s="5">
        <v>91</v>
      </c>
    </row>
    <row r="35" spans="1:15" ht="21" x14ac:dyDescent="0.6">
      <c r="A35" s="4">
        <v>1031</v>
      </c>
      <c r="B35" s="4" t="s">
        <v>105</v>
      </c>
      <c r="C35" s="4" t="s">
        <v>106</v>
      </c>
      <c r="D35" s="4">
        <v>30</v>
      </c>
      <c r="E35" s="4">
        <v>25</v>
      </c>
      <c r="F35" s="4">
        <v>8</v>
      </c>
      <c r="G35" s="4">
        <v>9</v>
      </c>
      <c r="H35" s="4">
        <v>30</v>
      </c>
      <c r="I35" s="4">
        <v>17</v>
      </c>
      <c r="J35" s="4">
        <v>22</v>
      </c>
      <c r="K35" s="4">
        <v>33</v>
      </c>
      <c r="L35" s="4">
        <v>43</v>
      </c>
      <c r="M35" s="4">
        <v>48</v>
      </c>
      <c r="N35" s="4">
        <v>123</v>
      </c>
      <c r="O35" s="4">
        <v>67</v>
      </c>
    </row>
    <row r="36" spans="1:15" ht="21" x14ac:dyDescent="0.6">
      <c r="A36" s="5">
        <v>1029</v>
      </c>
      <c r="B36" s="5" t="s">
        <v>107</v>
      </c>
      <c r="C36" s="5" t="s">
        <v>108</v>
      </c>
      <c r="D36" s="5">
        <v>15</v>
      </c>
      <c r="E36" s="5">
        <v>8</v>
      </c>
      <c r="F36" s="5">
        <v>8</v>
      </c>
      <c r="G36" s="5">
        <v>9</v>
      </c>
      <c r="H36" s="5">
        <v>15</v>
      </c>
      <c r="I36" s="5">
        <v>19</v>
      </c>
      <c r="J36" s="5">
        <v>13</v>
      </c>
      <c r="K36" s="5">
        <v>31</v>
      </c>
      <c r="L36" s="5">
        <v>44</v>
      </c>
      <c r="M36" s="5">
        <v>85</v>
      </c>
      <c r="N36" s="5">
        <v>229</v>
      </c>
      <c r="O36" s="5">
        <v>129</v>
      </c>
    </row>
    <row r="37" spans="1:15" ht="21" x14ac:dyDescent="0.6">
      <c r="A37" s="4">
        <v>1049</v>
      </c>
      <c r="B37" s="4" t="s">
        <v>109</v>
      </c>
      <c r="C37" s="4" t="s">
        <v>110</v>
      </c>
      <c r="D37" s="4">
        <v>15</v>
      </c>
      <c r="E37" s="4">
        <v>13</v>
      </c>
      <c r="F37" s="4">
        <v>10</v>
      </c>
      <c r="G37" s="4">
        <v>13</v>
      </c>
      <c r="H37" s="4">
        <v>14</v>
      </c>
      <c r="I37" s="4">
        <v>8</v>
      </c>
      <c r="J37" s="4">
        <v>27</v>
      </c>
      <c r="K37" s="4">
        <v>30</v>
      </c>
      <c r="L37" s="4">
        <v>47</v>
      </c>
      <c r="M37" s="4">
        <v>78</v>
      </c>
      <c r="N37" s="4">
        <v>134</v>
      </c>
      <c r="O37" s="4">
        <v>81</v>
      </c>
    </row>
    <row r="38" spans="1:15" ht="21" x14ac:dyDescent="0.6">
      <c r="A38" s="5">
        <v>1027</v>
      </c>
      <c r="B38" s="5" t="s">
        <v>111</v>
      </c>
      <c r="C38" s="5" t="s">
        <v>112</v>
      </c>
      <c r="D38" s="5">
        <v>25</v>
      </c>
      <c r="E38" s="5">
        <v>10</v>
      </c>
      <c r="F38" s="5">
        <v>9</v>
      </c>
      <c r="G38" s="5">
        <v>4</v>
      </c>
      <c r="H38" s="5">
        <v>11</v>
      </c>
      <c r="I38" s="5">
        <v>15</v>
      </c>
      <c r="J38" s="5">
        <v>24</v>
      </c>
      <c r="K38" s="5">
        <v>29</v>
      </c>
      <c r="L38" s="5">
        <v>53</v>
      </c>
      <c r="M38" s="5">
        <v>76</v>
      </c>
      <c r="N38" s="5">
        <v>154</v>
      </c>
      <c r="O38" s="5">
        <v>125</v>
      </c>
    </row>
    <row r="39" spans="1:15" ht="21" x14ac:dyDescent="0.6">
      <c r="A39" s="4">
        <v>1007</v>
      </c>
      <c r="B39" s="4" t="s">
        <v>113</v>
      </c>
      <c r="C39" s="4" t="s">
        <v>114</v>
      </c>
      <c r="D39" s="4">
        <v>5</v>
      </c>
      <c r="E39" s="4">
        <v>3</v>
      </c>
      <c r="F39" s="4">
        <v>4</v>
      </c>
      <c r="G39" s="4">
        <v>2</v>
      </c>
      <c r="H39" s="4">
        <v>10</v>
      </c>
      <c r="I39" s="4">
        <v>10</v>
      </c>
      <c r="J39" s="4">
        <v>18</v>
      </c>
      <c r="K39" s="4">
        <v>26</v>
      </c>
      <c r="L39" s="4">
        <v>25</v>
      </c>
      <c r="M39" s="4">
        <v>37</v>
      </c>
      <c r="N39" s="4">
        <v>85</v>
      </c>
      <c r="O39" s="4">
        <v>57</v>
      </c>
    </row>
    <row r="40" spans="1:15" ht="21" x14ac:dyDescent="0.6">
      <c r="A40" s="5">
        <v>1014</v>
      </c>
      <c r="B40" s="5" t="s">
        <v>115</v>
      </c>
      <c r="C40" s="5" t="s">
        <v>116</v>
      </c>
      <c r="D40" s="5">
        <v>7</v>
      </c>
      <c r="E40" s="5">
        <v>3</v>
      </c>
      <c r="F40" s="5">
        <v>5</v>
      </c>
      <c r="G40" s="5">
        <v>12</v>
      </c>
      <c r="H40" s="5">
        <v>29</v>
      </c>
      <c r="I40" s="5">
        <v>25</v>
      </c>
      <c r="J40" s="5">
        <v>31</v>
      </c>
      <c r="K40" s="5">
        <v>26</v>
      </c>
      <c r="L40" s="5">
        <v>34</v>
      </c>
      <c r="M40" s="5">
        <v>56</v>
      </c>
      <c r="N40" s="5">
        <v>141</v>
      </c>
      <c r="O40" s="5">
        <v>66</v>
      </c>
    </row>
    <row r="41" spans="1:15" ht="21" x14ac:dyDescent="0.6">
      <c r="A41" s="4">
        <v>1019</v>
      </c>
      <c r="B41" s="4" t="s">
        <v>117</v>
      </c>
      <c r="C41" s="4" t="s">
        <v>118</v>
      </c>
      <c r="D41" s="4">
        <v>16</v>
      </c>
      <c r="E41" s="4">
        <v>5</v>
      </c>
      <c r="F41" s="4">
        <v>2</v>
      </c>
      <c r="G41" s="4">
        <v>5</v>
      </c>
      <c r="H41" s="4">
        <v>9</v>
      </c>
      <c r="I41" s="4">
        <v>20</v>
      </c>
      <c r="J41" s="4">
        <v>25</v>
      </c>
      <c r="K41" s="4">
        <v>25</v>
      </c>
      <c r="L41" s="4">
        <v>31</v>
      </c>
      <c r="M41" s="4">
        <v>42</v>
      </c>
      <c r="N41" s="4">
        <v>127</v>
      </c>
      <c r="O41" s="4">
        <v>115</v>
      </c>
    </row>
    <row r="42" spans="1:15" ht="21" x14ac:dyDescent="0.6">
      <c r="A42" s="5">
        <v>1043</v>
      </c>
      <c r="B42" s="5" t="s">
        <v>119</v>
      </c>
      <c r="C42" s="5" t="s">
        <v>120</v>
      </c>
      <c r="D42" s="5">
        <v>7</v>
      </c>
      <c r="E42" s="5">
        <v>1</v>
      </c>
      <c r="F42" s="5">
        <v>4</v>
      </c>
      <c r="G42" s="5">
        <v>1</v>
      </c>
      <c r="H42" s="5">
        <v>5</v>
      </c>
      <c r="I42" s="5">
        <v>7</v>
      </c>
      <c r="J42" s="5">
        <v>19</v>
      </c>
      <c r="K42" s="5">
        <v>24</v>
      </c>
      <c r="L42" s="5">
        <v>23</v>
      </c>
      <c r="M42" s="5">
        <v>16</v>
      </c>
      <c r="N42" s="5">
        <v>60</v>
      </c>
      <c r="O42" s="5">
        <v>52</v>
      </c>
    </row>
    <row r="43" spans="1:15" ht="21" x14ac:dyDescent="0.6">
      <c r="A43" s="4">
        <v>1016</v>
      </c>
      <c r="B43" s="4" t="s">
        <v>121</v>
      </c>
      <c r="C43" s="4" t="s">
        <v>122</v>
      </c>
      <c r="D43" s="4">
        <v>6</v>
      </c>
      <c r="E43" s="4">
        <v>1</v>
      </c>
      <c r="F43" s="4">
        <v>5</v>
      </c>
      <c r="G43" s="4">
        <v>1</v>
      </c>
      <c r="H43" s="4">
        <v>7</v>
      </c>
      <c r="I43" s="4">
        <v>6</v>
      </c>
      <c r="J43" s="4">
        <v>15</v>
      </c>
      <c r="K43" s="4">
        <v>22</v>
      </c>
      <c r="L43" s="4">
        <v>18</v>
      </c>
      <c r="M43" s="4">
        <v>51</v>
      </c>
      <c r="N43" s="4">
        <v>133</v>
      </c>
      <c r="O43" s="4">
        <v>86</v>
      </c>
    </row>
    <row r="44" spans="1:15" ht="21" x14ac:dyDescent="0.6">
      <c r="A44" s="5">
        <v>1023</v>
      </c>
      <c r="B44" s="5" t="s">
        <v>123</v>
      </c>
      <c r="C44" s="5" t="s">
        <v>124</v>
      </c>
      <c r="D44" s="5">
        <v>13</v>
      </c>
      <c r="E44" s="5">
        <v>11</v>
      </c>
      <c r="F44" s="5">
        <v>13</v>
      </c>
      <c r="G44" s="5">
        <v>2</v>
      </c>
      <c r="H44" s="5">
        <v>8</v>
      </c>
      <c r="I44" s="5">
        <v>6</v>
      </c>
      <c r="J44" s="5">
        <v>29</v>
      </c>
      <c r="K44" s="5">
        <v>22</v>
      </c>
      <c r="L44" s="5">
        <v>40</v>
      </c>
      <c r="M44" s="5">
        <v>62</v>
      </c>
      <c r="N44" s="5">
        <v>101</v>
      </c>
      <c r="O44" s="5">
        <v>86</v>
      </c>
    </row>
    <row r="45" spans="1:15" ht="21" x14ac:dyDescent="0.6">
      <c r="A45" s="4">
        <v>1018</v>
      </c>
      <c r="B45" s="4" t="s">
        <v>125</v>
      </c>
      <c r="C45" s="4" t="s">
        <v>126</v>
      </c>
      <c r="D45" s="4">
        <v>9</v>
      </c>
      <c r="E45" s="4">
        <v>9</v>
      </c>
      <c r="F45" s="4">
        <v>6</v>
      </c>
      <c r="G45" s="4">
        <v>10</v>
      </c>
      <c r="H45" s="4">
        <v>29</v>
      </c>
      <c r="I45" s="4">
        <v>18</v>
      </c>
      <c r="J45" s="4">
        <v>20</v>
      </c>
      <c r="K45" s="4">
        <v>19</v>
      </c>
      <c r="L45" s="4">
        <v>19</v>
      </c>
      <c r="M45" s="4">
        <v>38</v>
      </c>
      <c r="N45" s="4">
        <v>103</v>
      </c>
      <c r="O45" s="4">
        <v>75</v>
      </c>
    </row>
    <row r="46" spans="1:15" ht="21" x14ac:dyDescent="0.6">
      <c r="A46" s="5">
        <v>1001</v>
      </c>
      <c r="B46" s="5" t="s">
        <v>127</v>
      </c>
      <c r="C46" s="5" t="s">
        <v>128</v>
      </c>
      <c r="D46" s="5">
        <v>3</v>
      </c>
      <c r="E46" s="5">
        <v>4</v>
      </c>
      <c r="F46" s="5">
        <v>1</v>
      </c>
      <c r="G46" s="5">
        <v>4</v>
      </c>
      <c r="H46" s="5">
        <v>12</v>
      </c>
      <c r="I46" s="5">
        <v>14</v>
      </c>
      <c r="J46" s="5">
        <v>20</v>
      </c>
      <c r="K46" s="5">
        <v>18</v>
      </c>
      <c r="L46" s="5">
        <v>12</v>
      </c>
      <c r="M46" s="5">
        <v>21</v>
      </c>
      <c r="N46" s="5">
        <v>55</v>
      </c>
      <c r="O46" s="5">
        <v>37</v>
      </c>
    </row>
    <row r="47" spans="1:15" ht="21" x14ac:dyDescent="0.6">
      <c r="A47" s="4">
        <v>1028</v>
      </c>
      <c r="B47" s="4" t="s">
        <v>129</v>
      </c>
      <c r="C47" s="4" t="s">
        <v>130</v>
      </c>
      <c r="D47" s="4">
        <v>10</v>
      </c>
      <c r="E47" s="4">
        <v>3</v>
      </c>
      <c r="F47" s="4">
        <v>6</v>
      </c>
      <c r="G47" s="4">
        <v>4</v>
      </c>
      <c r="H47" s="4">
        <v>16</v>
      </c>
      <c r="I47" s="4">
        <v>24</v>
      </c>
      <c r="J47" s="4">
        <v>20</v>
      </c>
      <c r="K47" s="4">
        <v>18</v>
      </c>
      <c r="L47" s="4">
        <v>28</v>
      </c>
      <c r="M47" s="4">
        <v>20</v>
      </c>
      <c r="N47" s="4">
        <v>69</v>
      </c>
      <c r="O47" s="4">
        <v>51</v>
      </c>
    </row>
    <row r="48" spans="1:15" ht="21" x14ac:dyDescent="0.6">
      <c r="A48" s="5">
        <v>1008</v>
      </c>
      <c r="B48" s="5" t="s">
        <v>131</v>
      </c>
      <c r="C48" s="5" t="s">
        <v>132</v>
      </c>
      <c r="D48" s="5">
        <v>11</v>
      </c>
      <c r="E48" s="5">
        <v>8</v>
      </c>
      <c r="F48" s="5">
        <v>4</v>
      </c>
      <c r="G48" s="5">
        <v>2</v>
      </c>
      <c r="H48" s="5">
        <v>4</v>
      </c>
      <c r="I48" s="5">
        <v>7</v>
      </c>
      <c r="J48" s="5">
        <v>3</v>
      </c>
      <c r="K48" s="5">
        <v>14</v>
      </c>
      <c r="L48" s="5">
        <v>23</v>
      </c>
      <c r="M48" s="5">
        <v>33</v>
      </c>
      <c r="N48" s="5">
        <v>74</v>
      </c>
      <c r="O48" s="5">
        <v>39</v>
      </c>
    </row>
    <row r="49" spans="1:15" ht="21" x14ac:dyDescent="0.6">
      <c r="A49" s="4">
        <v>1004</v>
      </c>
      <c r="B49" s="4" t="s">
        <v>133</v>
      </c>
      <c r="C49" s="4" t="s">
        <v>134</v>
      </c>
      <c r="D49" s="4">
        <v>4</v>
      </c>
      <c r="E49" s="4">
        <v>5</v>
      </c>
      <c r="F49" s="4">
        <v>4</v>
      </c>
      <c r="G49" s="4">
        <v>6</v>
      </c>
      <c r="H49" s="4">
        <v>10</v>
      </c>
      <c r="I49" s="4">
        <v>9</v>
      </c>
      <c r="J49" s="4">
        <v>6</v>
      </c>
      <c r="K49" s="4">
        <v>5</v>
      </c>
      <c r="L49" s="4">
        <v>7</v>
      </c>
      <c r="M49" s="4">
        <v>15</v>
      </c>
      <c r="N49" s="4">
        <v>27</v>
      </c>
      <c r="O49" s="4">
        <v>11</v>
      </c>
    </row>
    <row r="50" spans="1:15" ht="21.6" thickBot="1" x14ac:dyDescent="0.65">
      <c r="A50" s="6">
        <v>1013</v>
      </c>
      <c r="B50" s="6" t="s">
        <v>135</v>
      </c>
      <c r="C50" s="6" t="s">
        <v>136</v>
      </c>
      <c r="D50" s="6">
        <v>4</v>
      </c>
      <c r="E50" s="6">
        <v>5</v>
      </c>
      <c r="F50" s="6">
        <v>3</v>
      </c>
      <c r="G50" s="6">
        <v>2</v>
      </c>
      <c r="H50" s="6">
        <v>4</v>
      </c>
      <c r="I50" s="6">
        <v>4</v>
      </c>
      <c r="J50" s="6">
        <v>0</v>
      </c>
      <c r="K50" s="6">
        <v>3</v>
      </c>
      <c r="L50" s="6">
        <v>7</v>
      </c>
      <c r="M50" s="6">
        <v>8</v>
      </c>
      <c r="N50" s="6">
        <v>33</v>
      </c>
      <c r="O50" s="6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3.8" x14ac:dyDescent="0.25"/>
  <cols>
    <col min="1" max="1" width="16.69921875" customWidth="1"/>
    <col min="2" max="2" width="14.296875" customWidth="1"/>
  </cols>
  <sheetData>
    <row r="1" spans="1:2" x14ac:dyDescent="0.25">
      <c r="A1" s="1" t="s">
        <v>166</v>
      </c>
      <c r="B1" s="1" t="s">
        <v>143</v>
      </c>
    </row>
    <row r="2" spans="1:2" x14ac:dyDescent="0.25">
      <c r="A2" t="s">
        <v>0</v>
      </c>
      <c r="B2">
        <v>160366</v>
      </c>
    </row>
    <row r="3" spans="1:2" x14ac:dyDescent="0.25">
      <c r="A3" t="s">
        <v>78</v>
      </c>
      <c r="B3">
        <v>107797</v>
      </c>
    </row>
    <row r="4" spans="1:2" x14ac:dyDescent="0.25">
      <c r="A4" t="s">
        <v>137</v>
      </c>
      <c r="B4">
        <v>190659</v>
      </c>
    </row>
    <row r="5" spans="1:2" x14ac:dyDescent="0.25">
      <c r="A5" t="s">
        <v>50</v>
      </c>
      <c r="B5">
        <v>122196</v>
      </c>
    </row>
    <row r="6" spans="1:2" x14ac:dyDescent="0.25">
      <c r="A6" t="s">
        <v>138</v>
      </c>
      <c r="B6">
        <v>114245</v>
      </c>
    </row>
    <row r="7" spans="1:2" x14ac:dyDescent="0.25">
      <c r="A7" t="s">
        <v>139</v>
      </c>
      <c r="B7">
        <v>80002</v>
      </c>
    </row>
    <row r="8" spans="1:2" x14ac:dyDescent="0.25">
      <c r="A8" t="s">
        <v>140</v>
      </c>
      <c r="B8">
        <v>127260</v>
      </c>
    </row>
    <row r="9" spans="1:2" x14ac:dyDescent="0.25">
      <c r="A9" t="s">
        <v>141</v>
      </c>
      <c r="B9">
        <v>72203</v>
      </c>
    </row>
    <row r="10" spans="1:2" x14ac:dyDescent="0.25">
      <c r="A10" t="s">
        <v>104</v>
      </c>
      <c r="B10">
        <v>104394</v>
      </c>
    </row>
    <row r="11" spans="1:2" x14ac:dyDescent="0.25">
      <c r="A11" t="s">
        <v>142</v>
      </c>
      <c r="B11">
        <v>128995</v>
      </c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70" zoomScaleNormal="70" workbookViewId="0">
      <selection activeCell="P25" sqref="P25"/>
    </sheetView>
  </sheetViews>
  <sheetFormatPr defaultRowHeight="13.8" x14ac:dyDescent="0.25"/>
  <cols>
    <col min="2" max="2" width="8.796875" customWidth="1"/>
    <col min="3" max="3" width="14.69921875" customWidth="1"/>
    <col min="16" max="16" width="17.5" customWidth="1"/>
  </cols>
  <sheetData>
    <row r="1" spans="1:22" x14ac:dyDescent="0.25">
      <c r="A1" s="26" t="s">
        <v>144</v>
      </c>
      <c r="B1" s="27" t="s">
        <v>145</v>
      </c>
      <c r="C1" s="27" t="s">
        <v>146</v>
      </c>
      <c r="D1" s="27" t="s">
        <v>147</v>
      </c>
      <c r="E1" s="27" t="s">
        <v>148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7" t="s">
        <v>154</v>
      </c>
      <c r="L1" s="27" t="s">
        <v>155</v>
      </c>
      <c r="M1" s="28" t="s">
        <v>156</v>
      </c>
      <c r="N1" s="28" t="s">
        <v>157</v>
      </c>
      <c r="O1" s="27" t="s">
        <v>158</v>
      </c>
      <c r="P1" s="29" t="s">
        <v>159</v>
      </c>
      <c r="Q1" s="29" t="s">
        <v>160</v>
      </c>
      <c r="R1" s="27" t="s">
        <v>161</v>
      </c>
      <c r="S1" s="27" t="s">
        <v>162</v>
      </c>
      <c r="T1" s="27" t="s">
        <v>163</v>
      </c>
      <c r="U1" s="27" t="s">
        <v>164</v>
      </c>
      <c r="V1" s="27" t="s">
        <v>165</v>
      </c>
    </row>
    <row r="2" spans="1:22" x14ac:dyDescent="0.25">
      <c r="A2" s="8">
        <v>1005</v>
      </c>
      <c r="B2" s="9" t="s">
        <v>67</v>
      </c>
      <c r="C2" s="10" t="s">
        <v>68</v>
      </c>
      <c r="D2" s="9">
        <v>55</v>
      </c>
      <c r="E2" s="9">
        <v>76</v>
      </c>
      <c r="F2" s="9">
        <v>71</v>
      </c>
      <c r="G2" s="9">
        <v>237</v>
      </c>
      <c r="H2" s="9">
        <v>293</v>
      </c>
      <c r="I2" s="9">
        <v>342</v>
      </c>
      <c r="J2" s="9">
        <v>235</v>
      </c>
      <c r="K2" s="9">
        <v>292</v>
      </c>
      <c r="L2" s="9">
        <v>445</v>
      </c>
      <c r="M2" s="11">
        <v>91</v>
      </c>
      <c r="N2" s="12">
        <v>753</v>
      </c>
      <c r="O2" s="13">
        <f>SUM([1]!Table1[[#This Row],[2005]:[2015]])</f>
        <v>3940</v>
      </c>
      <c r="P2" s="14">
        <v>190659</v>
      </c>
      <c r="Q2" s="14">
        <v>90960</v>
      </c>
      <c r="R2" s="15">
        <v>99699</v>
      </c>
      <c r="S2" s="15">
        <v>42.122999999999998</v>
      </c>
      <c r="T2" s="15">
        <v>9221</v>
      </c>
      <c r="U2" s="15">
        <v>97256</v>
      </c>
      <c r="V2" s="16">
        <f>[1]!Table1[[#This Row],[2014]]/[1]!Table1[[#This Row],[Total Population]]*100000</f>
        <v>101.01891922227902</v>
      </c>
    </row>
    <row r="3" spans="1:22" x14ac:dyDescent="0.25">
      <c r="A3" s="17">
        <v>1050</v>
      </c>
      <c r="B3" s="18" t="s">
        <v>83</v>
      </c>
      <c r="C3" s="19" t="s">
        <v>84</v>
      </c>
      <c r="D3" s="18">
        <v>105</v>
      </c>
      <c r="E3" s="18">
        <v>160</v>
      </c>
      <c r="F3" s="18">
        <v>178</v>
      </c>
      <c r="G3" s="18">
        <v>195</v>
      </c>
      <c r="H3" s="18">
        <v>123</v>
      </c>
      <c r="I3" s="18">
        <v>284</v>
      </c>
      <c r="J3" s="18">
        <v>315</v>
      </c>
      <c r="K3" s="18">
        <v>304</v>
      </c>
      <c r="L3" s="18">
        <v>362</v>
      </c>
      <c r="M3" s="20">
        <v>77</v>
      </c>
      <c r="N3" s="20">
        <v>725</v>
      </c>
      <c r="O3" s="18">
        <f>SUM([1]!Table1[[#This Row],[2005]:[2015]])</f>
        <v>3707</v>
      </c>
      <c r="P3" s="21">
        <v>107140</v>
      </c>
      <c r="Q3" s="21">
        <v>51309</v>
      </c>
      <c r="R3" s="22">
        <v>55831</v>
      </c>
      <c r="S3" s="22">
        <v>34.744999999999997</v>
      </c>
      <c r="T3" s="22">
        <v>3084</v>
      </c>
      <c r="U3" s="22">
        <v>48301</v>
      </c>
      <c r="V3" s="23">
        <f>[1]!Table1[[#This Row],[2014]]/[1]!Table1[[#This Row],[Total Population]]*100000</f>
        <v>96.37123240573851</v>
      </c>
    </row>
    <row r="4" spans="1:22" x14ac:dyDescent="0.25">
      <c r="A4" s="17">
        <v>1006</v>
      </c>
      <c r="B4" s="18" t="s">
        <v>47</v>
      </c>
      <c r="C4" s="19" t="s">
        <v>48</v>
      </c>
      <c r="D4" s="18">
        <v>105</v>
      </c>
      <c r="E4" s="18">
        <v>114</v>
      </c>
      <c r="F4" s="18">
        <v>73</v>
      </c>
      <c r="G4" s="18">
        <v>273</v>
      </c>
      <c r="H4" s="18">
        <v>202</v>
      </c>
      <c r="I4" s="18">
        <v>361</v>
      </c>
      <c r="J4" s="18">
        <v>349</v>
      </c>
      <c r="K4" s="18">
        <v>298</v>
      </c>
      <c r="L4" s="18">
        <v>570</v>
      </c>
      <c r="M4" s="20">
        <v>160</v>
      </c>
      <c r="N4" s="20">
        <v>1051</v>
      </c>
      <c r="O4" s="18">
        <f>SUM([1]!Table1[[#This Row],[2005]:[2015]])</f>
        <v>3620</v>
      </c>
      <c r="P4" s="21">
        <v>148964</v>
      </c>
      <c r="Q4" s="21">
        <v>67974</v>
      </c>
      <c r="R4" s="22">
        <v>80990</v>
      </c>
      <c r="S4" s="22">
        <v>28.522999999999996</v>
      </c>
      <c r="T4" s="22">
        <v>10853</v>
      </c>
      <c r="U4" s="22">
        <v>97866</v>
      </c>
      <c r="V4" s="23">
        <f>[1]!Table1[[#This Row],[2014]]/[1]!Table1[[#This Row],[Total Population]]*100000</f>
        <v>92.408630966132236</v>
      </c>
    </row>
    <row r="5" spans="1:22" x14ac:dyDescent="0.25">
      <c r="A5" s="17">
        <v>1040</v>
      </c>
      <c r="B5" s="18" t="s">
        <v>55</v>
      </c>
      <c r="C5" s="19" t="s">
        <v>56</v>
      </c>
      <c r="D5" s="18">
        <v>85</v>
      </c>
      <c r="E5" s="18">
        <v>169</v>
      </c>
      <c r="F5" s="18">
        <v>125</v>
      </c>
      <c r="G5" s="18">
        <v>373</v>
      </c>
      <c r="H5" s="18">
        <v>168</v>
      </c>
      <c r="I5" s="18">
        <v>434</v>
      </c>
      <c r="J5" s="18">
        <v>407</v>
      </c>
      <c r="K5" s="18">
        <v>426</v>
      </c>
      <c r="L5" s="18">
        <v>413</v>
      </c>
      <c r="M5" s="20">
        <v>185</v>
      </c>
      <c r="N5" s="20">
        <v>922</v>
      </c>
      <c r="O5" s="18">
        <f>SUM([1]!Table1[[#This Row],[2005]:[2015]])</f>
        <v>3556</v>
      </c>
      <c r="P5" s="21">
        <v>191966</v>
      </c>
      <c r="Q5" s="21">
        <v>89851</v>
      </c>
      <c r="R5" s="22">
        <v>102115</v>
      </c>
      <c r="S5" s="22">
        <v>44.456000000000003</v>
      </c>
      <c r="T5" s="22">
        <v>18428</v>
      </c>
      <c r="U5" s="22">
        <v>79524</v>
      </c>
      <c r="V5" s="23">
        <f>[1]!Table1[[#This Row],[2014]]/[1]!Table1[[#This Row],[Total Population]]*100000</f>
        <v>107.40850138288445</v>
      </c>
    </row>
    <row r="6" spans="1:22" x14ac:dyDescent="0.25">
      <c r="A6" s="8">
        <v>1031</v>
      </c>
      <c r="B6" s="9" t="s">
        <v>105</v>
      </c>
      <c r="C6" s="10" t="s">
        <v>106</v>
      </c>
      <c r="D6" s="9">
        <v>239</v>
      </c>
      <c r="E6" s="9">
        <v>279</v>
      </c>
      <c r="F6" s="9">
        <v>269</v>
      </c>
      <c r="G6" s="9">
        <v>233</v>
      </c>
      <c r="H6" s="9">
        <v>193</v>
      </c>
      <c r="I6" s="9">
        <v>177</v>
      </c>
      <c r="J6" s="9">
        <v>219</v>
      </c>
      <c r="K6" s="9">
        <v>163</v>
      </c>
      <c r="L6" s="9">
        <v>282</v>
      </c>
      <c r="M6" s="11">
        <v>154</v>
      </c>
      <c r="N6" s="11">
        <v>455</v>
      </c>
      <c r="O6" s="9">
        <f>SUM([1]!Table1[[#This Row],[2005]:[2015]])</f>
        <v>3459</v>
      </c>
      <c r="P6" s="14">
        <v>92273</v>
      </c>
      <c r="Q6" s="14">
        <v>44188</v>
      </c>
      <c r="R6" s="15">
        <v>48085</v>
      </c>
      <c r="S6" s="15">
        <v>10.920999999999999</v>
      </c>
      <c r="T6" s="15">
        <v>28042</v>
      </c>
      <c r="U6" s="15">
        <v>36406</v>
      </c>
      <c r="V6" s="16">
        <f>[1]!Table1[[#This Row],[2014]]/[1]!Table1[[#This Row],[Total Population]]*100000</f>
        <v>83.551729941573896</v>
      </c>
    </row>
    <row r="7" spans="1:22" x14ac:dyDescent="0.25">
      <c r="A7" s="8">
        <v>1020</v>
      </c>
      <c r="B7" s="9" t="s">
        <v>87</v>
      </c>
      <c r="C7" s="10" t="s">
        <v>88</v>
      </c>
      <c r="D7" s="9">
        <v>139</v>
      </c>
      <c r="E7" s="9">
        <v>134</v>
      </c>
      <c r="F7" s="9">
        <v>123</v>
      </c>
      <c r="G7" s="9">
        <v>351</v>
      </c>
      <c r="H7" s="9">
        <v>269</v>
      </c>
      <c r="I7" s="9">
        <v>206</v>
      </c>
      <c r="J7" s="9">
        <v>251</v>
      </c>
      <c r="K7" s="9">
        <v>267</v>
      </c>
      <c r="L7" s="9">
        <v>365</v>
      </c>
      <c r="M7" s="11">
        <v>88</v>
      </c>
      <c r="N7" s="11">
        <v>628</v>
      </c>
      <c r="O7" s="9">
        <f>SUM([1]!Table1[[#This Row],[2005]:[2015]])</f>
        <v>3103</v>
      </c>
      <c r="P7" s="14">
        <v>116653</v>
      </c>
      <c r="Q7" s="14">
        <v>55877</v>
      </c>
      <c r="R7" s="15">
        <v>60776</v>
      </c>
      <c r="S7" s="15">
        <v>11.943999999999999</v>
      </c>
      <c r="T7" s="15">
        <v>52187</v>
      </c>
      <c r="U7" s="15">
        <v>47103</v>
      </c>
      <c r="V7" s="16">
        <f>[1]!Table1[[#This Row],[2014]]/[1]!Table1[[#This Row],[Total Population]]*100000</f>
        <v>42.184315752574136</v>
      </c>
    </row>
    <row r="8" spans="1:22" x14ac:dyDescent="0.25">
      <c r="A8" s="17">
        <v>1016</v>
      </c>
      <c r="B8" s="18" t="s">
        <v>121</v>
      </c>
      <c r="C8" s="19" t="s">
        <v>122</v>
      </c>
      <c r="D8" s="18">
        <v>140</v>
      </c>
      <c r="E8" s="18">
        <v>230</v>
      </c>
      <c r="F8" s="18">
        <v>198</v>
      </c>
      <c r="G8" s="18">
        <v>204</v>
      </c>
      <c r="H8" s="18">
        <v>105</v>
      </c>
      <c r="I8" s="18">
        <v>193</v>
      </c>
      <c r="J8" s="18">
        <v>126</v>
      </c>
      <c r="K8" s="18">
        <v>123</v>
      </c>
      <c r="L8" s="18">
        <v>127</v>
      </c>
      <c r="M8" s="20">
        <v>43</v>
      </c>
      <c r="N8" s="20">
        <v>351</v>
      </c>
      <c r="O8" s="18">
        <f>SUM([1]!Table1[[#This Row],[2005]:[2015]])</f>
        <v>3041</v>
      </c>
      <c r="P8" s="21">
        <v>70003</v>
      </c>
      <c r="Q8" s="21">
        <v>33082</v>
      </c>
      <c r="R8" s="22">
        <v>36921</v>
      </c>
      <c r="S8" s="22">
        <v>6.18</v>
      </c>
      <c r="T8" s="22">
        <v>27711</v>
      </c>
      <c r="U8" s="22">
        <v>26798</v>
      </c>
      <c r="V8" s="23">
        <f>[1]!Table1[[#This Row],[2014]]/[1]!Table1[[#This Row],[Total Population]]*100000</f>
        <v>78.830994039607774</v>
      </c>
    </row>
    <row r="9" spans="1:22" x14ac:dyDescent="0.25">
      <c r="A9" s="8">
        <v>1021</v>
      </c>
      <c r="B9" s="9" t="s">
        <v>59</v>
      </c>
      <c r="C9" s="10" t="s">
        <v>60</v>
      </c>
      <c r="D9" s="9">
        <v>112</v>
      </c>
      <c r="E9" s="9">
        <v>237</v>
      </c>
      <c r="F9" s="9">
        <v>153</v>
      </c>
      <c r="G9" s="9">
        <v>343</v>
      </c>
      <c r="H9" s="9">
        <v>189</v>
      </c>
      <c r="I9" s="9">
        <v>351</v>
      </c>
      <c r="J9" s="9">
        <v>449</v>
      </c>
      <c r="K9" s="9">
        <v>382</v>
      </c>
      <c r="L9" s="9">
        <v>435</v>
      </c>
      <c r="M9" s="11">
        <v>160</v>
      </c>
      <c r="N9" s="11">
        <v>809</v>
      </c>
      <c r="O9" s="9">
        <f>SUM([1]!Table1[[#This Row],[2005]:[2015]])</f>
        <v>2973</v>
      </c>
      <c r="P9" s="14">
        <v>173144</v>
      </c>
      <c r="Q9" s="14">
        <v>82163</v>
      </c>
      <c r="R9" s="15">
        <v>90981</v>
      </c>
      <c r="S9" s="15">
        <v>120.68700000000001</v>
      </c>
      <c r="T9" s="15">
        <v>3940</v>
      </c>
      <c r="U9" s="15">
        <v>80667</v>
      </c>
      <c r="V9" s="16">
        <f>[1]!Table1[[#This Row],[2014]]/[1]!Table1[[#This Row],[Total Population]]*100000</f>
        <v>76.968539109638925</v>
      </c>
    </row>
    <row r="10" spans="1:22" x14ac:dyDescent="0.25">
      <c r="A10" s="17">
        <v>1047</v>
      </c>
      <c r="B10" s="18" t="s">
        <v>85</v>
      </c>
      <c r="C10" s="19" t="s">
        <v>86</v>
      </c>
      <c r="D10" s="18">
        <v>46</v>
      </c>
      <c r="E10" s="18">
        <v>48</v>
      </c>
      <c r="F10" s="18">
        <v>140</v>
      </c>
      <c r="G10" s="18">
        <v>146</v>
      </c>
      <c r="H10" s="18">
        <v>153</v>
      </c>
      <c r="I10" s="18">
        <v>228</v>
      </c>
      <c r="J10" s="18">
        <v>146</v>
      </c>
      <c r="K10" s="18">
        <v>163</v>
      </c>
      <c r="L10" s="18">
        <v>299</v>
      </c>
      <c r="M10" s="20">
        <v>111</v>
      </c>
      <c r="N10" s="20">
        <v>433</v>
      </c>
      <c r="O10" s="18">
        <f>SUM([1]!Table1[[#This Row],[2005]:[2015]])</f>
        <v>2958</v>
      </c>
      <c r="P10" s="21">
        <v>94315</v>
      </c>
      <c r="Q10" s="21">
        <v>44408</v>
      </c>
      <c r="R10" s="22">
        <v>49907</v>
      </c>
      <c r="S10" s="22">
        <v>18.789000000000001</v>
      </c>
      <c r="T10" s="22">
        <v>5020</v>
      </c>
      <c r="U10" s="22">
        <v>57272</v>
      </c>
      <c r="V10" s="23">
        <f>[1]!Table1[[#This Row],[2014]]/[1]!Table1[[#This Row],[Total Population]]*100000</f>
        <v>92.083365013390107</v>
      </c>
    </row>
    <row r="11" spans="1:22" x14ac:dyDescent="0.25">
      <c r="A11" s="8">
        <v>1025</v>
      </c>
      <c r="B11" s="9" t="s">
        <v>65</v>
      </c>
      <c r="C11" s="10" t="s">
        <v>66</v>
      </c>
      <c r="D11" s="9">
        <v>78</v>
      </c>
      <c r="E11" s="9">
        <v>102</v>
      </c>
      <c r="F11" s="9">
        <v>97</v>
      </c>
      <c r="G11" s="9">
        <v>318</v>
      </c>
      <c r="H11" s="9">
        <v>149</v>
      </c>
      <c r="I11" s="9">
        <v>202</v>
      </c>
      <c r="J11" s="9">
        <v>189</v>
      </c>
      <c r="K11" s="9">
        <v>168</v>
      </c>
      <c r="L11" s="9">
        <v>227</v>
      </c>
      <c r="M11" s="11">
        <v>71</v>
      </c>
      <c r="N11" s="11">
        <v>767</v>
      </c>
      <c r="O11" s="9">
        <f>SUM([1]!Table1[[#This Row],[2005]:[2015]])</f>
        <v>2891</v>
      </c>
      <c r="P11" s="14">
        <v>96787</v>
      </c>
      <c r="Q11" s="14">
        <v>44738</v>
      </c>
      <c r="R11" s="15">
        <v>52049</v>
      </c>
      <c r="S11" s="15">
        <v>11.36</v>
      </c>
      <c r="T11" s="15">
        <v>34173</v>
      </c>
      <c r="U11" s="15">
        <v>45819</v>
      </c>
      <c r="V11" s="16">
        <f>[1]!Table1[[#This Row],[2014]]/[1]!Table1[[#This Row],[Total Population]]*100000</f>
        <v>91.656028020557144</v>
      </c>
    </row>
    <row r="12" spans="1:22" x14ac:dyDescent="0.25">
      <c r="A12" s="8">
        <v>1004</v>
      </c>
      <c r="B12" s="9" t="s">
        <v>133</v>
      </c>
      <c r="C12" s="10" t="s">
        <v>134</v>
      </c>
      <c r="D12" s="9">
        <v>24</v>
      </c>
      <c r="E12" s="9">
        <v>40</v>
      </c>
      <c r="F12" s="9">
        <v>64</v>
      </c>
      <c r="G12" s="9">
        <v>90</v>
      </c>
      <c r="H12" s="9">
        <v>92</v>
      </c>
      <c r="I12" s="9">
        <v>106</v>
      </c>
      <c r="J12" s="9">
        <v>90</v>
      </c>
      <c r="K12" s="9">
        <v>154</v>
      </c>
      <c r="L12" s="9">
        <v>151</v>
      </c>
      <c r="M12" s="11">
        <v>51</v>
      </c>
      <c r="N12" s="11">
        <v>109</v>
      </c>
      <c r="O12" s="9">
        <f>SUM([1]!Table1[[#This Row],[2005]:[2015]])</f>
        <v>2890</v>
      </c>
      <c r="P12" s="14">
        <v>46472</v>
      </c>
      <c r="Q12" s="14">
        <v>21881</v>
      </c>
      <c r="R12" s="15">
        <v>24591</v>
      </c>
      <c r="S12" s="15">
        <v>5.5359999999999996</v>
      </c>
      <c r="T12" s="15">
        <v>42529</v>
      </c>
      <c r="U12" s="15">
        <v>26937</v>
      </c>
      <c r="V12" s="16">
        <f>[1]!Table1[[#This Row],[2014]]/[1]!Table1[[#This Row],[Total Population]]*100000</f>
        <v>47.729191908066234</v>
      </c>
    </row>
    <row r="13" spans="1:22" x14ac:dyDescent="0.25">
      <c r="A13" s="17">
        <v>1029</v>
      </c>
      <c r="B13" s="18" t="s">
        <v>107</v>
      </c>
      <c r="C13" s="19" t="s">
        <v>108</v>
      </c>
      <c r="D13" s="18">
        <v>66</v>
      </c>
      <c r="E13" s="18">
        <v>88</v>
      </c>
      <c r="F13" s="18">
        <v>104</v>
      </c>
      <c r="G13" s="18">
        <v>265</v>
      </c>
      <c r="H13" s="18">
        <v>160</v>
      </c>
      <c r="I13" s="18">
        <v>232</v>
      </c>
      <c r="J13" s="18">
        <v>168</v>
      </c>
      <c r="K13" s="18">
        <v>111</v>
      </c>
      <c r="L13" s="18">
        <v>245</v>
      </c>
      <c r="M13" s="20">
        <v>79</v>
      </c>
      <c r="N13" s="20">
        <v>605</v>
      </c>
      <c r="O13" s="18">
        <f>SUM([1]!Table1[[#This Row],[2005]:[2015]])</f>
        <v>2828</v>
      </c>
      <c r="P13" s="21">
        <v>128995</v>
      </c>
      <c r="Q13" s="21">
        <v>61014</v>
      </c>
      <c r="R13" s="22">
        <v>67981</v>
      </c>
      <c r="S13" s="22">
        <v>11.545</v>
      </c>
      <c r="T13" s="22">
        <v>22359</v>
      </c>
      <c r="U13" s="22">
        <v>54651</v>
      </c>
      <c r="V13" s="23">
        <f>[1]!Table1[[#This Row],[2014]]/[1]!Table1[[#This Row],[Total Population]]*100000</f>
        <v>71.868583162217661</v>
      </c>
    </row>
    <row r="14" spans="1:22" x14ac:dyDescent="0.25">
      <c r="A14" s="17">
        <v>1027</v>
      </c>
      <c r="B14" s="18" t="s">
        <v>111</v>
      </c>
      <c r="C14" s="19" t="s">
        <v>112</v>
      </c>
      <c r="D14" s="18">
        <v>130</v>
      </c>
      <c r="E14" s="18">
        <v>240</v>
      </c>
      <c r="F14" s="18">
        <v>179</v>
      </c>
      <c r="G14" s="18">
        <v>299</v>
      </c>
      <c r="H14" s="18">
        <v>213</v>
      </c>
      <c r="I14" s="18">
        <v>296</v>
      </c>
      <c r="J14" s="18">
        <v>279</v>
      </c>
      <c r="K14" s="18">
        <v>257</v>
      </c>
      <c r="L14" s="18">
        <v>433</v>
      </c>
      <c r="M14" s="20">
        <v>112</v>
      </c>
      <c r="N14" s="20">
        <v>535</v>
      </c>
      <c r="O14" s="18">
        <f>SUM([1]!Table1[[#This Row],[2005]:[2015]])</f>
        <v>2821</v>
      </c>
      <c r="P14" s="21">
        <v>145514</v>
      </c>
      <c r="Q14" s="21">
        <v>66737</v>
      </c>
      <c r="R14" s="22">
        <v>78777</v>
      </c>
      <c r="S14" s="22">
        <v>24.311</v>
      </c>
      <c r="T14" s="22">
        <v>17772</v>
      </c>
      <c r="U14" s="22">
        <v>69412</v>
      </c>
      <c r="V14" s="23">
        <f>[1]!Table1[[#This Row],[2014]]/[1]!Table1[[#This Row],[Total Population]]*100000</f>
        <v>75.437408382124758</v>
      </c>
    </row>
    <row r="15" spans="1:22" x14ac:dyDescent="0.25">
      <c r="A15" s="8">
        <v>1035</v>
      </c>
      <c r="B15" s="9" t="s">
        <v>79</v>
      </c>
      <c r="C15" s="10" t="s">
        <v>80</v>
      </c>
      <c r="D15" s="9">
        <v>161</v>
      </c>
      <c r="E15" s="9">
        <v>188</v>
      </c>
      <c r="F15" s="9">
        <v>284</v>
      </c>
      <c r="G15" s="9">
        <v>243</v>
      </c>
      <c r="H15" s="9">
        <v>149</v>
      </c>
      <c r="I15" s="9">
        <v>238</v>
      </c>
      <c r="J15" s="9">
        <v>330</v>
      </c>
      <c r="K15" s="9">
        <v>197</v>
      </c>
      <c r="L15" s="9">
        <v>328</v>
      </c>
      <c r="M15" s="11">
        <v>123</v>
      </c>
      <c r="N15" s="11">
        <v>800</v>
      </c>
      <c r="O15" s="9">
        <f>SUM([1]!Table1[[#This Row],[2005]:[2015]])</f>
        <v>2795</v>
      </c>
      <c r="P15" s="14">
        <v>156030</v>
      </c>
      <c r="Q15" s="14">
        <v>74894</v>
      </c>
      <c r="R15" s="15">
        <v>81136</v>
      </c>
      <c r="S15" s="15">
        <v>26.265000000000001</v>
      </c>
      <c r="T15" s="15">
        <v>28111</v>
      </c>
      <c r="U15" s="15">
        <v>63846</v>
      </c>
      <c r="V15" s="16">
        <f>[1]!Table1[[#This Row],[2014]]/[1]!Table1[[#This Row],[Total Population]]*100000</f>
        <v>138.29954424013832</v>
      </c>
    </row>
    <row r="16" spans="1:22" x14ac:dyDescent="0.25">
      <c r="A16" s="17">
        <v>1026</v>
      </c>
      <c r="B16" s="18" t="s">
        <v>95</v>
      </c>
      <c r="C16" s="19" t="s">
        <v>96</v>
      </c>
      <c r="D16" s="18">
        <v>124</v>
      </c>
      <c r="E16" s="18">
        <v>181</v>
      </c>
      <c r="F16" s="18">
        <v>138</v>
      </c>
      <c r="G16" s="18">
        <v>198</v>
      </c>
      <c r="H16" s="18">
        <v>230</v>
      </c>
      <c r="I16" s="18">
        <v>261</v>
      </c>
      <c r="J16" s="18">
        <v>285</v>
      </c>
      <c r="K16" s="18">
        <v>169</v>
      </c>
      <c r="L16" s="18">
        <v>378</v>
      </c>
      <c r="M16" s="20">
        <v>176</v>
      </c>
      <c r="N16" s="20">
        <v>655</v>
      </c>
      <c r="O16" s="18">
        <f>SUM([1]!Table1[[#This Row],[2005]:[2015]])</f>
        <v>2749</v>
      </c>
      <c r="P16" s="21">
        <v>127260</v>
      </c>
      <c r="Q16" s="21">
        <v>59275</v>
      </c>
      <c r="R16" s="22">
        <v>67985</v>
      </c>
      <c r="S16" s="22">
        <v>8.3539999999999992</v>
      </c>
      <c r="T16" s="22">
        <v>15233</v>
      </c>
      <c r="U16" s="22">
        <v>56790</v>
      </c>
      <c r="V16" s="23">
        <f>[1]!Table1[[#This Row],[2014]]/[1]!Table1[[#This Row],[Total Population]]*100000</f>
        <v>111.63701648441325</v>
      </c>
    </row>
    <row r="17" spans="1:22" x14ac:dyDescent="0.25">
      <c r="A17" s="17">
        <v>1036</v>
      </c>
      <c r="B17" s="18" t="s">
        <v>71</v>
      </c>
      <c r="C17" s="19" t="s">
        <v>72</v>
      </c>
      <c r="D17" s="18">
        <v>116</v>
      </c>
      <c r="E17" s="18">
        <v>123</v>
      </c>
      <c r="F17" s="18">
        <v>150</v>
      </c>
      <c r="G17" s="18">
        <v>379</v>
      </c>
      <c r="H17" s="18">
        <v>222</v>
      </c>
      <c r="I17" s="18">
        <v>231</v>
      </c>
      <c r="J17" s="18">
        <v>207</v>
      </c>
      <c r="K17" s="18">
        <v>224</v>
      </c>
      <c r="L17" s="18">
        <v>226</v>
      </c>
      <c r="M17" s="20">
        <v>99</v>
      </c>
      <c r="N17" s="20">
        <v>614</v>
      </c>
      <c r="O17" s="18">
        <f>SUM([1]!Table1[[#This Row],[2005]:[2015]])</f>
        <v>2677</v>
      </c>
      <c r="P17" s="21">
        <v>168197</v>
      </c>
      <c r="Q17" s="21">
        <v>83909</v>
      </c>
      <c r="R17" s="22">
        <v>84288</v>
      </c>
      <c r="S17" s="22">
        <v>36.802999999999997</v>
      </c>
      <c r="T17" s="22">
        <v>14759</v>
      </c>
      <c r="U17" s="22">
        <v>69239</v>
      </c>
      <c r="V17" s="23">
        <f>[1]!Table1[[#This Row],[2014]]/[1]!Table1[[#This Row],[Total Population]]*100000</f>
        <v>105.03741958072563</v>
      </c>
    </row>
    <row r="18" spans="1:22" x14ac:dyDescent="0.25">
      <c r="A18" s="8">
        <v>1002</v>
      </c>
      <c r="B18" s="9" t="s">
        <v>103</v>
      </c>
      <c r="C18" s="10" t="s">
        <v>104</v>
      </c>
      <c r="D18" s="9">
        <v>49</v>
      </c>
      <c r="E18" s="9">
        <v>62</v>
      </c>
      <c r="F18" s="9">
        <v>105</v>
      </c>
      <c r="G18" s="9">
        <v>174</v>
      </c>
      <c r="H18" s="9">
        <v>132</v>
      </c>
      <c r="I18" s="9">
        <v>114</v>
      </c>
      <c r="J18" s="9">
        <v>102</v>
      </c>
      <c r="K18" s="9">
        <v>168</v>
      </c>
      <c r="L18" s="9">
        <v>226</v>
      </c>
      <c r="M18" s="11">
        <v>95</v>
      </c>
      <c r="N18" s="11">
        <v>515</v>
      </c>
      <c r="O18" s="9">
        <f>SUM([1]!Table1[[#This Row],[2005]:[2015]])</f>
        <v>2663</v>
      </c>
      <c r="P18" s="14">
        <v>104394</v>
      </c>
      <c r="Q18" s="14">
        <v>55627</v>
      </c>
      <c r="R18" s="15">
        <v>48767</v>
      </c>
      <c r="S18" s="15">
        <v>10.665000000000001</v>
      </c>
      <c r="T18" s="15">
        <v>58514</v>
      </c>
      <c r="U18" s="15">
        <v>32342</v>
      </c>
      <c r="V18" s="16">
        <f>[1]!Table1[[#This Row],[2014]]/[1]!Table1[[#This Row],[Total Population]]*100000</f>
        <v>166.89605843529526</v>
      </c>
    </row>
    <row r="19" spans="1:22" x14ac:dyDescent="0.25">
      <c r="A19" s="17">
        <v>1017</v>
      </c>
      <c r="B19" s="18" t="s">
        <v>63</v>
      </c>
      <c r="C19" s="19" t="s">
        <v>64</v>
      </c>
      <c r="D19" s="18">
        <v>97</v>
      </c>
      <c r="E19" s="18">
        <v>94</v>
      </c>
      <c r="F19" s="18">
        <v>128</v>
      </c>
      <c r="G19" s="18">
        <v>173</v>
      </c>
      <c r="H19" s="18">
        <v>134</v>
      </c>
      <c r="I19" s="18">
        <v>225</v>
      </c>
      <c r="J19" s="18">
        <v>130</v>
      </c>
      <c r="K19" s="18">
        <v>147</v>
      </c>
      <c r="L19" s="18">
        <v>275</v>
      </c>
      <c r="M19" s="20">
        <v>62</v>
      </c>
      <c r="N19" s="20">
        <v>590</v>
      </c>
      <c r="O19" s="18">
        <f>SUM([1]!Table1[[#This Row],[2005]:[2015]])</f>
        <v>2650</v>
      </c>
      <c r="P19" s="21">
        <v>80002</v>
      </c>
      <c r="Q19" s="21">
        <v>36551</v>
      </c>
      <c r="R19" s="22">
        <v>43451</v>
      </c>
      <c r="S19" s="22">
        <v>15.033000000000001</v>
      </c>
      <c r="T19" s="22">
        <v>16746</v>
      </c>
      <c r="U19" s="22">
        <v>65131</v>
      </c>
      <c r="V19" s="23">
        <f>[1]!Table1[[#This Row],[2014]]/[1]!Table1[[#This Row],[Total Population]]*100000</f>
        <v>49.173549100906357</v>
      </c>
    </row>
    <row r="20" spans="1:22" x14ac:dyDescent="0.25">
      <c r="A20" s="8">
        <v>1030</v>
      </c>
      <c r="B20" s="9" t="s">
        <v>41</v>
      </c>
      <c r="C20" s="10" t="s">
        <v>42</v>
      </c>
      <c r="D20" s="9">
        <v>90</v>
      </c>
      <c r="E20" s="9">
        <v>174</v>
      </c>
      <c r="F20" s="9">
        <v>160</v>
      </c>
      <c r="G20" s="9">
        <v>357</v>
      </c>
      <c r="H20" s="9">
        <v>259</v>
      </c>
      <c r="I20" s="9">
        <v>380</v>
      </c>
      <c r="J20" s="9">
        <v>315</v>
      </c>
      <c r="K20" s="9">
        <v>329</v>
      </c>
      <c r="L20" s="9">
        <v>573</v>
      </c>
      <c r="M20" s="11">
        <v>162</v>
      </c>
      <c r="N20" s="11">
        <v>1141</v>
      </c>
      <c r="O20" s="9">
        <f>SUM([1]!Table1[[#This Row],[2005]:[2015]])</f>
        <v>2601</v>
      </c>
      <c r="P20" s="14">
        <v>160366</v>
      </c>
      <c r="Q20" s="14">
        <v>75228</v>
      </c>
      <c r="R20" s="15">
        <v>85138</v>
      </c>
      <c r="S20" s="15">
        <v>32.908000000000001</v>
      </c>
      <c r="T20" s="15">
        <v>26676</v>
      </c>
      <c r="U20" s="15">
        <v>99740</v>
      </c>
      <c r="V20" s="16">
        <f>[1]!Table1[[#This Row],[2014]]/[1]!Table1[[#This Row],[Total Population]]*100000</f>
        <v>82.411837783982577</v>
      </c>
    </row>
    <row r="21" spans="1:22" x14ac:dyDescent="0.25">
      <c r="A21" s="8">
        <v>1043</v>
      </c>
      <c r="B21" s="9" t="s">
        <v>119</v>
      </c>
      <c r="C21" s="10" t="s">
        <v>120</v>
      </c>
      <c r="D21" s="9">
        <v>145</v>
      </c>
      <c r="E21" s="9">
        <v>226</v>
      </c>
      <c r="F21" s="9">
        <v>189</v>
      </c>
      <c r="G21" s="9">
        <v>200</v>
      </c>
      <c r="H21" s="9">
        <v>116</v>
      </c>
      <c r="I21" s="9">
        <v>217</v>
      </c>
      <c r="J21" s="9">
        <v>185</v>
      </c>
      <c r="K21" s="9">
        <v>121</v>
      </c>
      <c r="L21" s="9">
        <v>194</v>
      </c>
      <c r="M21" s="11">
        <v>58</v>
      </c>
      <c r="N21" s="11">
        <v>219</v>
      </c>
      <c r="O21" s="9">
        <f>SUM([1]!Table1[[#This Row],[2005]:[2015]])</f>
        <v>2591</v>
      </c>
      <c r="P21" s="14">
        <v>92094</v>
      </c>
      <c r="Q21" s="14">
        <v>42950</v>
      </c>
      <c r="R21" s="15">
        <v>49144</v>
      </c>
      <c r="S21" s="15">
        <v>25.98</v>
      </c>
      <c r="T21" s="15">
        <v>7086</v>
      </c>
      <c r="U21" s="15">
        <v>39812</v>
      </c>
      <c r="V21" s="16">
        <f>[1]!Table1[[#This Row],[2014]]/[1]!Table1[[#This Row],[Total Population]]*100000</f>
        <v>58.859551597234194</v>
      </c>
    </row>
    <row r="22" spans="1:22" x14ac:dyDescent="0.25">
      <c r="A22" s="17">
        <v>1046</v>
      </c>
      <c r="B22" s="18" t="s">
        <v>69</v>
      </c>
      <c r="C22" s="19" t="s">
        <v>70</v>
      </c>
      <c r="D22" s="18">
        <v>120</v>
      </c>
      <c r="E22" s="18">
        <v>179</v>
      </c>
      <c r="F22" s="18">
        <v>157</v>
      </c>
      <c r="G22" s="18">
        <v>304</v>
      </c>
      <c r="H22" s="18">
        <v>201</v>
      </c>
      <c r="I22" s="18">
        <v>248</v>
      </c>
      <c r="J22" s="18">
        <v>265</v>
      </c>
      <c r="K22" s="18">
        <v>233</v>
      </c>
      <c r="L22" s="18">
        <v>357</v>
      </c>
      <c r="M22" s="20">
        <v>88</v>
      </c>
      <c r="N22" s="20">
        <v>498</v>
      </c>
      <c r="O22" s="18">
        <f>SUM([1]!Table1[[#This Row],[2005]:[2015]])</f>
        <v>2583</v>
      </c>
      <c r="P22" s="21">
        <v>178958</v>
      </c>
      <c r="Q22" s="21">
        <v>84976</v>
      </c>
      <c r="R22" s="22">
        <v>93982</v>
      </c>
      <c r="S22" s="22">
        <v>110.68599999999999</v>
      </c>
      <c r="T22" s="22">
        <v>8751</v>
      </c>
      <c r="U22" s="22">
        <v>73481</v>
      </c>
      <c r="V22" s="23">
        <f>[1]!Table1[[#This Row],[2014]]/[1]!Table1[[#This Row],[Total Population]]*100000</f>
        <v>67.317661987960207</v>
      </c>
    </row>
    <row r="23" spans="1:22" x14ac:dyDescent="0.25">
      <c r="A23" s="17">
        <v>1018</v>
      </c>
      <c r="B23" s="18" t="s">
        <v>125</v>
      </c>
      <c r="C23" s="19" t="s">
        <v>126</v>
      </c>
      <c r="D23" s="18">
        <v>79</v>
      </c>
      <c r="E23" s="18">
        <v>76</v>
      </c>
      <c r="F23" s="18">
        <v>71</v>
      </c>
      <c r="G23" s="18">
        <v>138</v>
      </c>
      <c r="H23" s="18">
        <v>142</v>
      </c>
      <c r="I23" s="18">
        <v>153</v>
      </c>
      <c r="J23" s="18">
        <v>146</v>
      </c>
      <c r="K23" s="18">
        <v>138</v>
      </c>
      <c r="L23" s="18">
        <v>187</v>
      </c>
      <c r="M23" s="20">
        <v>92</v>
      </c>
      <c r="N23" s="20">
        <v>355</v>
      </c>
      <c r="O23" s="18">
        <f>SUM([1]!Table1[[#This Row],[2005]:[2015]])</f>
        <v>2564</v>
      </c>
      <c r="P23" s="21">
        <v>75224</v>
      </c>
      <c r="Q23" s="21">
        <v>35192</v>
      </c>
      <c r="R23" s="22">
        <v>40032</v>
      </c>
      <c r="S23" s="22">
        <v>6.0510000000000002</v>
      </c>
      <c r="T23" s="22">
        <v>54926</v>
      </c>
      <c r="U23" s="22">
        <v>37448</v>
      </c>
      <c r="V23" s="23">
        <f>[1]!Table1[[#This Row],[2014]]/[1]!Table1[[#This Row],[Total Population]]*100000</f>
        <v>85.840631232116536</v>
      </c>
    </row>
    <row r="24" spans="1:22" x14ac:dyDescent="0.25">
      <c r="A24" s="8">
        <v>1033</v>
      </c>
      <c r="B24" s="9" t="s">
        <v>93</v>
      </c>
      <c r="C24" s="10" t="s">
        <v>94</v>
      </c>
      <c r="D24" s="9">
        <v>143</v>
      </c>
      <c r="E24" s="9">
        <v>191</v>
      </c>
      <c r="F24" s="9">
        <v>145</v>
      </c>
      <c r="G24" s="9">
        <v>195</v>
      </c>
      <c r="H24" s="9">
        <v>161</v>
      </c>
      <c r="I24" s="9">
        <v>140</v>
      </c>
      <c r="J24" s="9">
        <v>212</v>
      </c>
      <c r="K24" s="9">
        <v>160</v>
      </c>
      <c r="L24" s="9">
        <v>340</v>
      </c>
      <c r="M24" s="11">
        <v>79</v>
      </c>
      <c r="N24" s="11">
        <v>483</v>
      </c>
      <c r="O24" s="9">
        <f>SUM([1]!Table1[[#This Row],[2005]:[2015]])</f>
        <v>2541</v>
      </c>
      <c r="P24" s="14">
        <v>107221</v>
      </c>
      <c r="Q24" s="14">
        <v>51568</v>
      </c>
      <c r="R24" s="15">
        <v>55653</v>
      </c>
      <c r="S24" s="15">
        <v>12.994</v>
      </c>
      <c r="T24" s="15">
        <v>22270</v>
      </c>
      <c r="U24" s="15">
        <v>64083</v>
      </c>
      <c r="V24" s="16">
        <f>[1]!Table1[[#This Row],[2014]]/[1]!Table1[[#This Row],[Total Population]]*100000</f>
        <v>44.358271744496356</v>
      </c>
    </row>
    <row r="25" spans="1:22" x14ac:dyDescent="0.25">
      <c r="A25" s="8">
        <v>1041</v>
      </c>
      <c r="B25" s="9" t="s">
        <v>77</v>
      </c>
      <c r="C25" s="10" t="s">
        <v>78</v>
      </c>
      <c r="D25" s="9">
        <v>87</v>
      </c>
      <c r="E25" s="9">
        <v>87</v>
      </c>
      <c r="F25" s="9">
        <v>158</v>
      </c>
      <c r="G25" s="9">
        <v>250</v>
      </c>
      <c r="H25" s="9">
        <v>188</v>
      </c>
      <c r="I25" s="9">
        <v>229</v>
      </c>
      <c r="J25" s="9">
        <v>162</v>
      </c>
      <c r="K25" s="9">
        <v>121</v>
      </c>
      <c r="L25" s="9">
        <v>191</v>
      </c>
      <c r="M25" s="11">
        <v>79</v>
      </c>
      <c r="N25" s="11">
        <v>551</v>
      </c>
      <c r="O25" s="9">
        <f>SUM([1]!Table1[[#This Row],[2005]:[2015]])</f>
        <v>2407</v>
      </c>
      <c r="P25" s="14">
        <v>107797</v>
      </c>
      <c r="Q25" s="14">
        <v>51480</v>
      </c>
      <c r="R25" s="15">
        <v>56317</v>
      </c>
      <c r="S25" s="15">
        <v>22.841000000000001</v>
      </c>
      <c r="T25" s="15">
        <v>9472</v>
      </c>
      <c r="U25" s="15">
        <v>48135</v>
      </c>
      <c r="V25" s="16">
        <f>[1]!Table1[[#This Row],[2014]]/[1]!Table1[[#This Row],[Total Population]]*100000</f>
        <v>56.552071605204851</v>
      </c>
    </row>
    <row r="26" spans="1:22" x14ac:dyDescent="0.25">
      <c r="A26" s="17">
        <v>1011</v>
      </c>
      <c r="B26" s="18" t="s">
        <v>61</v>
      </c>
      <c r="C26" s="19" t="s">
        <v>62</v>
      </c>
      <c r="D26" s="18">
        <v>128</v>
      </c>
      <c r="E26" s="18">
        <v>197</v>
      </c>
      <c r="F26" s="18">
        <v>152</v>
      </c>
      <c r="G26" s="18">
        <v>244</v>
      </c>
      <c r="H26" s="18">
        <v>183</v>
      </c>
      <c r="I26" s="18">
        <v>312</v>
      </c>
      <c r="J26" s="18">
        <v>347</v>
      </c>
      <c r="K26" s="18">
        <v>333</v>
      </c>
      <c r="L26" s="18">
        <v>466</v>
      </c>
      <c r="M26" s="20">
        <v>71</v>
      </c>
      <c r="N26" s="20">
        <v>670</v>
      </c>
      <c r="O26" s="18">
        <f>SUM([1]!Table1[[#This Row],[2005]:[2015]])</f>
        <v>2368</v>
      </c>
      <c r="P26" s="21">
        <v>168309</v>
      </c>
      <c r="Q26" s="21">
        <v>80628</v>
      </c>
      <c r="R26" s="22">
        <v>87681</v>
      </c>
      <c r="S26" s="22">
        <v>123.85900000000001</v>
      </c>
      <c r="T26" s="22">
        <v>10304</v>
      </c>
      <c r="U26" s="22">
        <v>80578</v>
      </c>
      <c r="V26" s="23">
        <f>[1]!Table1[[#This Row],[2014]]/[1]!Table1[[#This Row],[Total Population]]*100000</f>
        <v>73.356959095746333</v>
      </c>
    </row>
    <row r="27" spans="1:22" x14ac:dyDescent="0.25">
      <c r="A27" s="17">
        <v>1038</v>
      </c>
      <c r="B27" s="18" t="s">
        <v>49</v>
      </c>
      <c r="C27" s="19" t="s">
        <v>50</v>
      </c>
      <c r="D27" s="18">
        <v>113</v>
      </c>
      <c r="E27" s="18">
        <v>227</v>
      </c>
      <c r="F27" s="18">
        <v>152</v>
      </c>
      <c r="G27" s="18">
        <v>167</v>
      </c>
      <c r="H27" s="18">
        <v>154</v>
      </c>
      <c r="I27" s="18">
        <v>261</v>
      </c>
      <c r="J27" s="18">
        <v>228</v>
      </c>
      <c r="K27" s="18">
        <v>234</v>
      </c>
      <c r="L27" s="18">
        <v>338</v>
      </c>
      <c r="M27" s="20">
        <v>112</v>
      </c>
      <c r="N27" s="20">
        <v>905</v>
      </c>
      <c r="O27" s="18">
        <f>SUM([1]!Table1[[#This Row],[2005]:[2015]])</f>
        <v>2350</v>
      </c>
      <c r="P27" s="21">
        <v>122196</v>
      </c>
      <c r="Q27" s="21">
        <v>55637</v>
      </c>
      <c r="R27" s="22">
        <v>66559</v>
      </c>
      <c r="S27" s="22">
        <v>22.157</v>
      </c>
      <c r="T27" s="22">
        <v>10180</v>
      </c>
      <c r="U27" s="22">
        <v>53475</v>
      </c>
      <c r="V27" s="23">
        <f>[1]!Table1[[#This Row],[2014]]/[1]!Table1[[#This Row],[Total Population]]*100000</f>
        <v>87.97727672623985</v>
      </c>
    </row>
    <row r="28" spans="1:22" x14ac:dyDescent="0.25">
      <c r="A28" s="8">
        <v>1010</v>
      </c>
      <c r="B28" s="9" t="s">
        <v>57</v>
      </c>
      <c r="C28" s="10" t="s">
        <v>58</v>
      </c>
      <c r="D28" s="9">
        <v>123</v>
      </c>
      <c r="E28" s="9">
        <v>192</v>
      </c>
      <c r="F28" s="9">
        <v>170</v>
      </c>
      <c r="G28" s="9">
        <v>254</v>
      </c>
      <c r="H28" s="9">
        <v>149</v>
      </c>
      <c r="I28" s="9">
        <v>175</v>
      </c>
      <c r="J28" s="9">
        <v>281</v>
      </c>
      <c r="K28" s="9">
        <v>273</v>
      </c>
      <c r="L28" s="9">
        <v>276</v>
      </c>
      <c r="M28" s="11">
        <v>62</v>
      </c>
      <c r="N28" s="11">
        <v>586</v>
      </c>
      <c r="O28" s="9">
        <f>SUM([1]!Table1[[#This Row],[2005]:[2015]])</f>
        <v>2249</v>
      </c>
      <c r="P28" s="14">
        <v>139771</v>
      </c>
      <c r="Q28" s="14">
        <v>65915</v>
      </c>
      <c r="R28" s="15">
        <v>73856</v>
      </c>
      <c r="S28" s="15">
        <v>63.644999999999996</v>
      </c>
      <c r="T28" s="15">
        <v>4619</v>
      </c>
      <c r="U28" s="15">
        <v>54306</v>
      </c>
      <c r="V28" s="16">
        <f>[1]!Table1[[#This Row],[2014]]/[1]!Table1[[#This Row],[Total Population]]*100000</f>
        <v>73.679596347730381</v>
      </c>
    </row>
    <row r="29" spans="1:22" x14ac:dyDescent="0.25">
      <c r="A29" s="8">
        <v>1003</v>
      </c>
      <c r="B29" s="9" t="s">
        <v>45</v>
      </c>
      <c r="C29" s="10" t="s">
        <v>46</v>
      </c>
      <c r="D29" s="9">
        <v>70</v>
      </c>
      <c r="E29" s="9">
        <v>93</v>
      </c>
      <c r="F29" s="9">
        <v>89</v>
      </c>
      <c r="G29" s="9">
        <v>269</v>
      </c>
      <c r="H29" s="9">
        <v>117</v>
      </c>
      <c r="I29" s="9">
        <v>213</v>
      </c>
      <c r="J29" s="9">
        <v>447</v>
      </c>
      <c r="K29" s="9">
        <v>237</v>
      </c>
      <c r="L29" s="9">
        <v>312</v>
      </c>
      <c r="M29" s="11">
        <v>134</v>
      </c>
      <c r="N29" s="11">
        <v>620</v>
      </c>
      <c r="O29" s="9">
        <f>SUM([1]!Table1[[#This Row],[2005]:[2015]])</f>
        <v>2229</v>
      </c>
      <c r="P29" s="14">
        <v>162598</v>
      </c>
      <c r="Q29" s="14">
        <v>79435</v>
      </c>
      <c r="R29" s="15">
        <v>83163</v>
      </c>
      <c r="S29" s="15">
        <v>236.261</v>
      </c>
      <c r="T29" s="15">
        <v>5799</v>
      </c>
      <c r="U29" s="15">
        <v>56769</v>
      </c>
      <c r="V29" s="16">
        <f>[1]!Table1[[#This Row],[2014]]/[1]!Table1[[#This Row],[Total Population]]*100000</f>
        <v>104.85267609948045</v>
      </c>
    </row>
    <row r="30" spans="1:22" x14ac:dyDescent="0.25">
      <c r="A30" s="8">
        <v>1023</v>
      </c>
      <c r="B30" s="9" t="s">
        <v>123</v>
      </c>
      <c r="C30" s="10" t="s">
        <v>124</v>
      </c>
      <c r="D30" s="9">
        <v>123</v>
      </c>
      <c r="E30" s="9">
        <v>171</v>
      </c>
      <c r="F30" s="9">
        <v>191</v>
      </c>
      <c r="G30" s="9">
        <v>234</v>
      </c>
      <c r="H30" s="9">
        <v>117</v>
      </c>
      <c r="I30" s="9">
        <v>301</v>
      </c>
      <c r="J30" s="9">
        <v>302</v>
      </c>
      <c r="K30" s="9">
        <v>281</v>
      </c>
      <c r="L30" s="9">
        <v>465</v>
      </c>
      <c r="M30" s="11">
        <v>171</v>
      </c>
      <c r="N30" s="11">
        <v>393</v>
      </c>
      <c r="O30" s="9">
        <f>SUM([1]!Table1[[#This Row],[2005]:[2015]])</f>
        <v>2168</v>
      </c>
      <c r="P30" s="14">
        <v>153175</v>
      </c>
      <c r="Q30" s="14">
        <v>71781</v>
      </c>
      <c r="R30" s="15">
        <v>81394</v>
      </c>
      <c r="S30" s="15">
        <v>35.825000000000003</v>
      </c>
      <c r="T30" s="15">
        <v>8572</v>
      </c>
      <c r="U30" s="15">
        <v>57298</v>
      </c>
      <c r="V30" s="16">
        <f>[1]!Table1[[#This Row],[2014]]/[1]!Table1[[#This Row],[Total Population]]*100000</f>
        <v>55.735567794288528</v>
      </c>
    </row>
    <row r="31" spans="1:22" x14ac:dyDescent="0.25">
      <c r="A31" s="8">
        <v>1022</v>
      </c>
      <c r="B31" s="9" t="s">
        <v>91</v>
      </c>
      <c r="C31" s="10" t="s">
        <v>92</v>
      </c>
      <c r="D31" s="9">
        <v>106</v>
      </c>
      <c r="E31" s="9">
        <v>187</v>
      </c>
      <c r="F31" s="9">
        <v>75</v>
      </c>
      <c r="G31" s="9">
        <v>262</v>
      </c>
      <c r="H31" s="9">
        <v>199</v>
      </c>
      <c r="I31" s="9">
        <v>307</v>
      </c>
      <c r="J31" s="9">
        <v>308</v>
      </c>
      <c r="K31" s="9">
        <v>213</v>
      </c>
      <c r="L31" s="9">
        <v>287</v>
      </c>
      <c r="M31" s="11">
        <v>87</v>
      </c>
      <c r="N31" s="11">
        <v>552</v>
      </c>
      <c r="O31" s="9">
        <f>SUM([1]!Table1[[#This Row],[2005]:[2015]])</f>
        <v>2123</v>
      </c>
      <c r="P31" s="14">
        <v>129238</v>
      </c>
      <c r="Q31" s="14">
        <v>60665</v>
      </c>
      <c r="R31" s="15">
        <v>68573</v>
      </c>
      <c r="S31" s="15">
        <v>17.834</v>
      </c>
      <c r="T31" s="15">
        <v>51163</v>
      </c>
      <c r="U31" s="15">
        <v>51625</v>
      </c>
      <c r="V31" s="16">
        <f>[1]!Table1[[#This Row],[2014]]/[1]!Table1[[#This Row],[Total Population]]*100000</f>
        <v>61.242683824954455</v>
      </c>
    </row>
    <row r="32" spans="1:22" x14ac:dyDescent="0.25">
      <c r="A32" s="17">
        <v>1007</v>
      </c>
      <c r="B32" s="18" t="s">
        <v>113</v>
      </c>
      <c r="C32" s="19" t="s">
        <v>114</v>
      </c>
      <c r="D32" s="18">
        <v>50</v>
      </c>
      <c r="E32" s="18">
        <v>124</v>
      </c>
      <c r="F32" s="18">
        <v>130</v>
      </c>
      <c r="G32" s="18">
        <v>135</v>
      </c>
      <c r="H32" s="18">
        <v>100</v>
      </c>
      <c r="I32" s="18">
        <v>91</v>
      </c>
      <c r="J32" s="18">
        <v>88</v>
      </c>
      <c r="K32" s="18">
        <v>155</v>
      </c>
      <c r="L32" s="18">
        <v>167</v>
      </c>
      <c r="M32" s="20">
        <v>46</v>
      </c>
      <c r="N32" s="20">
        <v>282</v>
      </c>
      <c r="O32" s="18">
        <f>SUM([1]!Table1[[#This Row],[2005]:[2015]])</f>
        <v>2103</v>
      </c>
      <c r="P32" s="21">
        <v>51557</v>
      </c>
      <c r="Q32" s="21">
        <v>23738</v>
      </c>
      <c r="R32" s="22">
        <v>27819</v>
      </c>
      <c r="S32" s="22">
        <v>8.3689999999999998</v>
      </c>
      <c r="T32" s="22">
        <v>28172</v>
      </c>
      <c r="U32" s="22">
        <v>27734</v>
      </c>
      <c r="V32" s="23">
        <f>[1]!Table1[[#This Row],[2014]]/[1]!Table1[[#This Row],[Total Population]]*100000</f>
        <v>73.285898494392242</v>
      </c>
    </row>
    <row r="33" spans="1:22" x14ac:dyDescent="0.25">
      <c r="A33" s="8">
        <v>1014</v>
      </c>
      <c r="B33" s="9" t="s">
        <v>115</v>
      </c>
      <c r="C33" s="10" t="s">
        <v>116</v>
      </c>
      <c r="D33" s="9">
        <v>168</v>
      </c>
      <c r="E33" s="9">
        <v>139</v>
      </c>
      <c r="F33" s="9">
        <v>182</v>
      </c>
      <c r="G33" s="9">
        <v>210</v>
      </c>
      <c r="H33" s="9">
        <v>158</v>
      </c>
      <c r="I33" s="9">
        <v>206</v>
      </c>
      <c r="J33" s="9">
        <v>164</v>
      </c>
      <c r="K33" s="9">
        <v>119</v>
      </c>
      <c r="L33" s="9">
        <v>227</v>
      </c>
      <c r="M33" s="11">
        <v>75</v>
      </c>
      <c r="N33" s="11">
        <v>435</v>
      </c>
      <c r="O33" s="9">
        <f>SUM([1]!Table1[[#This Row],[2005]:[2015]])</f>
        <v>2103</v>
      </c>
      <c r="P33" s="14">
        <v>72203</v>
      </c>
      <c r="Q33" s="14">
        <v>35841</v>
      </c>
      <c r="R33" s="15">
        <v>36362</v>
      </c>
      <c r="S33" s="15">
        <v>9.5950000000000006</v>
      </c>
      <c r="T33" s="15">
        <v>7525</v>
      </c>
      <c r="U33" s="15">
        <v>39193</v>
      </c>
      <c r="V33" s="16">
        <f>[1]!Table1[[#This Row],[2014]]/[1]!Table1[[#This Row],[Total Population]]*100000</f>
        <v>117.51172024788788</v>
      </c>
    </row>
    <row r="34" spans="1:22" x14ac:dyDescent="0.25">
      <c r="A34" s="17">
        <v>1001</v>
      </c>
      <c r="B34" s="18" t="s">
        <v>127</v>
      </c>
      <c r="C34" s="19" t="s">
        <v>128</v>
      </c>
      <c r="D34" s="18">
        <v>75</v>
      </c>
      <c r="E34" s="18">
        <v>47</v>
      </c>
      <c r="F34" s="18">
        <v>104</v>
      </c>
      <c r="G34" s="18">
        <v>123</v>
      </c>
      <c r="H34" s="18">
        <v>79</v>
      </c>
      <c r="I34" s="18">
        <v>92</v>
      </c>
      <c r="J34" s="18">
        <v>103</v>
      </c>
      <c r="K34" s="18">
        <v>156</v>
      </c>
      <c r="L34" s="18">
        <v>149</v>
      </c>
      <c r="M34" s="20">
        <v>38</v>
      </c>
      <c r="N34" s="20">
        <v>201</v>
      </c>
      <c r="O34" s="18">
        <f>SUM([1]!Table1[[#This Row],[2005]:[2015]])</f>
        <v>2083</v>
      </c>
      <c r="P34" s="21">
        <v>55373</v>
      </c>
      <c r="Q34" s="21">
        <v>26695</v>
      </c>
      <c r="R34" s="22">
        <v>28678</v>
      </c>
      <c r="S34" s="22">
        <v>5.5359999999999996</v>
      </c>
      <c r="T34" s="22">
        <v>157791</v>
      </c>
      <c r="U34" s="22">
        <v>19258</v>
      </c>
      <c r="V34" s="23">
        <f>[1]!Table1[[#This Row],[2014]]/[1]!Table1[[#This Row],[Total Population]]*100000</f>
        <v>103.87380025760702</v>
      </c>
    </row>
    <row r="35" spans="1:22" x14ac:dyDescent="0.25">
      <c r="A35" s="8">
        <v>1008</v>
      </c>
      <c r="B35" s="9" t="s">
        <v>131</v>
      </c>
      <c r="C35" s="10" t="s">
        <v>132</v>
      </c>
      <c r="D35" s="9">
        <v>99</v>
      </c>
      <c r="E35" s="9">
        <v>111</v>
      </c>
      <c r="F35" s="9">
        <v>120</v>
      </c>
      <c r="G35" s="9">
        <v>107</v>
      </c>
      <c r="H35" s="9">
        <v>68</v>
      </c>
      <c r="I35" s="9">
        <v>84</v>
      </c>
      <c r="J35" s="9">
        <v>118</v>
      </c>
      <c r="K35" s="9">
        <v>188</v>
      </c>
      <c r="L35" s="9">
        <v>125</v>
      </c>
      <c r="M35" s="11">
        <v>38</v>
      </c>
      <c r="N35" s="11">
        <v>222</v>
      </c>
      <c r="O35" s="9">
        <f>SUM([1]!Table1[[#This Row],[2005]:[2015]])</f>
        <v>2055</v>
      </c>
      <c r="P35" s="14">
        <v>49280</v>
      </c>
      <c r="Q35" s="14">
        <v>23950</v>
      </c>
      <c r="R35" s="15">
        <v>25330</v>
      </c>
      <c r="S35" s="15">
        <v>1.931</v>
      </c>
      <c r="T35" s="15">
        <v>127030</v>
      </c>
      <c r="U35" s="15">
        <v>19529</v>
      </c>
      <c r="V35" s="16">
        <f>[1]!Table1[[#This Row],[2014]]/[1]!Table1[[#This Row],[Total Population]]*100000</f>
        <v>77.49806254843628</v>
      </c>
    </row>
    <row r="36" spans="1:22" x14ac:dyDescent="0.25">
      <c r="A36" s="8">
        <v>1009</v>
      </c>
      <c r="B36" s="9" t="s">
        <v>89</v>
      </c>
      <c r="C36" s="10" t="s">
        <v>90</v>
      </c>
      <c r="D36" s="9">
        <v>158</v>
      </c>
      <c r="E36" s="9">
        <v>128</v>
      </c>
      <c r="F36" s="9">
        <v>176</v>
      </c>
      <c r="G36" s="9">
        <v>154</v>
      </c>
      <c r="H36" s="9">
        <v>123</v>
      </c>
      <c r="I36" s="9">
        <v>187</v>
      </c>
      <c r="J36" s="9">
        <v>156</v>
      </c>
      <c r="K36" s="9">
        <v>122</v>
      </c>
      <c r="L36" s="9">
        <v>233</v>
      </c>
      <c r="M36" s="11">
        <v>61</v>
      </c>
      <c r="N36" s="11">
        <v>549</v>
      </c>
      <c r="O36" s="9">
        <f>SUM([1]!Table1[[#This Row],[2005]:[2015]])</f>
        <v>2047</v>
      </c>
      <c r="P36" s="14">
        <v>92448</v>
      </c>
      <c r="Q36" s="14">
        <v>42558</v>
      </c>
      <c r="R36" s="15">
        <v>49890</v>
      </c>
      <c r="S36" s="15">
        <v>13.986000000000001</v>
      </c>
      <c r="T36" s="15">
        <v>6610</v>
      </c>
      <c r="U36" s="15">
        <v>49760</v>
      </c>
      <c r="V36" s="16">
        <f>[1]!Table1[[#This Row],[2014]]/[1]!Table1[[#This Row],[Total Population]]*100000</f>
        <v>65.983039113880238</v>
      </c>
    </row>
    <row r="37" spans="1:22" x14ac:dyDescent="0.25">
      <c r="A37" s="8">
        <v>1032</v>
      </c>
      <c r="B37" s="9" t="s">
        <v>39</v>
      </c>
      <c r="C37" s="10" t="s">
        <v>40</v>
      </c>
      <c r="D37" s="9">
        <v>114</v>
      </c>
      <c r="E37" s="9">
        <v>194</v>
      </c>
      <c r="F37" s="9">
        <v>118</v>
      </c>
      <c r="G37" s="9">
        <v>282</v>
      </c>
      <c r="H37" s="9">
        <v>249</v>
      </c>
      <c r="I37" s="9">
        <v>289</v>
      </c>
      <c r="J37" s="9">
        <v>255</v>
      </c>
      <c r="K37" s="9">
        <v>280</v>
      </c>
      <c r="L37" s="9">
        <v>452</v>
      </c>
      <c r="M37" s="11">
        <v>139</v>
      </c>
      <c r="N37" s="11">
        <v>1087</v>
      </c>
      <c r="O37" s="9">
        <f>SUM([1]!Table1[[#This Row],[2005]:[2015]])</f>
        <v>2014</v>
      </c>
      <c r="P37" s="14">
        <v>166364</v>
      </c>
      <c r="Q37" s="14">
        <v>78671</v>
      </c>
      <c r="R37" s="15">
        <v>87693</v>
      </c>
      <c r="S37" s="15">
        <v>52.49</v>
      </c>
      <c r="T37" s="15">
        <v>9346</v>
      </c>
      <c r="U37" s="15">
        <v>78953</v>
      </c>
      <c r="V37" s="16">
        <f>[1]!Table1[[#This Row],[2014]]/[1]!Table1[[#This Row],[Total Population]]*100000</f>
        <v>94.623447204968954</v>
      </c>
    </row>
    <row r="38" spans="1:22" x14ac:dyDescent="0.25">
      <c r="A38" s="17">
        <v>1024</v>
      </c>
      <c r="B38" s="18" t="s">
        <v>99</v>
      </c>
      <c r="C38" s="19" t="s">
        <v>100</v>
      </c>
      <c r="D38" s="18">
        <v>219</v>
      </c>
      <c r="E38" s="18">
        <v>361</v>
      </c>
      <c r="F38" s="18">
        <v>144</v>
      </c>
      <c r="G38" s="18">
        <v>161</v>
      </c>
      <c r="H38" s="18">
        <v>99</v>
      </c>
      <c r="I38" s="18">
        <v>128</v>
      </c>
      <c r="J38" s="18">
        <v>128</v>
      </c>
      <c r="K38" s="18">
        <v>163</v>
      </c>
      <c r="L38" s="18">
        <v>226</v>
      </c>
      <c r="M38" s="20">
        <v>89</v>
      </c>
      <c r="N38" s="20">
        <v>511</v>
      </c>
      <c r="O38" s="18">
        <f>SUM([1]!Table1[[#This Row],[2005]:[2015]])</f>
        <v>1918</v>
      </c>
      <c r="P38" s="21">
        <v>84881</v>
      </c>
      <c r="Q38" s="21">
        <v>40759</v>
      </c>
      <c r="R38" s="22">
        <v>44122</v>
      </c>
      <c r="S38" s="22">
        <v>15.782</v>
      </c>
      <c r="T38" s="22">
        <v>10678</v>
      </c>
      <c r="U38" s="22">
        <v>34220</v>
      </c>
      <c r="V38" s="23">
        <f>[1]!Table1[[#This Row],[2014]]/[1]!Table1[[#This Row],[Total Population]]*100000</f>
        <v>94.894052946568181</v>
      </c>
    </row>
    <row r="39" spans="1:22" x14ac:dyDescent="0.25">
      <c r="A39" s="8">
        <v>1037</v>
      </c>
      <c r="B39" s="9" t="s">
        <v>101</v>
      </c>
      <c r="C39" s="10" t="s">
        <v>102</v>
      </c>
      <c r="D39" s="9">
        <v>84</v>
      </c>
      <c r="E39" s="9">
        <v>183</v>
      </c>
      <c r="F39" s="9">
        <v>131</v>
      </c>
      <c r="G39" s="9">
        <v>144</v>
      </c>
      <c r="H39" s="9">
        <v>126</v>
      </c>
      <c r="I39" s="9">
        <v>148</v>
      </c>
      <c r="J39" s="9">
        <v>171</v>
      </c>
      <c r="K39" s="9">
        <v>189</v>
      </c>
      <c r="L39" s="9">
        <v>271</v>
      </c>
      <c r="M39" s="11">
        <v>86</v>
      </c>
      <c r="N39" s="11">
        <v>376</v>
      </c>
      <c r="O39" s="9">
        <f>SUM([1]!Table1[[#This Row],[2005]:[2015]])</f>
        <v>1913</v>
      </c>
      <c r="P39" s="14">
        <v>73790</v>
      </c>
      <c r="Q39" s="14">
        <v>35411</v>
      </c>
      <c r="R39" s="15">
        <v>38379</v>
      </c>
      <c r="S39" s="15">
        <v>7.1259999999999994</v>
      </c>
      <c r="T39" s="15">
        <v>41593</v>
      </c>
      <c r="U39" s="15">
        <v>44095</v>
      </c>
      <c r="V39" s="16">
        <f>[1]!Table1[[#This Row],[2014]]/[1]!Table1[[#This Row],[Total Population]]*100000</f>
        <v>117.69071727720936</v>
      </c>
    </row>
    <row r="40" spans="1:22" x14ac:dyDescent="0.25">
      <c r="A40" s="17">
        <v>1042</v>
      </c>
      <c r="B40" s="18" t="s">
        <v>51</v>
      </c>
      <c r="C40" s="19" t="s">
        <v>52</v>
      </c>
      <c r="D40" s="18">
        <v>74</v>
      </c>
      <c r="E40" s="18">
        <v>121</v>
      </c>
      <c r="F40" s="18">
        <v>99</v>
      </c>
      <c r="G40" s="18">
        <v>245</v>
      </c>
      <c r="H40" s="18">
        <v>216</v>
      </c>
      <c r="I40" s="18">
        <v>285</v>
      </c>
      <c r="J40" s="18">
        <v>202</v>
      </c>
      <c r="K40" s="18">
        <v>164</v>
      </c>
      <c r="L40" s="18">
        <v>289</v>
      </c>
      <c r="M40" s="20">
        <v>110</v>
      </c>
      <c r="N40" s="20">
        <v>602</v>
      </c>
      <c r="O40" s="18">
        <f>SUM([1]!Table1[[#This Row],[2005]:[2015]])</f>
        <v>1909</v>
      </c>
      <c r="P40" s="21">
        <v>194511</v>
      </c>
      <c r="Q40" s="21">
        <v>91547</v>
      </c>
      <c r="R40" s="22">
        <v>102964</v>
      </c>
      <c r="S40" s="22">
        <v>44.614999999999995</v>
      </c>
      <c r="T40" s="22">
        <v>13386</v>
      </c>
      <c r="U40" s="22">
        <v>92755</v>
      </c>
      <c r="V40" s="23">
        <f>[1]!Table1[[#This Row],[2014]]/[1]!Table1[[#This Row],[Total Population]]*100000</f>
        <v>116.54695758232822</v>
      </c>
    </row>
    <row r="41" spans="1:22" x14ac:dyDescent="0.25">
      <c r="A41" s="17">
        <v>1013</v>
      </c>
      <c r="B41" s="18" t="s">
        <v>135</v>
      </c>
      <c r="C41" s="19" t="s">
        <v>136</v>
      </c>
      <c r="D41" s="18">
        <v>120</v>
      </c>
      <c r="E41" s="18">
        <v>166</v>
      </c>
      <c r="F41" s="18">
        <v>190</v>
      </c>
      <c r="G41" s="18">
        <v>34</v>
      </c>
      <c r="H41" s="18">
        <v>43</v>
      </c>
      <c r="I41" s="18">
        <v>24</v>
      </c>
      <c r="J41" s="18">
        <v>85</v>
      </c>
      <c r="K41" s="18">
        <v>102</v>
      </c>
      <c r="L41" s="18">
        <v>65</v>
      </c>
      <c r="M41" s="20">
        <v>8</v>
      </c>
      <c r="N41" s="20">
        <v>90</v>
      </c>
      <c r="O41" s="18">
        <f>SUM([1]!Table1[[#This Row],[2005]:[2015]])</f>
        <v>1879</v>
      </c>
      <c r="P41" s="21">
        <v>26359</v>
      </c>
      <c r="Q41" s="21">
        <v>12790</v>
      </c>
      <c r="R41" s="22">
        <v>13569</v>
      </c>
      <c r="S41" s="22">
        <v>1.4159999999999999</v>
      </c>
      <c r="T41" s="22">
        <v>55837</v>
      </c>
      <c r="U41" s="22">
        <v>13234</v>
      </c>
      <c r="V41" s="23">
        <f>[1]!Table1[[#This Row],[2014]]/[1]!Table1[[#This Row],[Total Population]]*100000</f>
        <v>111.35057471264368</v>
      </c>
    </row>
    <row r="42" spans="1:22" x14ac:dyDescent="0.25">
      <c r="A42" s="8">
        <v>1044</v>
      </c>
      <c r="B42" s="9" t="s">
        <v>37</v>
      </c>
      <c r="C42" s="10" t="s">
        <v>38</v>
      </c>
      <c r="D42" s="9">
        <v>86</v>
      </c>
      <c r="E42" s="9">
        <v>116</v>
      </c>
      <c r="F42" s="9">
        <v>170</v>
      </c>
      <c r="G42" s="9">
        <v>127</v>
      </c>
      <c r="H42" s="9">
        <v>98</v>
      </c>
      <c r="I42" s="9">
        <v>120</v>
      </c>
      <c r="J42" s="9">
        <v>144</v>
      </c>
      <c r="K42" s="9">
        <v>83</v>
      </c>
      <c r="L42" s="9">
        <v>241</v>
      </c>
      <c r="M42" s="11">
        <v>88</v>
      </c>
      <c r="N42" s="11">
        <v>645</v>
      </c>
      <c r="O42" s="9">
        <f>SUM([1]!Table1[[#This Row],[2005]:[2015]])</f>
        <v>1870</v>
      </c>
      <c r="P42" s="14">
        <v>92735</v>
      </c>
      <c r="Q42" s="14">
        <v>42817</v>
      </c>
      <c r="R42" s="15">
        <v>49918</v>
      </c>
      <c r="S42" s="15">
        <v>28.123999999999999</v>
      </c>
      <c r="T42" s="15">
        <v>3297</v>
      </c>
      <c r="U42" s="15">
        <v>34807</v>
      </c>
      <c r="V42" s="16">
        <f>[1]!Table1[[#This Row],[2014]]/[1]!Table1[[#This Row],[Total Population]]*100000</f>
        <v>62.979130019328082</v>
      </c>
    </row>
    <row r="43" spans="1:22" x14ac:dyDescent="0.25">
      <c r="A43" s="17">
        <v>1028</v>
      </c>
      <c r="B43" s="18" t="s">
        <v>129</v>
      </c>
      <c r="C43" s="19" t="s">
        <v>130</v>
      </c>
      <c r="D43" s="18">
        <v>234</v>
      </c>
      <c r="E43" s="18">
        <v>225</v>
      </c>
      <c r="F43" s="18">
        <v>162</v>
      </c>
      <c r="G43" s="18">
        <v>168</v>
      </c>
      <c r="H43" s="18">
        <v>121</v>
      </c>
      <c r="I43" s="18">
        <v>176</v>
      </c>
      <c r="J43" s="18">
        <v>161</v>
      </c>
      <c r="K43" s="18">
        <v>169</v>
      </c>
      <c r="L43" s="18">
        <v>251</v>
      </c>
      <c r="M43" s="20">
        <v>78</v>
      </c>
      <c r="N43" s="20">
        <v>269</v>
      </c>
      <c r="O43" s="18">
        <f>SUM([1]!Table1[[#This Row],[2005]:[2015]])</f>
        <v>1840</v>
      </c>
      <c r="P43" s="21">
        <v>82432</v>
      </c>
      <c r="Q43" s="21">
        <v>39185</v>
      </c>
      <c r="R43" s="22">
        <v>43247</v>
      </c>
      <c r="S43" s="22">
        <v>9.3260000000000005</v>
      </c>
      <c r="T43" s="22">
        <v>28089</v>
      </c>
      <c r="U43" s="22">
        <v>39578</v>
      </c>
      <c r="V43" s="23">
        <f>[1]!Table1[[#This Row],[2014]]/[1]!Table1[[#This Row],[Total Population]]*100000</f>
        <v>61.425938888333356</v>
      </c>
    </row>
    <row r="44" spans="1:22" x14ac:dyDescent="0.25">
      <c r="A44" s="8">
        <v>1034</v>
      </c>
      <c r="B44" s="9" t="s">
        <v>43</v>
      </c>
      <c r="C44" s="10" t="s">
        <v>44</v>
      </c>
      <c r="D44" s="9">
        <v>74</v>
      </c>
      <c r="E44" s="9">
        <v>116</v>
      </c>
      <c r="F44" s="9">
        <v>97</v>
      </c>
      <c r="G44" s="9">
        <v>297</v>
      </c>
      <c r="H44" s="9">
        <v>242</v>
      </c>
      <c r="I44" s="9">
        <v>273</v>
      </c>
      <c r="J44" s="9">
        <v>178</v>
      </c>
      <c r="K44" s="9">
        <v>224</v>
      </c>
      <c r="L44" s="9">
        <v>410</v>
      </c>
      <c r="M44" s="11">
        <v>109</v>
      </c>
      <c r="N44" s="11">
        <v>938</v>
      </c>
      <c r="O44" s="9">
        <f>SUM([1]!Table1[[#This Row],[2005]:[2015]])</f>
        <v>1742</v>
      </c>
      <c r="P44" s="14">
        <v>118371</v>
      </c>
      <c r="Q44" s="14">
        <v>54805</v>
      </c>
      <c r="R44" s="15">
        <v>63566</v>
      </c>
      <c r="S44" s="15">
        <v>23.678000000000001</v>
      </c>
      <c r="T44" s="15">
        <v>4999</v>
      </c>
      <c r="U44" s="15">
        <v>65869</v>
      </c>
      <c r="V44" s="16">
        <f>[1]!Table1[[#This Row],[2014]]/[1]!Table1[[#This Row],[Total Population]]*100000</f>
        <v>91.001398547809259</v>
      </c>
    </row>
    <row r="45" spans="1:22" x14ac:dyDescent="0.25">
      <c r="A45" s="8">
        <v>1019</v>
      </c>
      <c r="B45" s="9" t="s">
        <v>117</v>
      </c>
      <c r="C45" s="10" t="s">
        <v>118</v>
      </c>
      <c r="D45" s="9">
        <v>145</v>
      </c>
      <c r="E45" s="9">
        <v>203</v>
      </c>
      <c r="F45" s="9">
        <v>197</v>
      </c>
      <c r="G45" s="9">
        <v>262</v>
      </c>
      <c r="H45" s="9">
        <v>142</v>
      </c>
      <c r="I45" s="9">
        <v>189</v>
      </c>
      <c r="J45" s="9">
        <v>209</v>
      </c>
      <c r="K45" s="9">
        <v>151</v>
      </c>
      <c r="L45" s="9">
        <v>189</v>
      </c>
      <c r="M45" s="11">
        <v>59</v>
      </c>
      <c r="N45" s="11">
        <v>422</v>
      </c>
      <c r="O45" s="9">
        <f>SUM([1]!Table1[[#This Row],[2005]:[2015]])</f>
        <v>1577</v>
      </c>
      <c r="P45" s="14">
        <v>105857</v>
      </c>
      <c r="Q45" s="14">
        <v>49911</v>
      </c>
      <c r="R45" s="15">
        <v>55946</v>
      </c>
      <c r="S45" s="15">
        <v>29.478999999999999</v>
      </c>
      <c r="T45" s="15">
        <v>26455</v>
      </c>
      <c r="U45" s="15">
        <v>39296</v>
      </c>
      <c r="V45" s="16">
        <f>[1]!Table1[[#This Row],[2014]]/[1]!Table1[[#This Row],[Total Population]]*100000</f>
        <v>122.30139317239178</v>
      </c>
    </row>
    <row r="46" spans="1:22" x14ac:dyDescent="0.25">
      <c r="A46" s="8">
        <v>1048</v>
      </c>
      <c r="B46" s="9" t="s">
        <v>81</v>
      </c>
      <c r="C46" s="10" t="s">
        <v>82</v>
      </c>
      <c r="D46" s="9">
        <v>135</v>
      </c>
      <c r="E46" s="9">
        <v>185</v>
      </c>
      <c r="F46" s="9">
        <v>270</v>
      </c>
      <c r="G46" s="9">
        <v>114</v>
      </c>
      <c r="H46" s="9">
        <v>79</v>
      </c>
      <c r="I46" s="9">
        <v>109</v>
      </c>
      <c r="J46" s="9">
        <v>81</v>
      </c>
      <c r="K46" s="9">
        <v>82</v>
      </c>
      <c r="L46" s="9">
        <v>144</v>
      </c>
      <c r="M46" s="11">
        <v>45</v>
      </c>
      <c r="N46" s="11">
        <v>234</v>
      </c>
      <c r="O46" s="9">
        <f>SUM([1]!Table1[[#This Row],[2005]:[2015]])</f>
        <v>1478</v>
      </c>
      <c r="P46" s="14">
        <v>77121</v>
      </c>
      <c r="Q46" s="14">
        <v>35973</v>
      </c>
      <c r="R46" s="15">
        <v>41148</v>
      </c>
      <c r="S46" s="15">
        <v>50.219000000000001</v>
      </c>
      <c r="T46" s="15">
        <v>2948</v>
      </c>
      <c r="U46" s="15">
        <v>31337</v>
      </c>
      <c r="V46" s="16">
        <f>[1]!Table1[[#This Row],[2014]]/[1]!Table1[[#This Row],[Total Population]]*100000</f>
        <v>58.349865795308666</v>
      </c>
    </row>
    <row r="47" spans="1:22" x14ac:dyDescent="0.25">
      <c r="A47" s="17">
        <v>1015</v>
      </c>
      <c r="B47" s="18" t="s">
        <v>73</v>
      </c>
      <c r="C47" s="19" t="s">
        <v>74</v>
      </c>
      <c r="D47" s="18">
        <v>106</v>
      </c>
      <c r="E47" s="18">
        <v>120</v>
      </c>
      <c r="F47" s="18">
        <v>171</v>
      </c>
      <c r="G47" s="18">
        <v>221</v>
      </c>
      <c r="H47" s="18">
        <v>194</v>
      </c>
      <c r="I47" s="18">
        <v>262</v>
      </c>
      <c r="J47" s="18">
        <v>168</v>
      </c>
      <c r="K47" s="18">
        <v>230</v>
      </c>
      <c r="L47" s="18">
        <v>286</v>
      </c>
      <c r="M47" s="20">
        <v>99</v>
      </c>
      <c r="N47" s="20">
        <v>707</v>
      </c>
      <c r="O47" s="18">
        <f>SUM([1]!Table1[[#This Row],[2005]:[2015]])</f>
        <v>1368</v>
      </c>
      <c r="P47" s="21">
        <v>115330</v>
      </c>
      <c r="Q47" s="21">
        <v>54533</v>
      </c>
      <c r="R47" s="22">
        <v>60797</v>
      </c>
      <c r="S47" s="22">
        <v>8.5510000000000002</v>
      </c>
      <c r="T47" s="22">
        <v>98020</v>
      </c>
      <c r="U47" s="22">
        <v>50554</v>
      </c>
      <c r="V47" s="23">
        <f>[1]!Table1[[#This Row],[2014]]/[1]!Table1[[#This Row],[Total Population]]*100000</f>
        <v>89.221638186861142</v>
      </c>
    </row>
    <row r="48" spans="1:22" x14ac:dyDescent="0.25">
      <c r="A48" s="17">
        <v>1049</v>
      </c>
      <c r="B48" s="18" t="s">
        <v>109</v>
      </c>
      <c r="C48" s="19" t="s">
        <v>110</v>
      </c>
      <c r="D48" s="18">
        <v>66</v>
      </c>
      <c r="E48" s="18">
        <v>165</v>
      </c>
      <c r="F48" s="18">
        <v>124</v>
      </c>
      <c r="G48" s="18">
        <v>197</v>
      </c>
      <c r="H48" s="18">
        <v>162</v>
      </c>
      <c r="I48" s="18">
        <v>274</v>
      </c>
      <c r="J48" s="18">
        <v>217</v>
      </c>
      <c r="K48" s="18">
        <v>196</v>
      </c>
      <c r="L48" s="18">
        <v>374</v>
      </c>
      <c r="M48" s="20">
        <v>105</v>
      </c>
      <c r="N48" s="20">
        <v>470</v>
      </c>
      <c r="O48" s="18">
        <f>SUM([1]!Table1[[#This Row],[2005]:[2015]])</f>
        <v>1280</v>
      </c>
      <c r="P48" s="21">
        <v>119349</v>
      </c>
      <c r="Q48" s="21">
        <v>56184</v>
      </c>
      <c r="R48" s="22">
        <v>63165</v>
      </c>
      <c r="S48" s="22">
        <v>30.741</v>
      </c>
      <c r="T48" s="22">
        <v>7861</v>
      </c>
      <c r="U48" s="22">
        <v>47824</v>
      </c>
      <c r="V48" s="23">
        <f>[1]!Table1[[#This Row],[2014]]/[1]!Table1[[#This Row],[Total Population]]*100000</f>
        <v>77.110389610389618</v>
      </c>
    </row>
    <row r="49" spans="1:22" x14ac:dyDescent="0.25">
      <c r="A49" s="17">
        <v>1045</v>
      </c>
      <c r="B49" s="18" t="s">
        <v>75</v>
      </c>
      <c r="C49" s="19" t="s">
        <v>76</v>
      </c>
      <c r="D49" s="18">
        <v>58</v>
      </c>
      <c r="E49" s="18">
        <v>119</v>
      </c>
      <c r="F49" s="18">
        <v>140</v>
      </c>
      <c r="G49" s="18">
        <v>290</v>
      </c>
      <c r="H49" s="18">
        <v>139</v>
      </c>
      <c r="I49" s="18">
        <v>223</v>
      </c>
      <c r="J49" s="18">
        <v>158</v>
      </c>
      <c r="K49" s="18">
        <v>208</v>
      </c>
      <c r="L49" s="18">
        <v>397</v>
      </c>
      <c r="M49" s="20">
        <v>120</v>
      </c>
      <c r="N49" s="20">
        <v>825</v>
      </c>
      <c r="O49" s="18">
        <f>SUM([1]!Table1[[#This Row],[2005]:[2015]])</f>
        <v>1167</v>
      </c>
      <c r="P49" s="21">
        <v>114245</v>
      </c>
      <c r="Q49" s="21">
        <v>52489</v>
      </c>
      <c r="R49" s="22">
        <v>61756</v>
      </c>
      <c r="S49" s="22">
        <v>19.265000000000001</v>
      </c>
      <c r="T49" s="22">
        <v>24568</v>
      </c>
      <c r="U49" s="22">
        <v>58316</v>
      </c>
      <c r="V49" s="23">
        <f>[1]!Table1[[#This Row],[2014]]/[1]!Table1[[#This Row],[Total Population]]*100000</f>
        <v>68.625503404186148</v>
      </c>
    </row>
    <row r="50" spans="1:22" x14ac:dyDescent="0.25">
      <c r="A50" s="17">
        <v>1039</v>
      </c>
      <c r="B50" s="18" t="s">
        <v>53</v>
      </c>
      <c r="C50" s="19" t="s">
        <v>54</v>
      </c>
      <c r="D50" s="18">
        <v>60</v>
      </c>
      <c r="E50" s="18">
        <v>79</v>
      </c>
      <c r="F50" s="18">
        <v>94</v>
      </c>
      <c r="G50" s="18">
        <v>118</v>
      </c>
      <c r="H50" s="18">
        <v>123</v>
      </c>
      <c r="I50" s="18">
        <v>146</v>
      </c>
      <c r="J50" s="18">
        <v>127</v>
      </c>
      <c r="K50" s="18">
        <v>130</v>
      </c>
      <c r="L50" s="18">
        <v>268</v>
      </c>
      <c r="M50" s="20">
        <v>93</v>
      </c>
      <c r="N50" s="20">
        <v>641</v>
      </c>
      <c r="O50" s="18">
        <f>SUM([1]!Table1[[#This Row],[2005]:[2015]])</f>
        <v>971</v>
      </c>
      <c r="P50" s="21">
        <v>83520</v>
      </c>
      <c r="Q50" s="21">
        <v>39391</v>
      </c>
      <c r="R50" s="22">
        <v>44129</v>
      </c>
      <c r="S50" s="22">
        <v>12.565000000000001</v>
      </c>
      <c r="T50" s="22">
        <v>18145</v>
      </c>
      <c r="U50" s="22">
        <v>64637</v>
      </c>
      <c r="V50" s="23">
        <f>[1]!Table1[[#This Row],[2014]]/[1]!Table1[[#This Row],[Total Population]]*100000</f>
        <v>109.74350146324667</v>
      </c>
    </row>
    <row r="51" spans="1:22" x14ac:dyDescent="0.25">
      <c r="A51" s="17">
        <v>1012</v>
      </c>
      <c r="B51" s="18" t="s">
        <v>97</v>
      </c>
      <c r="C51" s="19" t="s">
        <v>98</v>
      </c>
      <c r="D51" s="18">
        <v>69</v>
      </c>
      <c r="E51" s="18">
        <v>165</v>
      </c>
      <c r="F51" s="18">
        <v>178</v>
      </c>
      <c r="G51" s="18">
        <v>218</v>
      </c>
      <c r="H51" s="18">
        <v>150</v>
      </c>
      <c r="I51" s="18">
        <v>189</v>
      </c>
      <c r="J51" s="18">
        <v>186</v>
      </c>
      <c r="K51" s="18">
        <v>232</v>
      </c>
      <c r="L51" s="18">
        <v>240</v>
      </c>
      <c r="M51" s="20">
        <v>95</v>
      </c>
      <c r="N51" s="24">
        <v>381</v>
      </c>
      <c r="O51" s="25">
        <f>SUM([1]!Table1[[#This Row],[2005]:[2015]])</f>
        <v>927</v>
      </c>
      <c r="P51" s="21">
        <v>80843</v>
      </c>
      <c r="Q51" s="21">
        <v>38378</v>
      </c>
      <c r="R51" s="22">
        <v>42465</v>
      </c>
      <c r="S51" s="22">
        <v>16.661999999999999</v>
      </c>
      <c r="T51" s="22">
        <v>9651</v>
      </c>
      <c r="U51" s="22">
        <v>49364</v>
      </c>
      <c r="V51" s="23">
        <f>[1]!Table1[[#This Row],[2014]]/[1]!Table1[[#This Row],[Total Population]]*100000</f>
        <v>30.350165029022342</v>
      </c>
    </row>
  </sheetData>
  <sortState ref="A2:V51">
    <sortCondition ref="C2:C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J1" sqref="J1:J37"/>
    </sheetView>
  </sheetViews>
  <sheetFormatPr defaultRowHeight="13.8" x14ac:dyDescent="0.25"/>
  <cols>
    <col min="2" max="4" width="11" customWidth="1"/>
    <col min="5" max="5" width="13.59765625" customWidth="1"/>
    <col min="6" max="9" width="14.3984375" customWidth="1"/>
    <col min="10" max="10" width="10.3984375" bestFit="1" customWidth="1"/>
  </cols>
  <sheetData>
    <row r="1" spans="1:23" x14ac:dyDescent="0.25">
      <c r="A1" s="1" t="s">
        <v>187</v>
      </c>
      <c r="B1" t="s">
        <v>191</v>
      </c>
      <c r="C1" t="s">
        <v>192</v>
      </c>
      <c r="D1" t="s">
        <v>193</v>
      </c>
      <c r="E1" s="36" t="s">
        <v>190</v>
      </c>
      <c r="F1" t="s">
        <v>194</v>
      </c>
      <c r="G1" t="s">
        <v>195</v>
      </c>
      <c r="H1" t="s">
        <v>196</v>
      </c>
      <c r="I1" s="36" t="s">
        <v>197</v>
      </c>
      <c r="J1" s="36" t="s">
        <v>189</v>
      </c>
    </row>
    <row r="2" spans="1:23" x14ac:dyDescent="0.25">
      <c r="A2" s="2" t="s">
        <v>1</v>
      </c>
      <c r="B2" s="34">
        <v>23.9</v>
      </c>
      <c r="C2" s="35">
        <v>24.6</v>
      </c>
      <c r="D2" s="34">
        <v>22.8</v>
      </c>
      <c r="E2" s="37">
        <f>MIN(B2:D2)</f>
        <v>22.8</v>
      </c>
      <c r="F2" s="34">
        <v>33.1</v>
      </c>
      <c r="G2" s="35">
        <v>32.200000000000003</v>
      </c>
      <c r="H2" s="34">
        <v>32.799999999999997</v>
      </c>
      <c r="I2" s="37">
        <f>MAX(F2:H2)</f>
        <v>33.1</v>
      </c>
      <c r="J2" s="37">
        <f>I2-E2</f>
        <v>10.3</v>
      </c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3" x14ac:dyDescent="0.25">
      <c r="A3" s="2" t="s">
        <v>2</v>
      </c>
      <c r="B3" s="34">
        <v>26.2</v>
      </c>
      <c r="C3" s="35">
        <v>26.6</v>
      </c>
      <c r="D3" s="34">
        <v>25.7</v>
      </c>
      <c r="E3" s="37">
        <f t="shared" ref="E3:E13" si="0">MIN(B3:D3)</f>
        <v>25.7</v>
      </c>
      <c r="F3" s="34">
        <v>34.700000000000003</v>
      </c>
      <c r="G3" s="35">
        <v>33.799999999999997</v>
      </c>
      <c r="H3" s="34">
        <v>33.9</v>
      </c>
      <c r="I3" s="37">
        <f t="shared" ref="I3:I13" si="1">MAX(F3:H3)</f>
        <v>34.700000000000003</v>
      </c>
      <c r="J3" s="37">
        <f t="shared" ref="J3:J37" si="2">I3-E3</f>
        <v>9.0000000000000036</v>
      </c>
    </row>
    <row r="4" spans="1:23" x14ac:dyDescent="0.25">
      <c r="A4" s="2" t="s">
        <v>3</v>
      </c>
      <c r="B4" s="34">
        <v>27.3</v>
      </c>
      <c r="C4" s="35">
        <v>26.6</v>
      </c>
      <c r="D4" s="34">
        <v>26.5</v>
      </c>
      <c r="E4" s="37">
        <f t="shared" si="0"/>
        <v>26.5</v>
      </c>
      <c r="F4" s="34">
        <v>35.6</v>
      </c>
      <c r="G4" s="35">
        <v>33.799999999999997</v>
      </c>
      <c r="H4" s="34">
        <v>34.700000000000003</v>
      </c>
      <c r="I4" s="37">
        <f t="shared" si="1"/>
        <v>35.6</v>
      </c>
      <c r="J4" s="37">
        <f t="shared" si="2"/>
        <v>9.1000000000000014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x14ac:dyDescent="0.25">
      <c r="A5" s="2" t="s">
        <v>4</v>
      </c>
      <c r="B5" s="34">
        <v>27.8</v>
      </c>
      <c r="C5" s="35">
        <v>27.5</v>
      </c>
      <c r="D5" s="34">
        <v>27.1</v>
      </c>
      <c r="E5" s="37">
        <f t="shared" si="0"/>
        <v>27.1</v>
      </c>
      <c r="F5" s="34">
        <v>36.299999999999997</v>
      </c>
      <c r="G5" s="35">
        <v>34.799999999999997</v>
      </c>
      <c r="H5" s="34">
        <v>35.4</v>
      </c>
      <c r="I5" s="37">
        <f t="shared" si="1"/>
        <v>36.299999999999997</v>
      </c>
      <c r="J5" s="37">
        <f t="shared" si="2"/>
        <v>9.1999999999999957</v>
      </c>
    </row>
    <row r="6" spans="1:23" x14ac:dyDescent="0.25">
      <c r="A6" s="2" t="s">
        <v>5</v>
      </c>
      <c r="B6" s="34">
        <v>27.8</v>
      </c>
      <c r="C6" s="35">
        <v>28.3</v>
      </c>
      <c r="D6" s="34">
        <v>27.6</v>
      </c>
      <c r="E6" s="37">
        <f t="shared" si="0"/>
        <v>27.6</v>
      </c>
      <c r="F6" s="34">
        <v>36.5</v>
      </c>
      <c r="G6" s="35">
        <v>35.6</v>
      </c>
      <c r="H6" s="34">
        <v>36.1</v>
      </c>
      <c r="I6" s="37">
        <f t="shared" si="1"/>
        <v>36.5</v>
      </c>
      <c r="J6" s="37">
        <f t="shared" si="2"/>
        <v>8.8999999999999986</v>
      </c>
      <c r="K6" s="34"/>
      <c r="L6" s="34"/>
      <c r="M6" s="34"/>
      <c r="N6" s="34"/>
      <c r="O6" s="34"/>
      <c r="P6" s="34"/>
      <c r="Q6" s="34"/>
    </row>
    <row r="7" spans="1:23" x14ac:dyDescent="0.25">
      <c r="A7" s="2" t="s">
        <v>6</v>
      </c>
      <c r="B7" s="34">
        <v>26.5</v>
      </c>
      <c r="C7" s="35">
        <v>26.7</v>
      </c>
      <c r="D7" s="34">
        <v>26.3</v>
      </c>
      <c r="E7" s="37">
        <f t="shared" si="0"/>
        <v>26.3</v>
      </c>
      <c r="F7" s="34">
        <v>34.1</v>
      </c>
      <c r="G7" s="35">
        <v>33.299999999999997</v>
      </c>
      <c r="H7" s="34">
        <v>33.9</v>
      </c>
      <c r="I7" s="37">
        <f t="shared" si="1"/>
        <v>34.1</v>
      </c>
      <c r="J7" s="37">
        <f t="shared" si="2"/>
        <v>7.8000000000000007</v>
      </c>
    </row>
    <row r="8" spans="1:23" x14ac:dyDescent="0.25">
      <c r="A8" s="2" t="s">
        <v>7</v>
      </c>
      <c r="B8" s="34">
        <v>26.1</v>
      </c>
      <c r="C8" s="35">
        <v>26.1</v>
      </c>
      <c r="D8" s="34">
        <v>25.8</v>
      </c>
      <c r="E8" s="37">
        <f t="shared" si="0"/>
        <v>25.8</v>
      </c>
      <c r="F8" s="34">
        <v>33</v>
      </c>
      <c r="G8" s="35">
        <v>32.200000000000003</v>
      </c>
      <c r="H8" s="34">
        <v>32.9</v>
      </c>
      <c r="I8" s="37">
        <f t="shared" si="1"/>
        <v>33</v>
      </c>
      <c r="J8" s="37">
        <f t="shared" si="2"/>
        <v>7.1999999999999993</v>
      </c>
    </row>
    <row r="9" spans="1:23" x14ac:dyDescent="0.25">
      <c r="A9" s="2" t="s">
        <v>8</v>
      </c>
      <c r="B9" s="34">
        <v>26</v>
      </c>
      <c r="C9" s="35">
        <v>25.9</v>
      </c>
      <c r="D9" s="34">
        <v>25.8</v>
      </c>
      <c r="E9" s="37">
        <f t="shared" si="0"/>
        <v>25.8</v>
      </c>
      <c r="F9" s="34">
        <v>33.9</v>
      </c>
      <c r="G9" s="35">
        <v>32.9</v>
      </c>
      <c r="H9" s="34">
        <v>33.700000000000003</v>
      </c>
      <c r="I9" s="37">
        <f t="shared" si="1"/>
        <v>33.9</v>
      </c>
      <c r="J9" s="37">
        <f t="shared" si="2"/>
        <v>8.0999999999999979</v>
      </c>
    </row>
    <row r="10" spans="1:23" x14ac:dyDescent="0.25">
      <c r="A10" s="2" t="s">
        <v>9</v>
      </c>
      <c r="B10" s="34">
        <v>25.6</v>
      </c>
      <c r="C10" s="35">
        <v>25.9</v>
      </c>
      <c r="D10" s="34">
        <v>25.4</v>
      </c>
      <c r="E10" s="37">
        <f t="shared" si="0"/>
        <v>25.4</v>
      </c>
      <c r="F10" s="34">
        <v>32.700000000000003</v>
      </c>
      <c r="G10" s="35">
        <v>31.9</v>
      </c>
      <c r="H10" s="34">
        <v>32.4</v>
      </c>
      <c r="I10" s="37">
        <f t="shared" si="1"/>
        <v>32.700000000000003</v>
      </c>
      <c r="J10" s="37">
        <f t="shared" si="2"/>
        <v>7.3000000000000043</v>
      </c>
    </row>
    <row r="11" spans="1:23" x14ac:dyDescent="0.25">
      <c r="A11" s="2" t="s">
        <v>10</v>
      </c>
      <c r="B11" s="34">
        <v>25.3</v>
      </c>
      <c r="C11" s="35">
        <v>25.4</v>
      </c>
      <c r="D11" s="34">
        <v>25</v>
      </c>
      <c r="E11" s="37">
        <f t="shared" si="0"/>
        <v>25</v>
      </c>
      <c r="F11" s="34">
        <v>32.9</v>
      </c>
      <c r="G11" s="35">
        <v>31.5</v>
      </c>
      <c r="H11" s="34">
        <v>32.4</v>
      </c>
      <c r="I11" s="37">
        <f t="shared" si="1"/>
        <v>32.9</v>
      </c>
      <c r="J11" s="37">
        <f t="shared" si="2"/>
        <v>7.8999999999999986</v>
      </c>
    </row>
    <row r="12" spans="1:23" x14ac:dyDescent="0.25">
      <c r="A12" s="2" t="s">
        <v>11</v>
      </c>
      <c r="B12" s="34">
        <v>25.3</v>
      </c>
      <c r="C12" s="35">
        <v>25.3</v>
      </c>
      <c r="D12" s="34">
        <v>24.8</v>
      </c>
      <c r="E12" s="37">
        <f t="shared" si="0"/>
        <v>24.8</v>
      </c>
      <c r="F12" s="34">
        <v>33.299999999999997</v>
      </c>
      <c r="G12" s="35">
        <v>32.5</v>
      </c>
      <c r="H12" s="34">
        <v>32.4</v>
      </c>
      <c r="I12" s="37">
        <f t="shared" si="1"/>
        <v>33.299999999999997</v>
      </c>
      <c r="J12" s="37">
        <f t="shared" si="2"/>
        <v>8.4999999999999964</v>
      </c>
    </row>
    <row r="13" spans="1:23" x14ac:dyDescent="0.25">
      <c r="A13" s="2" t="s">
        <v>12</v>
      </c>
      <c r="B13" s="34">
        <v>21.1</v>
      </c>
      <c r="C13" s="35">
        <v>21.7</v>
      </c>
      <c r="D13" s="34">
        <v>20.3</v>
      </c>
      <c r="E13" s="37">
        <f t="shared" si="0"/>
        <v>20.3</v>
      </c>
      <c r="F13" s="34">
        <v>30.8</v>
      </c>
      <c r="G13" s="35">
        <v>30</v>
      </c>
      <c r="H13" s="34">
        <v>29.9</v>
      </c>
      <c r="I13" s="37">
        <f t="shared" si="1"/>
        <v>30.8</v>
      </c>
      <c r="J13" s="37">
        <f t="shared" si="2"/>
        <v>10.5</v>
      </c>
    </row>
    <row r="14" spans="1:23" x14ac:dyDescent="0.25">
      <c r="A14" s="2" t="s">
        <v>13</v>
      </c>
      <c r="B14" s="34"/>
      <c r="C14" s="35"/>
      <c r="E14">
        <v>20.9</v>
      </c>
      <c r="F14" s="34"/>
      <c r="I14">
        <v>32.1</v>
      </c>
      <c r="J14" s="37">
        <f t="shared" si="2"/>
        <v>11.200000000000003</v>
      </c>
    </row>
    <row r="15" spans="1:23" x14ac:dyDescent="0.25">
      <c r="A15" s="2" t="s">
        <v>14</v>
      </c>
      <c r="E15">
        <v>24.7</v>
      </c>
      <c r="I15">
        <v>33.299999999999997</v>
      </c>
      <c r="J15" s="37">
        <f t="shared" si="2"/>
        <v>8.5999999999999979</v>
      </c>
    </row>
    <row r="16" spans="1:23" x14ac:dyDescent="0.25">
      <c r="A16" s="2" t="s">
        <v>15</v>
      </c>
      <c r="E16">
        <v>26.6</v>
      </c>
      <c r="I16">
        <v>34.700000000000003</v>
      </c>
      <c r="J16" s="37">
        <f t="shared" si="2"/>
        <v>8.1000000000000014</v>
      </c>
    </row>
    <row r="17" spans="1:10" x14ac:dyDescent="0.25">
      <c r="A17" s="2" t="s">
        <v>16</v>
      </c>
      <c r="E17">
        <v>28.2</v>
      </c>
      <c r="I17">
        <v>36.9</v>
      </c>
      <c r="J17" s="37">
        <f t="shared" si="2"/>
        <v>8.6999999999999993</v>
      </c>
    </row>
    <row r="18" spans="1:10" x14ac:dyDescent="0.25">
      <c r="A18" s="2" t="s">
        <v>17</v>
      </c>
      <c r="E18">
        <v>28.1</v>
      </c>
      <c r="I18">
        <v>37.4</v>
      </c>
      <c r="J18" s="37">
        <f t="shared" si="2"/>
        <v>9.2999999999999972</v>
      </c>
    </row>
    <row r="19" spans="1:10" x14ac:dyDescent="0.25">
      <c r="A19" s="2" t="s">
        <v>18</v>
      </c>
      <c r="E19">
        <v>27.4</v>
      </c>
      <c r="I19">
        <v>35</v>
      </c>
      <c r="J19" s="37">
        <f t="shared" si="2"/>
        <v>7.6000000000000014</v>
      </c>
    </row>
    <row r="20" spans="1:10" x14ac:dyDescent="0.25">
      <c r="A20" s="2" t="s">
        <v>19</v>
      </c>
      <c r="E20">
        <v>26.8</v>
      </c>
      <c r="I20">
        <v>34.200000000000003</v>
      </c>
      <c r="J20" s="37">
        <f t="shared" si="2"/>
        <v>7.4000000000000021</v>
      </c>
    </row>
    <row r="21" spans="1:10" x14ac:dyDescent="0.25">
      <c r="A21" s="2" t="s">
        <v>20</v>
      </c>
      <c r="E21">
        <v>26</v>
      </c>
      <c r="I21">
        <v>33.9</v>
      </c>
      <c r="J21" s="37">
        <f t="shared" si="2"/>
        <v>7.8999999999999986</v>
      </c>
    </row>
    <row r="22" spans="1:10" x14ac:dyDescent="0.25">
      <c r="A22" s="2" t="s">
        <v>21</v>
      </c>
      <c r="E22">
        <v>26.1</v>
      </c>
      <c r="I22">
        <v>34.200000000000003</v>
      </c>
      <c r="J22" s="37">
        <f t="shared" si="2"/>
        <v>8.1000000000000014</v>
      </c>
    </row>
    <row r="23" spans="1:10" x14ac:dyDescent="0.25">
      <c r="A23" s="2" t="s">
        <v>22</v>
      </c>
      <c r="E23">
        <v>25.6</v>
      </c>
      <c r="I23">
        <v>33.5</v>
      </c>
      <c r="J23" s="37">
        <f t="shared" si="2"/>
        <v>7.8999999999999986</v>
      </c>
    </row>
    <row r="24" spans="1:10" x14ac:dyDescent="0.25">
      <c r="A24" s="2" t="s">
        <v>23</v>
      </c>
      <c r="E24">
        <v>25.9</v>
      </c>
      <c r="I24">
        <v>34.4</v>
      </c>
      <c r="J24" s="37">
        <f t="shared" si="2"/>
        <v>8.5</v>
      </c>
    </row>
    <row r="25" spans="1:10" x14ac:dyDescent="0.25">
      <c r="A25" s="2" t="s">
        <v>24</v>
      </c>
      <c r="E25">
        <v>23.9</v>
      </c>
      <c r="I25">
        <v>32.5</v>
      </c>
      <c r="J25" s="37">
        <f t="shared" si="2"/>
        <v>8.6000000000000014</v>
      </c>
    </row>
    <row r="26" spans="1:10" x14ac:dyDescent="0.25">
      <c r="A26" s="2" t="s">
        <v>25</v>
      </c>
      <c r="E26">
        <v>22.5</v>
      </c>
      <c r="I26">
        <v>32.1</v>
      </c>
      <c r="J26" s="48">
        <f t="shared" si="2"/>
        <v>9.6000000000000014</v>
      </c>
    </row>
    <row r="27" spans="1:10" x14ac:dyDescent="0.25">
      <c r="A27" s="2" t="s">
        <v>26</v>
      </c>
      <c r="E27">
        <v>24.9</v>
      </c>
      <c r="I27">
        <v>33.9</v>
      </c>
      <c r="J27" s="48">
        <f t="shared" si="2"/>
        <v>9</v>
      </c>
    </row>
    <row r="28" spans="1:10" x14ac:dyDescent="0.25">
      <c r="A28" s="2" t="s">
        <v>27</v>
      </c>
      <c r="E28">
        <v>26.8</v>
      </c>
      <c r="I28">
        <v>34.799999999999997</v>
      </c>
      <c r="J28" s="48">
        <f t="shared" si="2"/>
        <v>7.9999999999999964</v>
      </c>
    </row>
    <row r="29" spans="1:10" x14ac:dyDescent="0.25">
      <c r="A29" s="2" t="s">
        <v>28</v>
      </c>
      <c r="E29">
        <v>26.9</v>
      </c>
      <c r="I29">
        <v>35.6</v>
      </c>
      <c r="J29" s="48">
        <f t="shared" si="2"/>
        <v>8.7000000000000028</v>
      </c>
    </row>
    <row r="30" spans="1:10" x14ac:dyDescent="0.25">
      <c r="A30" s="2" t="s">
        <v>29</v>
      </c>
      <c r="E30">
        <v>28</v>
      </c>
      <c r="I30">
        <v>36.299999999999997</v>
      </c>
      <c r="J30" s="48">
        <f t="shared" si="2"/>
        <v>8.2999999999999972</v>
      </c>
    </row>
    <row r="31" spans="1:10" x14ac:dyDescent="0.25">
      <c r="A31" s="2" t="s">
        <v>30</v>
      </c>
      <c r="E31">
        <v>26.7</v>
      </c>
      <c r="I31">
        <v>35.299999999999997</v>
      </c>
      <c r="J31" s="48">
        <f t="shared" si="2"/>
        <v>8.5999999999999979</v>
      </c>
    </row>
    <row r="32" spans="1:10" x14ac:dyDescent="0.25">
      <c r="A32" s="2" t="s">
        <v>31</v>
      </c>
      <c r="E32">
        <v>26.8</v>
      </c>
      <c r="I32">
        <v>34.6</v>
      </c>
      <c r="J32" s="48">
        <f t="shared" si="2"/>
        <v>7.8000000000000007</v>
      </c>
    </row>
    <row r="33" spans="1:10" x14ac:dyDescent="0.25">
      <c r="A33" s="2" t="s">
        <v>32</v>
      </c>
      <c r="E33">
        <v>26.8</v>
      </c>
      <c r="I33">
        <v>34.700000000000003</v>
      </c>
      <c r="J33" s="48">
        <f t="shared" si="2"/>
        <v>7.9000000000000021</v>
      </c>
    </row>
    <row r="34" spans="1:10" x14ac:dyDescent="0.25">
      <c r="A34" s="2" t="s">
        <v>33</v>
      </c>
      <c r="E34">
        <v>26</v>
      </c>
      <c r="I34">
        <v>34.1</v>
      </c>
      <c r="J34" s="48">
        <f t="shared" si="2"/>
        <v>8.1000000000000014</v>
      </c>
    </row>
    <row r="35" spans="1:10" x14ac:dyDescent="0.25">
      <c r="A35" s="2" t="s">
        <v>34</v>
      </c>
      <c r="E35">
        <v>25.8</v>
      </c>
      <c r="I35">
        <v>33</v>
      </c>
      <c r="J35" s="48">
        <f t="shared" si="2"/>
        <v>7.1999999999999993</v>
      </c>
    </row>
    <row r="36" spans="1:10" x14ac:dyDescent="0.25">
      <c r="A36" s="2" t="s">
        <v>35</v>
      </c>
      <c r="E36">
        <v>26.4</v>
      </c>
      <c r="I36">
        <v>34.4</v>
      </c>
      <c r="J36" s="48">
        <f t="shared" si="2"/>
        <v>8</v>
      </c>
    </row>
    <row r="37" spans="1:10" x14ac:dyDescent="0.25">
      <c r="A37" s="2" t="s">
        <v>36</v>
      </c>
      <c r="E37">
        <v>25</v>
      </c>
      <c r="I37">
        <v>33.4</v>
      </c>
      <c r="J37" s="48">
        <f t="shared" si="2"/>
        <v>8.3999999999999986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 Sontisirikit</dc:creator>
  <cp:lastModifiedBy>Sra Sontisirikit</cp:lastModifiedBy>
  <dcterms:created xsi:type="dcterms:W3CDTF">2016-05-16T09:02:55Z</dcterms:created>
  <dcterms:modified xsi:type="dcterms:W3CDTF">2016-05-16T12:34:48Z</dcterms:modified>
</cp:coreProperties>
</file>