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H5"/>
  <c r="C5" s="1"/>
  <c r="H4"/>
  <c r="B4" s="1"/>
  <c r="D3" l="1"/>
  <c r="D4"/>
  <c r="D5"/>
  <c r="B5"/>
  <c r="D2"/>
  <c r="C2"/>
  <c r="C3"/>
  <c r="B2"/>
  <c r="C4"/>
  <c r="B16" l="1"/>
  <c r="B18"/>
  <c r="B14"/>
  <c r="B11"/>
  <c r="B9"/>
  <c r="B3"/>
  <c r="B15" s="1"/>
  <c r="B12" l="1"/>
  <c r="B13" s="1"/>
  <c r="B17"/>
  <c r="B8"/>
  <c r="B10" s="1"/>
  <c r="B22" s="1"/>
  <c r="B21" l="1"/>
  <c r="B23"/>
  <c r="B25" l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<sst xmlns="http://schemas.openxmlformats.org/spreadsheetml/2006/main" count="28" uniqueCount="28">
  <si>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</si>
  <si>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</si>
  <si>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</si>
  <si>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X</t>
  </si>
  <si>
    <t>Z</t>
  </si>
  <si>
    <t>Area of triangle ABC</t>
  </si>
  <si>
    <t>Area of triangle ACD</t>
  </si>
  <si>
    <t>Y</t>
  </si>
  <si>
    <t>Y component for D</t>
  </si>
  <si>
    <t xml:space="preserve">m_squareWidth = </t>
  </si>
  <si>
    <t>m_squareDepth =</t>
  </si>
  <si>
    <t>gridX =</t>
  </si>
  <si>
    <t>gridZ =</t>
  </si>
  <si>
    <t>D</t>
  </si>
  <si>
    <t>E (inside rectangle ABCD)</t>
  </si>
  <si>
    <t>Heights</t>
  </si>
  <si>
    <t>Area of triangle (either ABC or ACD)</t>
  </si>
  <si>
    <t>Area of triangle DEC</t>
  </si>
  <si>
    <t>Area of triangle CEB</t>
  </si>
  <si>
    <t>Area of triangle ABE</t>
  </si>
  <si>
    <t>Area of triangle AED</t>
  </si>
  <si>
    <t>Area of triangle AEC opposite B</t>
  </si>
  <si>
    <t>Area of triangle opposite C (either ABE or AED)</t>
  </si>
  <si>
    <t>Area of triangle opposite A (either DEC or CEB)</t>
  </si>
  <si>
    <t>Area of triangle ACE opposite D</t>
  </si>
  <si>
    <t>Barycentric coordinate B1 (opposite A)</t>
  </si>
  <si>
    <t>Barycentric coordinate B3 (opposite C)</t>
  </si>
  <si>
    <t>Barycentric coordinate B2 (opposite B or 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</si>
</sst>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D17" sqref="D17"/>
    </sheetView>
  </sheetViews>
  <sheetFormatPr defaultRowHeight="15"/>
  <cols>
    <col min="1" max="1" width="46" customWidth="1"/>
    <col min="2" max="2" width="16.42578125" customWidth="1"/>
    <col min="4" max="4" width="15.5703125" customWidth="1"/>
    <col min="7" max="7" width="21.7109375" customWidth="1"/>
    <col min="10" max="19" width="6.7109375" customWidth="1"/>
  </cols>
  <sheetData>
    <row r="1" spans="1:19">
      <c r="B1" t="s">
        <v>3</v>
      </c>
      <c r="C1" t="s">
        <v>4</v>
      </c>
      <c r="D1" t="s">
        <v>7</v>
      </c>
      <c r="J1" t="s">
        <v>15</v>
      </c>
    </row>
    <row r="2" spans="1:19">
      <c r="A2" t="s">
        <v>0</v>
      </c>
      <c r="B2">
        <f>H4*H2</f>
        <v>0</v>
      </c>
      <c r="C2">
        <f>(H5+1)*H3</f>
        <v>10</v>
      </c>
      <c r="D2">
        <f>INDEX(J2:S11,10-H5-1,H4+1)</f>
        <v>1.4</v>
      </c>
      <c r="G2" s="1" t="s">
        <v>9</v>
      </c>
      <c r="H2" s="1">
        <v>10</v>
      </c>
      <c r="J2" s="1">
        <v>90</v>
      </c>
      <c r="K2" s="1">
        <v>91</v>
      </c>
      <c r="L2" s="1">
        <v>92</v>
      </c>
      <c r="M2" s="1">
        <v>93</v>
      </c>
      <c r="N2" s="1">
        <v>94</v>
      </c>
      <c r="O2" s="1">
        <v>95</v>
      </c>
      <c r="P2" s="1">
        <v>96</v>
      </c>
      <c r="Q2" s="1">
        <v>97</v>
      </c>
      <c r="R2" s="1">
        <v>98</v>
      </c>
      <c r="S2" s="1">
        <v>99</v>
      </c>
    </row>
    <row r="3" spans="1:19">
      <c r="A3" t="s">
        <v>1</v>
      </c>
      <c r="B3">
        <f>(H4+1)*H2</f>
        <v>10</v>
      </c>
      <c r="C3">
        <f>(H5+1)*H3</f>
        <v>10</v>
      </c>
      <c r="D3">
        <f>INDEX(J2:S11,10-H5-1,H4+2)</f>
        <v>3</v>
      </c>
      <c r="G3" s="1" t="s">
        <v>10</v>
      </c>
      <c r="H3" s="1">
        <v>10</v>
      </c>
      <c r="J3" s="1">
        <v>80</v>
      </c>
      <c r="K3" s="1">
        <v>81</v>
      </c>
      <c r="L3" s="1">
        <v>82</v>
      </c>
      <c r="M3" s="1">
        <v>83</v>
      </c>
      <c r="N3" s="1">
        <v>84</v>
      </c>
      <c r="O3" s="1">
        <v>85</v>
      </c>
      <c r="P3" s="1">
        <v>86</v>
      </c>
      <c r="Q3" s="1">
        <v>87</v>
      </c>
      <c r="R3" s="1">
        <v>88</v>
      </c>
      <c r="S3" s="1">
        <v>89</v>
      </c>
    </row>
    <row r="4" spans="1:19">
      <c r="A4" t="s">
        <v>2</v>
      </c>
      <c r="B4">
        <f>(H4+1)*H2</f>
        <v>10</v>
      </c>
      <c r="C4">
        <f>H5*H3</f>
        <v>0</v>
      </c>
      <c r="D4">
        <f>INDEX(J2:S11,10-H5,H4+2)</f>
        <v>1</v>
      </c>
      <c r="G4" t="s">
        <v>11</v>
      </c>
      <c r="H4">
        <f>FLOOR(B6/H2,1)</f>
        <v>0</v>
      </c>
      <c r="J4" s="1">
        <v>70</v>
      </c>
      <c r="K4" s="1">
        <v>71</v>
      </c>
      <c r="L4" s="1">
        <v>72</v>
      </c>
      <c r="M4" s="1">
        <v>73</v>
      </c>
      <c r="N4" s="1">
        <v>74</v>
      </c>
      <c r="O4" s="1">
        <v>75</v>
      </c>
      <c r="P4" s="1">
        <v>76</v>
      </c>
      <c r="Q4" s="1">
        <v>77</v>
      </c>
      <c r="R4" s="1">
        <v>78</v>
      </c>
      <c r="S4" s="1">
        <v>79</v>
      </c>
    </row>
    <row r="5" spans="1:19">
      <c r="A5" t="s">
        <v>13</v>
      </c>
      <c r="B5">
        <f>H4*H2</f>
        <v>0</v>
      </c>
      <c r="C5">
        <f>H5*H3</f>
        <v>0</v>
      </c>
      <c r="D5">
        <f>INDEX(J2:S11,10-H5,H4+1)</f>
        <v>0</v>
      </c>
      <c r="G5" t="s">
        <v>12</v>
      </c>
      <c r="H5">
        <f>FLOOR(C6/H3,1)</f>
        <v>0</v>
      </c>
      <c r="J5" s="1">
        <v>60</v>
      </c>
      <c r="K5" s="1">
        <v>61</v>
      </c>
      <c r="L5" s="1">
        <v>62</v>
      </c>
      <c r="M5" s="1">
        <v>63</v>
      </c>
      <c r="N5" s="1">
        <v>64</v>
      </c>
      <c r="O5" s="1">
        <v>65</v>
      </c>
      <c r="P5" s="1">
        <v>66</v>
      </c>
      <c r="Q5" s="1">
        <v>67</v>
      </c>
      <c r="R5" s="1">
        <v>68</v>
      </c>
      <c r="S5" s="1">
        <v>69</v>
      </c>
    </row>
    <row r="6" spans="1:19">
      <c r="A6" t="s">
        <v>14</v>
      </c>
      <c r="B6" s="1">
        <v>3.5</v>
      </c>
      <c r="C6" s="1">
        <v>6.29</v>
      </c>
      <c r="J6" s="1">
        <v>50</v>
      </c>
      <c r="K6" s="1">
        <v>51</v>
      </c>
      <c r="L6" s="1">
        <v>52</v>
      </c>
      <c r="M6" s="1">
        <v>53</v>
      </c>
      <c r="N6" s="1">
        <v>54</v>
      </c>
      <c r="O6" s="1">
        <v>55</v>
      </c>
      <c r="P6" s="1">
        <v>56</v>
      </c>
      <c r="Q6" s="1">
        <v>57</v>
      </c>
      <c r="R6" s="1">
        <v>58</v>
      </c>
      <c r="S6" s="1">
        <v>59</v>
      </c>
    </row>
    <row r="7" spans="1:19">
      <c r="J7" s="1">
        <v>40</v>
      </c>
      <c r="K7" s="1">
        <v>41</v>
      </c>
      <c r="L7" s="1">
        <v>42</v>
      </c>
      <c r="M7" s="1">
        <v>43</v>
      </c>
      <c r="N7" s="1">
        <v>44</v>
      </c>
      <c r="O7" s="1">
        <v>45</v>
      </c>
      <c r="P7" s="1">
        <v>46</v>
      </c>
      <c r="Q7" s="1">
        <v>47</v>
      </c>
      <c r="R7" s="1">
        <v>48</v>
      </c>
      <c r="S7" s="1">
        <v>49</v>
      </c>
    </row>
    <row r="8" spans="1:19">
      <c r="A8" t="s">
        <v>5</v>
      </c>
      <c r="B8">
        <f>(((C2-C4)*(B3-B4))+((C3-C4)*(B4-B2)))/2</f>
        <v>50</v>
      </c>
      <c r="J8" s="1">
        <v>30</v>
      </c>
      <c r="K8" s="1">
        <v>31</v>
      </c>
      <c r="L8" s="1">
        <v>32</v>
      </c>
      <c r="M8" s="1">
        <v>33</v>
      </c>
      <c r="N8" s="1">
        <v>34</v>
      </c>
      <c r="O8" s="1">
        <v>35</v>
      </c>
      <c r="P8" s="1">
        <v>36</v>
      </c>
      <c r="Q8" s="1">
        <v>37</v>
      </c>
      <c r="R8" s="1">
        <v>38</v>
      </c>
      <c r="S8" s="1">
        <v>39</v>
      </c>
    </row>
    <row r="9" spans="1:19">
      <c r="A9" t="s">
        <v>6</v>
      </c>
      <c r="B9">
        <f>(((C2-C5)*(B4-B5))+((C4-C5)*(B5-B2)))/2</f>
        <v>50</v>
      </c>
      <c r="J9" s="1">
        <v>20</v>
      </c>
      <c r="K9" s="1">
        <v>21</v>
      </c>
      <c r="L9" s="1">
        <v>22</v>
      </c>
      <c r="M9" s="1">
        <v>23</v>
      </c>
      <c r="N9" s="1">
        <v>24</v>
      </c>
      <c r="O9" s="1">
        <v>25</v>
      </c>
      <c r="P9" s="1">
        <v>26</v>
      </c>
      <c r="Q9" s="1">
        <v>27</v>
      </c>
      <c r="R9" s="1">
        <v>28</v>
      </c>
      <c r="S9" s="1">
        <v>29</v>
      </c>
    </row>
    <row r="10" spans="1:19">
      <c r="A10" t="s">
        <v>16</v>
      </c>
      <c r="B10">
        <f>IF(G12="Top-right triangle",B8,B9)</f>
        <v>50</v>
      </c>
      <c r="J10" s="1">
        <v>1.4</v>
      </c>
      <c r="K10" s="1">
        <v>3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">
        <v>17</v>
      </c>
      <c r="R10" s="1">
        <v>18</v>
      </c>
      <c r="S10" s="1">
        <v>19</v>
      </c>
    </row>
    <row r="11" spans="1:19">
      <c r="A11" t="s">
        <v>17</v>
      </c>
      <c r="B11">
        <f>(((C5-C4)*(B6-B4))+((C6-C4)*(B4-B5)))/2</f>
        <v>31.45</v>
      </c>
      <c r="J11" s="1">
        <v>0</v>
      </c>
      <c r="K11" s="1">
        <v>1</v>
      </c>
      <c r="L11" s="1">
        <v>2</v>
      </c>
      <c r="M11" s="1">
        <v>3</v>
      </c>
      <c r="N11" s="1">
        <v>4</v>
      </c>
      <c r="O11" s="1">
        <v>5</v>
      </c>
      <c r="P11" s="1">
        <v>6</v>
      </c>
      <c r="Q11" s="1">
        <v>7</v>
      </c>
      <c r="R11" s="1">
        <v>8</v>
      </c>
      <c r="S11" s="1">
        <v>9</v>
      </c>
    </row>
    <row r="12" spans="1:19">
      <c r="A12" t="s">
        <v>18</v>
      </c>
      <c r="B12">
        <f>(((C4-C3)*(B6-B3))+((C6-C3)*(B3-B4)))/2</f>
        <v>32.5</v>
      </c>
      <c r="G12" t="str">
        <f>IF(MOD(B6,H2)/H2&lt;=1-(MOD(C6,H3)/H3),"Bottom-left triangle","Top-right triangle")</f>
        <v>Bottom-left triangle</v>
      </c>
    </row>
    <row r="13" spans="1:19">
      <c r="A13" t="s">
        <v>23</v>
      </c>
      <c r="B13">
        <f>IF(G12="Top-right triangle",B12,B11)</f>
        <v>31.45</v>
      </c>
    </row>
    <row r="14" spans="1:19">
      <c r="A14" t="s">
        <v>21</v>
      </c>
      <c r="B14">
        <f>(((C2-C4)*(B6-B4))+((C6-C4)*(B4-B2)))/2</f>
        <v>-1.0500000000000007</v>
      </c>
    </row>
    <row r="15" spans="1:19">
      <c r="A15" t="s">
        <v>19</v>
      </c>
      <c r="B15">
        <f>(((C2-C6)*(B3-B6))+((C3-C6)*(B6-B2)))/2</f>
        <v>18.549999999999997</v>
      </c>
    </row>
    <row r="16" spans="1:19">
      <c r="A16" t="s">
        <v>20</v>
      </c>
      <c r="B16">
        <f>(((C2-C5)*(B6-B5))+((C6-C5)*(B5-B2)))/2</f>
        <v>17.5</v>
      </c>
    </row>
    <row r="17" spans="1:2">
      <c r="A17" t="s">
        <v>22</v>
      </c>
      <c r="B17">
        <f>IF(G12="Top-right triangle",B15,B16)</f>
        <v>17.5</v>
      </c>
    </row>
    <row r="18" spans="1:2">
      <c r="A18" t="s">
        <v>24</v>
      </c>
      <c r="B18">
        <f>(((C2-C6)*(B4-B6))+((C4-C6)*(B6-B2)))/2</f>
        <v>1.0499999999999989</v>
      </c>
    </row>
    <row r="21" spans="1:2">
      <c r="A21" t="s">
        <v>25</v>
      </c>
      <c r="B21">
        <f>B13/B10</f>
        <v>0.629</v>
      </c>
    </row>
    <row r="22" spans="1:2">
      <c r="A22" t="s">
        <v>27</v>
      </c>
      <c r="B22">
        <f>IF(G12="Top-right triangle",B14,B18)/B10</f>
        <v>2.0999999999999977E-2</v>
      </c>
    </row>
    <row r="23" spans="1:2">
      <c r="A23" t="s">
        <v>26</v>
      </c>
      <c r="B23">
        <f>B17/B10</f>
        <v>0.35</v>
      </c>
    </row>
    <row r="25" spans="1:2">
      <c r="A25" t="s">
        <v>8</v>
      </c>
      <c r="B25">
        <f>D2*B21+IF(G12="Top-right triangle",D3,D5)*B22+D4*B23</f>
        <v>1.2305999999999999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Osesik, Artur</dc:creator>
  <cp:lastModifiedBy>Osesik, Artur</cp:lastModifiedBy>
  <dcterms:created xsi:type="dcterms:W3CDTF">2017-04-26T14:16:31Z</dcterms:created>
  <dcterms:modified xsi:type="dcterms:W3CDTF">2017-04-27T15:34:48Z</dcterms:modified>
</cp:coreProperties>
</file>