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H5"/>
  <c r="C5" s="1"/>
  <c r="H4"/>
  <c r="B4" s="1"/>
  <c r="D3" l="1"/>
  <c r="D4"/>
  <c r="D5"/>
  <c r="B5"/>
  <c r="D2"/>
  <c r="C2"/>
  <c r="C3"/>
  <c r="B2"/>
  <c r="C4"/>
  <c r="B16" l="1"/>
  <c r="B18"/>
  <c r="B14"/>
  <c r="B11"/>
  <c r="B9"/>
  <c r="B3"/>
  <c r="B15" s="1"/>
  <c r="B12" l="1"/>
  <c r="B13" s="1"/>
  <c r="B17"/>
  <c r="B8"/>
  <c r="B10" s="1"/>
  <c r="B22" s="1"/>
  <c r="B21" l="1"/>
  <c r="B23"/>
  <c r="B25" l="1"/>
</calcChain>
</file>

<file path=xl/sharedStrings.xml><?xml version="1.0" encoding="utf-8"?>
<sst xmlns="http://schemas.openxmlformats.org/spreadsheetml/2006/main" count="128" uniqueCount="128">
  <si>
    <t>A</t>
  </si>
  <si>
    <t>B</t>
  </si>
  <si>
    <t>C</t>
  </si>
  <si>
    <t>X</t>
  </si>
  <si>
    <t>Z</t>
  </si>
  <si>
    <t>Area of triangle ABC</t>
  </si>
  <si>
    <t>Area of triangle ACD</t>
  </si>
  <si>
    <t>Y</t>
  </si>
  <si>
    <t>Y component for D</t>
  </si>
  <si>
    <t xml:space="preserve">m_squareWidth = </t>
  </si>
  <si>
    <t>m_squareDepth =</t>
  </si>
  <si>
    <t>gridX =</t>
  </si>
  <si>
    <t>gridZ =</t>
  </si>
  <si>
    <t>D</t>
  </si>
  <si>
    <t>E (inside rectangle ABCD)</t>
  </si>
  <si>
    <t>Heights</t>
  </si>
  <si>
    <t>Area of triangle (either ABC or ACD)</t>
  </si>
  <si>
    <t>Area of triangle DEC</t>
  </si>
  <si>
    <t>Area of triangle CEB</t>
  </si>
  <si>
    <t>Area of triangle ABE</t>
  </si>
  <si>
    <t>Area of triangle AED</t>
  </si>
  <si>
    <t>Area of triangle AEC opposite B</t>
  </si>
  <si>
    <t>Area of triangle opposite C (either ABE or AED)</t>
  </si>
  <si>
    <t>Area of triangle opposite A (either DEC or CEB)</t>
  </si>
  <si>
    <t>Area of triangle ACE opposite D</t>
  </si>
  <si>
    <t>Barycentric coordinate B1 (opposite A)</t>
  </si>
  <si>
    <t>Barycentric coordinate B3 (opposite C)</t>
  </si>
  <si>
    <t>Barycentric coordinate B2 (opposite B or D)</t>
  </si>
  <si>
    <t>1.30769229</t>
  </si>
  <si>
    <t>1.11262488</t>
  </si>
  <si>
    <t>1.04651153</t>
  </si>
  <si>
    <t>0.538461566</t>
  </si>
  <si>
    <t>0.0830636173</t>
  </si>
  <si>
    <t>0.0885029733</t>
  </si>
  <si>
    <t>0.793103397</t>
  </si>
  <si>
    <t>1.47619081</t>
  </si>
  <si>
    <t>1.81481481</t>
  </si>
  <si>
    <t>1.92134821</t>
  </si>
  <si>
    <t>1.81925511</t>
  </si>
  <si>
    <t>1.07017553</t>
  </si>
  <si>
    <t>1.07407415</t>
  </si>
  <si>
    <t>1.02386630</t>
  </si>
  <si>
    <t>0.490196109</t>
  </si>
  <si>
    <t>0.629629850</t>
  </si>
  <si>
    <t>1.45121014</t>
  </si>
  <si>
    <t>1.86765754</t>
  </si>
  <si>
    <t>2.44278574</t>
  </si>
  <si>
    <t>2.08509278</t>
  </si>
  <si>
    <t>2.18658280</t>
  </si>
  <si>
    <t>1.35966897</t>
  </si>
  <si>
    <t>1.37772787</t>
  </si>
  <si>
    <t>1.66666675</t>
  </si>
  <si>
    <t>1.27957010</t>
  </si>
  <si>
    <t>2.38673568</t>
  </si>
  <si>
    <t>2.90055251</t>
  </si>
  <si>
    <t>3.25445271</t>
  </si>
  <si>
    <t>2.70666671</t>
  </si>
  <si>
    <t>2.13528585</t>
  </si>
  <si>
    <t>3.23529410</t>
  </si>
  <si>
    <t>2.80141854</t>
  </si>
  <si>
    <t>2.97163129</t>
  </si>
  <si>
    <t>3.57142854</t>
  </si>
  <si>
    <t>3.56281376</t>
  </si>
  <si>
    <t>3.63309336</t>
  </si>
  <si>
    <t>3.00000000</t>
  </si>
  <si>
    <t>4.24159098</t>
  </si>
  <si>
    <t>3.93172717</t>
  </si>
  <si>
    <t>3.28571439</t>
  </si>
  <si>
    <t>3.94206190</t>
  </si>
  <si>
    <t>3.80974150</t>
  </si>
  <si>
    <t>4.28462791</t>
  </si>
  <si>
    <t>5.00220060</t>
  </si>
  <si>
    <t>5.24761915</t>
  </si>
  <si>
    <t>4.69696951</t>
  </si>
  <si>
    <t>4.64779902</t>
  </si>
  <si>
    <t>5.71605015</t>
  </si>
  <si>
    <t>5.88888884</t>
  </si>
  <si>
    <t>5.31210136</t>
  </si>
  <si>
    <t>4.13108444</t>
  </si>
  <si>
    <t>4.75242758</t>
  </si>
  <si>
    <t>5.33372402</t>
  </si>
  <si>
    <t>5.33903742</t>
  </si>
  <si>
    <t>6.53787947</t>
  </si>
  <si>
    <t>7.24305582</t>
  </si>
  <si>
    <t>6.96000004</t>
  </si>
  <si>
    <t>6.72549009</t>
  </si>
  <si>
    <t>6.44444513</t>
  </si>
  <si>
    <t>6.93397713</t>
  </si>
  <si>
    <t>5.15306139</t>
  </si>
  <si>
    <t>6.01575422</t>
  </si>
  <si>
    <t>7.45491505</t>
  </si>
  <si>
    <t>7.21428633</t>
  </si>
  <si>
    <t>7.83655453</t>
  </si>
  <si>
    <t>7.82960224</t>
  </si>
  <si>
    <t>7.14285707</t>
  </si>
  <si>
    <t>7.33333349</t>
  </si>
  <si>
    <t>7.62962914</t>
  </si>
  <si>
    <t>7.71428585</t>
  </si>
  <si>
    <t>6.43288612</t>
  </si>
  <si>
    <t>7.62820625</t>
  </si>
  <si>
    <t>8.80158806</t>
  </si>
  <si>
    <t>8.44202900</t>
  </si>
  <si>
    <t>7.90974045</t>
  </si>
  <si>
    <t>8.37543964</t>
  </si>
  <si>
    <t>8.53290272</t>
  </si>
  <si>
    <t>9.69841385</t>
  </si>
  <si>
    <t>9.46666718</t>
  </si>
  <si>
    <t>8.68926620</t>
  </si>
  <si>
    <t>7.11818123</t>
  </si>
  <si>
    <t>8.36275005</t>
  </si>
  <si>
    <t>8.88157654</t>
  </si>
  <si>
    <t>9.02683258</t>
  </si>
  <si>
    <t>9.22342682</t>
  </si>
  <si>
    <t>10.0330791</t>
  </si>
  <si>
    <t>10.4358978</t>
  </si>
  <si>
    <t>10.0404978</t>
  </si>
  <si>
    <t>9.94424725</t>
  </si>
  <si>
    <t>9.76239395</t>
  </si>
  <si>
    <t>7.72413778</t>
  </si>
  <si>
    <t>8.20779228</t>
  </si>
  <si>
    <t>9.10602283</t>
  </si>
  <si>
    <t>9.23999977</t>
  </si>
  <si>
    <t>9.71729946</t>
  </si>
  <si>
    <t>10.6394300</t>
  </si>
  <si>
    <t>11.0000000</t>
  </si>
  <si>
    <t>10.5354986</t>
  </si>
  <si>
    <t>10.0812311</t>
  </si>
  <si>
    <t>9.88135624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</si>
</sst>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topLeftCell="H1" workbookViewId="0">
      <selection activeCell="V10" sqref="V10"/>
    </sheetView>
  </sheetViews>
  <sheetFormatPr defaultRowHeight="15"/>
  <cols>
    <col min="1" max="1" width="46" customWidth="1"/>
    <col min="2" max="2" width="16.42578125" customWidth="1"/>
    <col min="4" max="4" width="15.5703125" customWidth="1"/>
    <col min="7" max="7" width="21.7109375" customWidth="1"/>
    <col min="10" max="19" width="6.7109375" customWidth="1"/>
    <col min="21" max="30" width="15.85546875" customWidth="1"/>
  </cols>
  <sheetData>
    <row r="1" spans="1:30">
      <c r="B1" t="s">
        <v>3</v>
      </c>
      <c r="C1" t="s">
        <v>4</v>
      </c>
      <c r="D1" t="s">
        <v>7</v>
      </c>
      <c r="J1" t="s">
        <v>15</v>
      </c>
    </row>
    <row r="2" spans="1:30">
      <c r="A2" t="s">
        <v>0</v>
      </c>
      <c r="B2">
        <f>H4*H2</f>
        <v>0</v>
      </c>
      <c r="C2">
        <f>(H5+1)*H3</f>
        <v>10</v>
      </c>
      <c r="D2">
        <f>INDEX(J2:S11,10-H5-1,H4+1)</f>
        <v>2.1865800000000002</v>
      </c>
      <c r="G2" s="1" t="s">
        <v>9</v>
      </c>
      <c r="H2" s="1">
        <v>5</v>
      </c>
      <c r="J2" s="1">
        <v>7.7241400000000002</v>
      </c>
      <c r="K2" s="1">
        <v>8.2077899999999993</v>
      </c>
      <c r="L2" s="1">
        <v>9.1060199999999991</v>
      </c>
      <c r="M2" s="1">
        <v>9.24</v>
      </c>
      <c r="N2" s="1">
        <v>9.7172999999999998</v>
      </c>
      <c r="O2" s="1">
        <v>10.6394</v>
      </c>
      <c r="P2" s="1">
        <v>11</v>
      </c>
      <c r="Q2" s="1">
        <v>10.535500000000001</v>
      </c>
      <c r="R2" s="1">
        <v>10.081200000000001</v>
      </c>
      <c r="S2" s="1">
        <v>9.8813600000000008</v>
      </c>
      <c r="U2" t="s">
        <v>118</v>
      </c>
      <c r="V2" t="s">
        <v>119</v>
      </c>
      <c r="W2" t="s">
        <v>120</v>
      </c>
      <c r="X2" t="s">
        <v>121</v>
      </c>
      <c r="Y2" t="s">
        <v>122</v>
      </c>
      <c r="Z2" t="s">
        <v>123</v>
      </c>
      <c r="AA2" t="s">
        <v>124</v>
      </c>
      <c r="AB2" t="s">
        <v>125</v>
      </c>
      <c r="AC2" t="s">
        <v>126</v>
      </c>
      <c r="AD2" t="s">
        <v>127</v>
      </c>
    </row>
    <row r="3" spans="1:30">
      <c r="A3" t="s">
        <v>1</v>
      </c>
      <c r="B3">
        <f>(H4+1)*H2</f>
        <v>5</v>
      </c>
      <c r="C3">
        <f>(H5+1)*H3</f>
        <v>10</v>
      </c>
      <c r="D3">
        <f>INDEX(J2:S11,10-H5-1,H4+2)</f>
        <v>1.3596699999999999</v>
      </c>
      <c r="G3" s="1" t="s">
        <v>10</v>
      </c>
      <c r="H3" s="1">
        <v>5</v>
      </c>
      <c r="J3" s="1">
        <v>7.1181799999999997</v>
      </c>
      <c r="K3" s="1">
        <v>8.3627500000000001</v>
      </c>
      <c r="L3" s="1">
        <v>8.8815799999999996</v>
      </c>
      <c r="M3" s="1">
        <v>9.0268300000000004</v>
      </c>
      <c r="N3" s="1">
        <v>9.2234300000000005</v>
      </c>
      <c r="O3" s="1">
        <v>10.033099999999999</v>
      </c>
      <c r="P3" s="1">
        <v>10.4359</v>
      </c>
      <c r="Q3" s="1">
        <v>10.0405</v>
      </c>
      <c r="R3" s="1">
        <v>9.9442500000000003</v>
      </c>
      <c r="S3" s="1">
        <v>9.7623899999999999</v>
      </c>
      <c r="U3" t="s">
        <v>108</v>
      </c>
      <c r="V3" t="s">
        <v>109</v>
      </c>
      <c r="W3" t="s">
        <v>110</v>
      </c>
      <c r="X3" t="s">
        <v>111</v>
      </c>
      <c r="Y3" t="s">
        <v>112</v>
      </c>
      <c r="Z3" t="s">
        <v>113</v>
      </c>
      <c r="AA3" t="s">
        <v>114</v>
      </c>
      <c r="AB3" t="s">
        <v>115</v>
      </c>
      <c r="AC3" t="s">
        <v>116</v>
      </c>
      <c r="AD3" t="s">
        <v>117</v>
      </c>
    </row>
    <row r="4" spans="1:30">
      <c r="A4" t="s">
        <v>2</v>
      </c>
      <c r="B4">
        <f>(H4+1)*H2</f>
        <v>5</v>
      </c>
      <c r="C4">
        <f>H5*H3</f>
        <v>5</v>
      </c>
      <c r="D4">
        <f>INDEX(J2:S11,10-H5,H4+2)</f>
        <v>1.0701799999999999</v>
      </c>
      <c r="G4" t="s">
        <v>11</v>
      </c>
      <c r="H4">
        <f>FLOOR(B6/H2,1)</f>
        <v>0</v>
      </c>
      <c r="J4" s="1">
        <v>6.4328900000000004</v>
      </c>
      <c r="K4" s="1">
        <v>7.6282100000000002</v>
      </c>
      <c r="L4" s="1">
        <v>8.8015899999999991</v>
      </c>
      <c r="M4" s="1">
        <v>8.4420300000000008</v>
      </c>
      <c r="N4" s="1">
        <v>7.9097400000000002</v>
      </c>
      <c r="O4" s="1">
        <v>8.3754399999999993</v>
      </c>
      <c r="P4" s="1">
        <v>8.5328999999999997</v>
      </c>
      <c r="Q4" s="1">
        <v>9.6984100000000009</v>
      </c>
      <c r="R4" s="1">
        <v>9.4666700000000006</v>
      </c>
      <c r="S4" s="1">
        <v>8.6892700000000005</v>
      </c>
      <c r="U4" t="s">
        <v>98</v>
      </c>
      <c r="V4" t="s">
        <v>99</v>
      </c>
      <c r="W4" t="s">
        <v>100</v>
      </c>
      <c r="X4" t="s">
        <v>101</v>
      </c>
      <c r="Y4" t="s">
        <v>102</v>
      </c>
      <c r="Z4" t="s">
        <v>103</v>
      </c>
      <c r="AA4" t="s">
        <v>104</v>
      </c>
      <c r="AB4" t="s">
        <v>105</v>
      </c>
      <c r="AC4" t="s">
        <v>106</v>
      </c>
      <c r="AD4" t="s">
        <v>107</v>
      </c>
    </row>
    <row r="5" spans="1:30">
      <c r="A5" t="s">
        <v>13</v>
      </c>
      <c r="B5">
        <f>H4*H2</f>
        <v>0</v>
      </c>
      <c r="C5">
        <f>H5*H3</f>
        <v>5</v>
      </c>
      <c r="D5">
        <f>INDEX(J2:S11,10-H5,H4+1)</f>
        <v>1.8192600000000001</v>
      </c>
      <c r="G5" t="s">
        <v>12</v>
      </c>
      <c r="H5">
        <f>FLOOR(C6/H3,1)</f>
        <v>1</v>
      </c>
      <c r="J5" s="1">
        <v>5.15306</v>
      </c>
      <c r="K5" s="1">
        <v>6.0157499999999997</v>
      </c>
      <c r="L5" s="1">
        <v>7.4549200000000004</v>
      </c>
      <c r="M5" s="1">
        <v>7.2142900000000001</v>
      </c>
      <c r="N5" s="1">
        <v>7.8365499999999999</v>
      </c>
      <c r="O5" s="1">
        <v>7.8296000000000001</v>
      </c>
      <c r="P5" s="1">
        <v>7.1428599999999998</v>
      </c>
      <c r="Q5" s="1">
        <v>7.3333300000000001</v>
      </c>
      <c r="R5" s="1">
        <v>7.6296299999999997</v>
      </c>
      <c r="S5" s="1">
        <v>7.7142900000000001</v>
      </c>
      <c r="U5" t="s">
        <v>88</v>
      </c>
      <c r="V5" t="s">
        <v>89</v>
      </c>
      <c r="W5" t="s">
        <v>90</v>
      </c>
      <c r="X5" t="s">
        <v>91</v>
      </c>
      <c r="Y5" t="s">
        <v>92</v>
      </c>
      <c r="Z5" t="s">
        <v>93</v>
      </c>
      <c r="AA5" t="s">
        <v>94</v>
      </c>
      <c r="AB5" t="s">
        <v>95</v>
      </c>
      <c r="AC5" t="s">
        <v>96</v>
      </c>
      <c r="AD5" t="s">
        <v>97</v>
      </c>
    </row>
    <row r="6" spans="1:30">
      <c r="A6" t="s">
        <v>14</v>
      </c>
      <c r="B6" s="1">
        <v>3.5</v>
      </c>
      <c r="C6" s="1">
        <v>6.29</v>
      </c>
      <c r="J6" s="1">
        <v>4.1310799999999999</v>
      </c>
      <c r="K6" s="1">
        <v>4.7524300000000004</v>
      </c>
      <c r="L6" s="1">
        <v>5.3337199999999996</v>
      </c>
      <c r="M6" s="1">
        <v>5.3390399999999998</v>
      </c>
      <c r="N6" s="1">
        <v>6.5378800000000004</v>
      </c>
      <c r="O6" s="1">
        <v>7.2430599999999998</v>
      </c>
      <c r="P6" s="1">
        <v>6.96</v>
      </c>
      <c r="Q6" s="1">
        <v>6.7254899999999997</v>
      </c>
      <c r="R6" s="1">
        <v>6.4444499999999998</v>
      </c>
      <c r="S6" s="1">
        <v>6.93398</v>
      </c>
      <c r="U6" t="s">
        <v>78</v>
      </c>
      <c r="V6" t="s">
        <v>79</v>
      </c>
      <c r="W6" t="s">
        <v>80</v>
      </c>
      <c r="X6" t="s">
        <v>81</v>
      </c>
      <c r="Y6" t="s">
        <v>82</v>
      </c>
      <c r="Z6" t="s">
        <v>83</v>
      </c>
      <c r="AA6" t="s">
        <v>84</v>
      </c>
      <c r="AB6" t="s">
        <v>85</v>
      </c>
      <c r="AC6" t="s">
        <v>86</v>
      </c>
      <c r="AD6" t="s">
        <v>87</v>
      </c>
    </row>
    <row r="7" spans="1:30">
      <c r="J7" s="1">
        <v>3.9420600000000001</v>
      </c>
      <c r="K7" s="1">
        <v>3.8097400000000001</v>
      </c>
      <c r="L7" s="1">
        <v>4.2846299999999999</v>
      </c>
      <c r="M7" s="1">
        <v>5.0022000000000002</v>
      </c>
      <c r="N7" s="1">
        <v>5.2476200000000004</v>
      </c>
      <c r="O7" s="1">
        <v>4.6969700000000003</v>
      </c>
      <c r="P7" s="1">
        <v>4.6478000000000002</v>
      </c>
      <c r="Q7" s="1">
        <v>5.7160500000000001</v>
      </c>
      <c r="R7" s="1">
        <v>5.88889</v>
      </c>
      <c r="S7" s="1">
        <v>5.3121</v>
      </c>
      <c r="U7" t="s">
        <v>68</v>
      </c>
      <c r="V7" t="s">
        <v>69</v>
      </c>
      <c r="W7" t="s">
        <v>70</v>
      </c>
      <c r="X7" t="s">
        <v>71</v>
      </c>
      <c r="Y7" t="s">
        <v>72</v>
      </c>
      <c r="Z7" t="s">
        <v>73</v>
      </c>
      <c r="AA7" t="s">
        <v>74</v>
      </c>
      <c r="AB7" t="s">
        <v>75</v>
      </c>
      <c r="AC7" t="s">
        <v>76</v>
      </c>
      <c r="AD7" t="s">
        <v>77</v>
      </c>
    </row>
    <row r="8" spans="1:30">
      <c r="A8" t="s">
        <v>5</v>
      </c>
      <c r="B8">
        <f>(((C2-C4)*(B3-B4))+((C3-C4)*(B4-B2)))/2</f>
        <v>12.5</v>
      </c>
      <c r="J8" s="1">
        <v>3.23529</v>
      </c>
      <c r="K8" s="1">
        <v>2.8014199999999998</v>
      </c>
      <c r="L8" s="1">
        <v>2.9716300000000002</v>
      </c>
      <c r="M8" s="1">
        <v>3.5714299999999999</v>
      </c>
      <c r="N8" s="1">
        <v>3.5628099999999998</v>
      </c>
      <c r="O8" s="1">
        <v>3.6330900000000002</v>
      </c>
      <c r="P8" s="1">
        <v>3</v>
      </c>
      <c r="Q8" s="1">
        <v>4.2415900000000004</v>
      </c>
      <c r="R8" s="1">
        <v>3.9317299999999999</v>
      </c>
      <c r="S8" s="1">
        <v>3.2857099999999999</v>
      </c>
      <c r="U8" t="s">
        <v>58</v>
      </c>
      <c r="V8" t="s">
        <v>59</v>
      </c>
      <c r="W8" t="s">
        <v>60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 t="s">
        <v>67</v>
      </c>
    </row>
    <row r="9" spans="1:30">
      <c r="A9" t="s">
        <v>6</v>
      </c>
      <c r="B9">
        <f>(((C2-C5)*(B4-B5))+((C4-C5)*(B5-B2)))/2</f>
        <v>12.5</v>
      </c>
      <c r="J9" s="1">
        <v>2.1865800000000002</v>
      </c>
      <c r="K9" s="1">
        <v>1.3596699999999999</v>
      </c>
      <c r="L9" s="1">
        <v>1.3777299999999999</v>
      </c>
      <c r="M9" s="1">
        <v>1.6666700000000001</v>
      </c>
      <c r="N9" s="1">
        <v>1.2795700000000001</v>
      </c>
      <c r="O9" s="1">
        <v>2.3867400000000001</v>
      </c>
      <c r="P9" s="1">
        <v>2.90055</v>
      </c>
      <c r="Q9" s="1">
        <v>3.2544499999999998</v>
      </c>
      <c r="R9" s="1">
        <v>2.7066699999999999</v>
      </c>
      <c r="S9" s="1">
        <v>2.1352899999999999</v>
      </c>
      <c r="U9" t="s">
        <v>48</v>
      </c>
      <c r="V9" t="s">
        <v>49</v>
      </c>
      <c r="W9" t="s">
        <v>50</v>
      </c>
      <c r="X9" t="s">
        <v>51</v>
      </c>
      <c r="Y9" t="s">
        <v>52</v>
      </c>
      <c r="Z9" t="s">
        <v>53</v>
      </c>
      <c r="AA9" t="s">
        <v>54</v>
      </c>
      <c r="AB9" t="s">
        <v>55</v>
      </c>
      <c r="AC9" t="s">
        <v>56</v>
      </c>
      <c r="AD9" t="s">
        <v>57</v>
      </c>
    </row>
    <row r="10" spans="1:30">
      <c r="A10" t="s">
        <v>16</v>
      </c>
      <c r="B10">
        <f>IF(G12="Top-right triangle",B8,B9)</f>
        <v>12.5</v>
      </c>
      <c r="J10" s="1">
        <v>1.8192600000000001</v>
      </c>
      <c r="K10" s="1">
        <v>1.0701799999999999</v>
      </c>
      <c r="L10" s="1">
        <v>1.0740700000000001</v>
      </c>
      <c r="M10" s="1">
        <v>1.0238700000000001</v>
      </c>
      <c r="N10" s="1">
        <v>0.49019000000000001</v>
      </c>
      <c r="O10" s="1">
        <v>0.62963000000000002</v>
      </c>
      <c r="P10" s="1">
        <v>1.4512100000000001</v>
      </c>
      <c r="Q10" s="1">
        <v>1.8676600000000001</v>
      </c>
      <c r="R10" s="1">
        <v>2.44279</v>
      </c>
      <c r="S10" s="1">
        <v>2.0850900000000001</v>
      </c>
      <c r="U10" t="s">
        <v>38</v>
      </c>
      <c r="V10" t="s">
        <v>39</v>
      </c>
      <c r="W10" t="s">
        <v>40</v>
      </c>
      <c r="X10" t="s">
        <v>41</v>
      </c>
      <c r="Y10" t="s">
        <v>42</v>
      </c>
      <c r="Z10" t="s">
        <v>43</v>
      </c>
      <c r="AA10" t="s">
        <v>44</v>
      </c>
      <c r="AB10" t="s">
        <v>45</v>
      </c>
      <c r="AC10" t="s">
        <v>46</v>
      </c>
      <c r="AD10" t="s">
        <v>47</v>
      </c>
    </row>
    <row r="11" spans="1:30">
      <c r="A11" t="s">
        <v>17</v>
      </c>
      <c r="B11">
        <f>(((C5-C4)*(B6-B4))+((C6-C4)*(B4-B5)))/2</f>
        <v>3.2250000000000001</v>
      </c>
      <c r="J11" s="1">
        <v>1.30769</v>
      </c>
      <c r="K11" s="1">
        <v>1.1126199999999999</v>
      </c>
      <c r="L11" s="1">
        <v>1.0465100000000001</v>
      </c>
      <c r="M11" s="1">
        <v>0.53846000000000005</v>
      </c>
      <c r="N11" s="1">
        <v>8.3059999999999995E-2</v>
      </c>
      <c r="O11" s="1">
        <v>8.8499999999999995E-2</v>
      </c>
      <c r="P11" s="1">
        <v>0.79310000000000003</v>
      </c>
      <c r="Q11" s="1">
        <v>1.4761899999999999</v>
      </c>
      <c r="R11" s="1">
        <v>1.81481</v>
      </c>
      <c r="S11" s="1">
        <v>1.9213499999999999</v>
      </c>
      <c r="U11" t="s">
        <v>28</v>
      </c>
      <c r="V11" t="s">
        <v>29</v>
      </c>
      <c r="W11" t="s">
        <v>30</v>
      </c>
      <c r="X11" t="s">
        <v>31</v>
      </c>
      <c r="Y11" t="s">
        <v>32</v>
      </c>
      <c r="Z11" t="s">
        <v>33</v>
      </c>
      <c r="AA11" t="s">
        <v>34</v>
      </c>
      <c r="AB11" t="s">
        <v>35</v>
      </c>
      <c r="AC11" t="s">
        <v>36</v>
      </c>
      <c r="AD11" t="s">
        <v>37</v>
      </c>
    </row>
    <row r="12" spans="1:30">
      <c r="A12" t="s">
        <v>18</v>
      </c>
      <c r="B12">
        <f>(((C4-C3)*(B6-B3))+((C6-C3)*(B3-B4)))/2</f>
        <v>3.75</v>
      </c>
      <c r="G12" t="str">
        <f>IF(MOD(B6,H2)/H2&lt;=1-(MOD(C6,H3)/H3),"Bottom-left triangle","Top-right triangle")</f>
        <v>Bottom-left triangle</v>
      </c>
    </row>
    <row r="13" spans="1:30">
      <c r="A13" t="s">
        <v>23</v>
      </c>
      <c r="B13">
        <f>IF(G12="Top-right triangle",B12,B11)</f>
        <v>3.2250000000000001</v>
      </c>
    </row>
    <row r="14" spans="1:30">
      <c r="A14" t="s">
        <v>21</v>
      </c>
      <c r="B14">
        <f>(((C2-C4)*(B6-B4))+((C6-C4)*(B4-B2)))/2</f>
        <v>-0.52499999999999991</v>
      </c>
    </row>
    <row r="15" spans="1:30">
      <c r="A15" t="s">
        <v>19</v>
      </c>
      <c r="B15">
        <f>(((C2-C6)*(B3-B6))+((C3-C6)*(B6-B2)))/2</f>
        <v>9.2749999999999986</v>
      </c>
    </row>
    <row r="16" spans="1:30">
      <c r="A16" t="s">
        <v>20</v>
      </c>
      <c r="B16">
        <f>(((C2-C5)*(B6-B5))+((C6-C5)*(B5-B2)))/2</f>
        <v>8.75</v>
      </c>
    </row>
    <row r="17" spans="1:2">
      <c r="A17" t="s">
        <v>22</v>
      </c>
      <c r="B17">
        <f>IF(G12="Top-right triangle",B15,B16)</f>
        <v>8.75</v>
      </c>
    </row>
    <row r="18" spans="1:2">
      <c r="A18" t="s">
        <v>24</v>
      </c>
      <c r="B18">
        <f>(((C2-C6)*(B4-B6))+((C4-C6)*(B6-B2)))/2</f>
        <v>0.52499999999999947</v>
      </c>
    </row>
    <row r="21" spans="1:2">
      <c r="A21" t="s">
        <v>25</v>
      </c>
      <c r="B21">
        <f>B13/B10</f>
        <v>0.25800000000000001</v>
      </c>
    </row>
    <row r="22" spans="1:2">
      <c r="A22" t="s">
        <v>27</v>
      </c>
      <c r="B22">
        <f>IF(G12="Top-right triangle",B14,B18)/B10</f>
        <v>4.1999999999999954E-2</v>
      </c>
    </row>
    <row r="23" spans="1:2">
      <c r="A23" t="s">
        <v>26</v>
      </c>
      <c r="B23">
        <f>B17/B10</f>
        <v>0.7</v>
      </c>
    </row>
    <row r="25" spans="1:2">
      <c r="A25" t="s">
        <v>8</v>
      </c>
      <c r="B25">
        <f>D2*B21+IF(G12="Top-right triangle",D3,D5)*B22+D4*B23</f>
        <v>1.3896725599999997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Osesik, Artur</dc:creator>
  <cp:lastModifiedBy>Osesik, Artur</cp:lastModifiedBy>
  <dcterms:created xsi:type="dcterms:W3CDTF">2017-04-26T14:16:31Z</dcterms:created>
  <dcterms:modified xsi:type="dcterms:W3CDTF">2017-04-27T16:27:11Z</dcterms:modified>
</cp:coreProperties>
</file>