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2" i="1"/>
  <c r="H5"/>
  <c r="C5" s="1"/>
  <c r="H4"/>
  <c r="B4" s="1"/>
  <c r="D3" l="1"/>
  <c r="D4"/>
  <c r="D5"/>
  <c r="B5"/>
  <c r="D2"/>
  <c r="C2"/>
  <c r="C3"/>
  <c r="B2"/>
  <c r="C4"/>
  <c r="B16" l="1"/>
  <c r="B18"/>
  <c r="B14"/>
  <c r="B11"/>
  <c r="B9"/>
  <c r="B3"/>
  <c r="B15" s="1"/>
  <c r="B12" l="1"/>
  <c r="B13" s="1"/>
  <c r="B17"/>
  <c r="B8"/>
  <c r="B10" s="1"/>
  <c r="B22" s="1"/>
  <c r="B21" l="1"/>
  <c r="B23"/>
  <c r="B25" l="1"/>
</calcChain>
</file>

<file path=xl/sharedStrings.xml><?xml version="1.0" encoding="utf-8"?>
<sst xmlns="http://schemas.openxmlformats.org/spreadsheetml/2006/main" count="28" uniqueCount="28">
  <si>
    <t>A</t>
  </si>
  <si>
    <t>B</t>
  </si>
  <si>
    <t>C</t>
  </si>
  <si>
    <t>X</t>
  </si>
  <si>
    <t>Z</t>
  </si>
  <si>
    <t>Area of triangle ABC</t>
  </si>
  <si>
    <t>Area of triangle ACD</t>
  </si>
  <si>
    <t>Y</t>
  </si>
  <si>
    <t>Y component for D</t>
  </si>
  <si>
    <t xml:space="preserve">m_squareWidth = </t>
  </si>
  <si>
    <t>m_squareDepth =</t>
  </si>
  <si>
    <t>gridX =</t>
  </si>
  <si>
    <t>gridZ =</t>
  </si>
  <si>
    <t>D</t>
  </si>
  <si>
    <t>E (inside rectangle ABCD)</t>
  </si>
  <si>
    <t>Heights</t>
  </si>
  <si>
    <t>Area of triangle (either ABC or ACD)</t>
  </si>
  <si>
    <t>Area of triangle DEC</t>
  </si>
  <si>
    <t>Area of triangle CEB</t>
  </si>
  <si>
    <t>Area of triangle ABE</t>
  </si>
  <si>
    <t>Area of triangle AED</t>
  </si>
  <si>
    <t>Area of triangle AEC opposite B</t>
  </si>
  <si>
    <t>Area of triangle opposite C (either ABE or AED)</t>
  </si>
  <si>
    <t>Area of triangle opposite A (either DEC or CEB)</t>
  </si>
  <si>
    <t>Area of triangle ACE opposite D</t>
  </si>
  <si>
    <t>Barycentric coordinate B1 (opposite A)</t>
  </si>
  <si>
    <t>Barycentric coordinate B3 (opposite C)</t>
  </si>
  <si>
    <t>Barycentric coordinate B2 (opposite B or D)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</si>
</sst>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25"/>
  <sheetViews>
    <sheetView tabSelected="1" workbookViewId="0">
      <selection activeCell="AC22" sqref="AC22"/>
    </sheetView>
  </sheetViews>
  <sheetFormatPr defaultRowHeight="15"/>
  <cols>
    <col min="1" max="1" width="46" customWidth="1"/>
    <col min="2" max="2" width="16.42578125" customWidth="1"/>
    <col min="4" max="4" width="15.5703125" customWidth="1"/>
    <col min="7" max="7" width="21.7109375" customWidth="1"/>
    <col min="10" max="19" width="6.7109375" customWidth="1"/>
  </cols>
  <sheetData>
    <row r="1" spans="1:30">
      <c r="B1" t="s">
        <v>3</v>
      </c>
      <c r="C1" t="s">
        <v>4</v>
      </c>
      <c r="D1" t="s">
        <v>7</v>
      </c>
      <c r="J1" t="s">
        <v>15</v>
      </c>
    </row>
    <row r="2" spans="1:30">
      <c r="A2" t="s">
        <v>0</v>
      </c>
      <c r="B2">
        <f>H4*H2</f>
        <v>0</v>
      </c>
      <c r="C2">
        <f>(H5+1)*H3</f>
        <v>10</v>
      </c>
      <c r="D2">
        <f>INDEX(J2:S11,10-H5-1,H4+1)</f>
        <v>1.9149378500000001</v>
      </c>
      <c r="G2" s="1" t="s">
        <v>9</v>
      </c>
      <c r="H2" s="1">
        <v>5</v>
      </c>
      <c r="J2" s="1">
        <v>90</v>
      </c>
      <c r="K2" s="1">
        <v>91</v>
      </c>
      <c r="L2" s="1">
        <v>92</v>
      </c>
      <c r="M2" s="1">
        <v>93</v>
      </c>
      <c r="N2" s="1">
        <v>94</v>
      </c>
      <c r="O2" s="1">
        <v>95</v>
      </c>
      <c r="P2" s="1">
        <v>96</v>
      </c>
      <c r="Q2" s="1">
        <v>97</v>
      </c>
      <c r="R2" s="1">
        <v>98</v>
      </c>
      <c r="S2" s="1">
        <v>99</v>
      </c>
      <c r="U2">
        <v>7.7241400000000002</v>
      </c>
      <c r="V2">
        <v>8.2077899999999993</v>
      </c>
      <c r="W2">
        <v>9.1060199999999991</v>
      </c>
      <c r="X2">
        <v>9.24</v>
      </c>
      <c r="Y2">
        <v>9.7172999999999998</v>
      </c>
      <c r="Z2">
        <v>10.6394</v>
      </c>
      <c r="AA2">
        <v>11</v>
      </c>
      <c r="AB2">
        <v>10.535500000000001</v>
      </c>
      <c r="AC2">
        <v>10.081200000000001</v>
      </c>
      <c r="AD2">
        <v>9.8813600000000008</v>
      </c>
    </row>
    <row r="3" spans="1:30">
      <c r="A3" t="s">
        <v>1</v>
      </c>
      <c r="B3">
        <f>(H4+1)*H2</f>
        <v>5</v>
      </c>
      <c r="C3">
        <f>(H5+1)*H3</f>
        <v>10</v>
      </c>
      <c r="D3">
        <f>INDEX(J2:S11,10-H5-1,H4+2)</f>
        <v>2.1694214299999999</v>
      </c>
      <c r="G3" s="1" t="s">
        <v>10</v>
      </c>
      <c r="H3" s="1">
        <v>5</v>
      </c>
      <c r="J3" s="1">
        <v>80</v>
      </c>
      <c r="K3" s="1">
        <v>81</v>
      </c>
      <c r="L3" s="1">
        <v>82</v>
      </c>
      <c r="M3" s="1">
        <v>83</v>
      </c>
      <c r="N3" s="1">
        <v>84</v>
      </c>
      <c r="O3" s="1">
        <v>85</v>
      </c>
      <c r="P3" s="1">
        <v>86</v>
      </c>
      <c r="Q3" s="1">
        <v>87</v>
      </c>
      <c r="R3" s="1">
        <v>88</v>
      </c>
      <c r="S3" s="1">
        <v>89</v>
      </c>
      <c r="U3">
        <v>7.1181799999999997</v>
      </c>
      <c r="V3">
        <v>8.3627500000000001</v>
      </c>
      <c r="W3">
        <v>8.8815799999999996</v>
      </c>
      <c r="X3">
        <v>9.0268300000000004</v>
      </c>
      <c r="Y3">
        <v>9.2234300000000005</v>
      </c>
      <c r="Z3">
        <v>10.033099999999999</v>
      </c>
      <c r="AA3">
        <v>10.4359</v>
      </c>
      <c r="AB3">
        <v>10.0405</v>
      </c>
      <c r="AC3">
        <v>9.9442500000000003</v>
      </c>
      <c r="AD3">
        <v>9.7623899999999999</v>
      </c>
    </row>
    <row r="4" spans="1:30">
      <c r="A4" t="s">
        <v>2</v>
      </c>
      <c r="B4">
        <f>(H4+1)*H2</f>
        <v>5</v>
      </c>
      <c r="C4">
        <f>H5*H3</f>
        <v>5</v>
      </c>
      <c r="D4">
        <f>INDEX(J2:S11,10-H5,H4+2)</f>
        <v>1.6814620499999999</v>
      </c>
      <c r="G4" t="s">
        <v>11</v>
      </c>
      <c r="H4">
        <f>FLOOR(B6/H2,1)</f>
        <v>0</v>
      </c>
      <c r="J4" s="1">
        <v>70</v>
      </c>
      <c r="K4" s="1">
        <v>71</v>
      </c>
      <c r="L4" s="1">
        <v>72</v>
      </c>
      <c r="M4" s="1">
        <v>73</v>
      </c>
      <c r="N4" s="1">
        <v>74</v>
      </c>
      <c r="O4" s="1">
        <v>75</v>
      </c>
      <c r="P4" s="1">
        <v>76</v>
      </c>
      <c r="Q4" s="1">
        <v>77</v>
      </c>
      <c r="R4" s="1">
        <v>78</v>
      </c>
      <c r="S4" s="1">
        <v>79</v>
      </c>
      <c r="U4">
        <v>6.4328900000000004</v>
      </c>
      <c r="V4">
        <v>7.6282100000000002</v>
      </c>
      <c r="W4">
        <v>8.8015899999999991</v>
      </c>
      <c r="X4">
        <v>8.4420300000000008</v>
      </c>
      <c r="Y4">
        <v>7.9097400000000002</v>
      </c>
      <c r="Z4">
        <v>8.3754399999999993</v>
      </c>
      <c r="AA4">
        <v>8.5328999999999997</v>
      </c>
      <c r="AB4">
        <v>9.6984100000000009</v>
      </c>
      <c r="AC4">
        <v>9.4666700000000006</v>
      </c>
      <c r="AD4">
        <v>8.6892700000000005</v>
      </c>
    </row>
    <row r="5" spans="1:30">
      <c r="A5" t="s">
        <v>13</v>
      </c>
      <c r="B5">
        <f>H4*H2</f>
        <v>0</v>
      </c>
      <c r="C5">
        <f>H5*H3</f>
        <v>5</v>
      </c>
      <c r="D5">
        <f>INDEX(J2:S11,10-H5,H4+1)</f>
        <v>1.1240209299999999</v>
      </c>
      <c r="G5" t="s">
        <v>12</v>
      </c>
      <c r="H5">
        <f>FLOOR(C6/H3,1)</f>
        <v>1</v>
      </c>
      <c r="J5" s="1">
        <v>60</v>
      </c>
      <c r="K5" s="1">
        <v>61</v>
      </c>
      <c r="L5" s="1">
        <v>62</v>
      </c>
      <c r="M5" s="1">
        <v>63</v>
      </c>
      <c r="N5" s="1">
        <v>64</v>
      </c>
      <c r="O5" s="1">
        <v>65</v>
      </c>
      <c r="P5" s="1">
        <v>66</v>
      </c>
      <c r="Q5" s="1">
        <v>67</v>
      </c>
      <c r="R5" s="1">
        <v>68</v>
      </c>
      <c r="S5" s="1">
        <v>69</v>
      </c>
      <c r="U5">
        <v>5.15306</v>
      </c>
      <c r="V5">
        <v>6.0157499999999997</v>
      </c>
      <c r="W5">
        <v>7.4549200000000004</v>
      </c>
      <c r="X5">
        <v>7.2142900000000001</v>
      </c>
      <c r="Y5">
        <v>7.8365499999999999</v>
      </c>
      <c r="Z5">
        <v>7.8296000000000001</v>
      </c>
      <c r="AA5">
        <v>7.1428599999999998</v>
      </c>
      <c r="AB5">
        <v>7.3333300000000001</v>
      </c>
      <c r="AC5">
        <v>7.6296299999999997</v>
      </c>
      <c r="AD5">
        <v>7.7142900000000001</v>
      </c>
    </row>
    <row r="6" spans="1:30">
      <c r="A6" t="s">
        <v>14</v>
      </c>
      <c r="B6" s="1">
        <v>3.5</v>
      </c>
      <c r="C6" s="1">
        <v>6.29</v>
      </c>
      <c r="J6" s="1">
        <v>50</v>
      </c>
      <c r="K6" s="1">
        <v>51</v>
      </c>
      <c r="L6" s="1">
        <v>52</v>
      </c>
      <c r="M6" s="1">
        <v>53</v>
      </c>
      <c r="N6" s="1">
        <v>54</v>
      </c>
      <c r="O6" s="1">
        <v>55</v>
      </c>
      <c r="P6" s="1">
        <v>56</v>
      </c>
      <c r="Q6" s="1">
        <v>57</v>
      </c>
      <c r="R6" s="1">
        <v>58</v>
      </c>
      <c r="S6" s="1">
        <v>59</v>
      </c>
      <c r="U6">
        <v>4.1310799999999999</v>
      </c>
      <c r="V6">
        <v>4.7524300000000004</v>
      </c>
      <c r="W6">
        <v>5.3337199999999996</v>
      </c>
      <c r="X6">
        <v>5.3390399999999998</v>
      </c>
      <c r="Y6">
        <v>6.5378800000000004</v>
      </c>
      <c r="Z6">
        <v>7.2430599999999998</v>
      </c>
      <c r="AA6">
        <v>6.96</v>
      </c>
      <c r="AB6">
        <v>6.7254899999999997</v>
      </c>
      <c r="AC6">
        <v>6.4444499999999998</v>
      </c>
      <c r="AD6">
        <v>6.93398</v>
      </c>
    </row>
    <row r="7" spans="1:30">
      <c r="J7" s="1">
        <v>40</v>
      </c>
      <c r="K7" s="1">
        <v>41</v>
      </c>
      <c r="L7" s="1">
        <v>42</v>
      </c>
      <c r="M7" s="1">
        <v>43</v>
      </c>
      <c r="N7" s="1">
        <v>44</v>
      </c>
      <c r="O7" s="1">
        <v>45</v>
      </c>
      <c r="P7" s="1">
        <v>46</v>
      </c>
      <c r="Q7" s="1">
        <v>47</v>
      </c>
      <c r="R7" s="1">
        <v>48</v>
      </c>
      <c r="S7" s="1">
        <v>49</v>
      </c>
      <c r="U7">
        <v>3.9420600000000001</v>
      </c>
      <c r="V7">
        <v>3.8097400000000001</v>
      </c>
      <c r="W7">
        <v>4.2846299999999999</v>
      </c>
      <c r="X7">
        <v>5.0022000000000002</v>
      </c>
      <c r="Y7">
        <v>5.2476200000000004</v>
      </c>
      <c r="Z7">
        <v>4.6969700000000003</v>
      </c>
      <c r="AA7">
        <v>4.6478000000000002</v>
      </c>
      <c r="AB7">
        <v>5.7160500000000001</v>
      </c>
      <c r="AC7">
        <v>5.88889</v>
      </c>
      <c r="AD7">
        <v>5.3121</v>
      </c>
    </row>
    <row r="8" spans="1:30">
      <c r="A8" t="s">
        <v>5</v>
      </c>
      <c r="B8">
        <f>(((C2-C4)*(B3-B4))+((C3-C4)*(B4-B2)))/2</f>
        <v>12.5</v>
      </c>
      <c r="J8" s="1">
        <v>30</v>
      </c>
      <c r="K8" s="1">
        <v>31</v>
      </c>
      <c r="L8" s="1">
        <v>32</v>
      </c>
      <c r="M8" s="1">
        <v>33</v>
      </c>
      <c r="N8" s="1">
        <v>34</v>
      </c>
      <c r="O8" s="1">
        <v>35</v>
      </c>
      <c r="P8" s="1">
        <v>36</v>
      </c>
      <c r="Q8" s="1">
        <v>37</v>
      </c>
      <c r="R8" s="1">
        <v>38</v>
      </c>
      <c r="S8" s="1">
        <v>39</v>
      </c>
      <c r="U8">
        <v>3.23529</v>
      </c>
      <c r="V8">
        <v>2.8014199999999998</v>
      </c>
      <c r="W8">
        <v>2.9716300000000002</v>
      </c>
      <c r="X8">
        <v>3.5714299999999999</v>
      </c>
      <c r="Y8">
        <v>3.5628099999999998</v>
      </c>
      <c r="Z8">
        <v>3.6330900000000002</v>
      </c>
      <c r="AA8">
        <v>3</v>
      </c>
      <c r="AB8">
        <v>4.2415900000000004</v>
      </c>
      <c r="AC8">
        <v>3.9317299999999999</v>
      </c>
      <c r="AD8">
        <v>3.2857099999999999</v>
      </c>
    </row>
    <row r="9" spans="1:30">
      <c r="A9" t="s">
        <v>6</v>
      </c>
      <c r="B9">
        <f>(((C2-C5)*(B4-B5))+((C4-C5)*(B5-B2)))/2</f>
        <v>12.5</v>
      </c>
      <c r="J9" s="1">
        <v>1.9149378500000001</v>
      </c>
      <c r="K9" s="1">
        <v>2.1694214299999999</v>
      </c>
      <c r="L9" s="1">
        <v>3</v>
      </c>
      <c r="M9" s="1">
        <v>23</v>
      </c>
      <c r="N9" s="1">
        <v>24</v>
      </c>
      <c r="O9" s="1">
        <v>25</v>
      </c>
      <c r="P9" s="1">
        <v>26</v>
      </c>
      <c r="Q9" s="1">
        <v>27</v>
      </c>
      <c r="R9" s="1">
        <v>28</v>
      </c>
      <c r="S9" s="1">
        <v>29</v>
      </c>
      <c r="U9">
        <v>2.1865800000000002</v>
      </c>
      <c r="V9">
        <v>1.3596699999999999</v>
      </c>
      <c r="W9">
        <v>1.3777299999999999</v>
      </c>
      <c r="X9">
        <v>1.6666700000000001</v>
      </c>
      <c r="Y9">
        <v>1.2795700000000001</v>
      </c>
      <c r="Z9">
        <v>2.3867400000000001</v>
      </c>
      <c r="AA9">
        <v>2.90055</v>
      </c>
      <c r="AB9">
        <v>3.2544499999999998</v>
      </c>
      <c r="AC9">
        <v>2.7066699999999999</v>
      </c>
      <c r="AD9">
        <v>2.1352899999999999</v>
      </c>
    </row>
    <row r="10" spans="1:30">
      <c r="A10" t="s">
        <v>16</v>
      </c>
      <c r="B10">
        <f>IF(G12="Top-right triangle",B8,B9)</f>
        <v>12.5</v>
      </c>
      <c r="J10" s="1">
        <v>1.1240209299999999</v>
      </c>
      <c r="K10" s="1">
        <v>1.6814620499999999</v>
      </c>
      <c r="L10" s="1">
        <v>1.70000017</v>
      </c>
      <c r="M10" s="1">
        <v>13</v>
      </c>
      <c r="N10" s="1">
        <v>14</v>
      </c>
      <c r="O10" s="1">
        <v>15</v>
      </c>
      <c r="P10" s="1">
        <v>16</v>
      </c>
      <c r="Q10" s="1">
        <v>17</v>
      </c>
      <c r="R10" s="1">
        <v>18</v>
      </c>
      <c r="S10" s="1">
        <v>19</v>
      </c>
      <c r="U10">
        <v>1.8192600000000001</v>
      </c>
      <c r="V10">
        <v>1.0701799999999999</v>
      </c>
      <c r="W10">
        <v>1.0740700000000001</v>
      </c>
      <c r="X10">
        <v>1.0238700000000001</v>
      </c>
      <c r="Y10">
        <v>0.49019000000000001</v>
      </c>
      <c r="Z10">
        <v>0.62963000000000002</v>
      </c>
      <c r="AA10">
        <v>1.4512100000000001</v>
      </c>
      <c r="AB10">
        <v>1.8676600000000001</v>
      </c>
      <c r="AC10">
        <v>2.44279</v>
      </c>
      <c r="AD10">
        <v>2.0850900000000001</v>
      </c>
    </row>
    <row r="11" spans="1:30">
      <c r="A11" t="s">
        <v>17</v>
      </c>
      <c r="B11">
        <f>(((C5-C4)*(B6-B4))+((C6-C4)*(B4-B5)))/2</f>
        <v>3.2250000000000001</v>
      </c>
      <c r="J11" s="1">
        <v>0</v>
      </c>
      <c r="K11" s="1">
        <v>0.5</v>
      </c>
      <c r="L11" s="1">
        <v>1</v>
      </c>
      <c r="M11" s="1">
        <v>3</v>
      </c>
      <c r="N11" s="1">
        <v>4</v>
      </c>
      <c r="O11" s="1">
        <v>5</v>
      </c>
      <c r="P11" s="1">
        <v>6</v>
      </c>
      <c r="Q11" s="1">
        <v>7</v>
      </c>
      <c r="R11" s="1">
        <v>8</v>
      </c>
      <c r="S11" s="1">
        <v>9</v>
      </c>
      <c r="U11">
        <v>1.30769</v>
      </c>
      <c r="V11">
        <v>1.1126199999999999</v>
      </c>
      <c r="W11">
        <v>1.0465100000000001</v>
      </c>
      <c r="X11">
        <v>0.53846000000000005</v>
      </c>
      <c r="Y11">
        <v>8.3059999999999995E-2</v>
      </c>
      <c r="Z11">
        <v>8.8499999999999995E-2</v>
      </c>
      <c r="AA11">
        <v>0.79310000000000003</v>
      </c>
      <c r="AB11">
        <v>1.4761899999999999</v>
      </c>
      <c r="AC11">
        <v>1.81481</v>
      </c>
      <c r="AD11">
        <v>1.9213499999999999</v>
      </c>
    </row>
    <row r="12" spans="1:30">
      <c r="A12" t="s">
        <v>18</v>
      </c>
      <c r="B12">
        <f>(((C4-C3)*(B6-B3))+((C6-C3)*(B3-B4)))/2</f>
        <v>3.75</v>
      </c>
      <c r="G12" t="str">
        <f>IF(MOD(B6,H2)/H2&lt;=1-(MOD(C6,H3)/H3),"Bottom-left triangle","Top-right triangle")</f>
        <v>Bottom-left triangle</v>
      </c>
    </row>
    <row r="13" spans="1:30">
      <c r="A13" t="s">
        <v>23</v>
      </c>
      <c r="B13">
        <f>IF(G12="Top-right triangle",B12,B11)</f>
        <v>3.2250000000000001</v>
      </c>
    </row>
    <row r="14" spans="1:30">
      <c r="A14" t="s">
        <v>21</v>
      </c>
      <c r="B14">
        <f>(((C2-C4)*(B6-B4))+((C6-C4)*(B4-B2)))/2</f>
        <v>-0.52499999999999991</v>
      </c>
    </row>
    <row r="15" spans="1:30">
      <c r="A15" t="s">
        <v>19</v>
      </c>
      <c r="B15">
        <f>(((C2-C6)*(B3-B6))+((C3-C6)*(B6-B2)))/2</f>
        <v>9.2749999999999986</v>
      </c>
    </row>
    <row r="16" spans="1:30">
      <c r="A16" t="s">
        <v>20</v>
      </c>
      <c r="B16">
        <f>(((C2-C5)*(B6-B5))+((C6-C5)*(B5-B2)))/2</f>
        <v>8.75</v>
      </c>
    </row>
    <row r="17" spans="1:2">
      <c r="A17" t="s">
        <v>22</v>
      </c>
      <c r="B17">
        <f>IF(G12="Top-right triangle",B15,B16)</f>
        <v>8.75</v>
      </c>
    </row>
    <row r="18" spans="1:2">
      <c r="A18" t="s">
        <v>24</v>
      </c>
      <c r="B18">
        <f>(((C2-C6)*(B4-B6))+((C4-C6)*(B6-B2)))/2</f>
        <v>0.52499999999999947</v>
      </c>
    </row>
    <row r="21" spans="1:2">
      <c r="A21" t="s">
        <v>25</v>
      </c>
      <c r="B21">
        <f>B13/B10</f>
        <v>0.25800000000000001</v>
      </c>
    </row>
    <row r="22" spans="1:2">
      <c r="A22" t="s">
        <v>27</v>
      </c>
      <c r="B22">
        <f>IF(G12="Top-right triangle",B14,B18)/B10</f>
        <v>4.1999999999999954E-2</v>
      </c>
    </row>
    <row r="23" spans="1:2">
      <c r="A23" t="s">
        <v>26</v>
      </c>
      <c r="B23">
        <f>B17/B10</f>
        <v>0.7</v>
      </c>
    </row>
    <row r="25" spans="1:2">
      <c r="A25" t="s">
        <v>8</v>
      </c>
      <c r="B25">
        <f>D2*B21+IF(G12="Top-right triangle",D3,D5)*B22+D4*B23</f>
        <v>1.71828627936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Osesik, Artur</dc:creator>
  <cp:lastModifiedBy>Osesik, Artur</cp:lastModifiedBy>
  <dcterms:created xsi:type="dcterms:W3CDTF">2017-04-26T14:16:31Z</dcterms:created>
  <dcterms:modified xsi:type="dcterms:W3CDTF">2017-04-27T16:10:48Z</dcterms:modified>
</cp:coreProperties>
</file>