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4005" windowHeight="4860" firstSheet="3" activeTab="9"/>
  </bookViews>
  <sheets>
    <sheet name="Aula 4.1" sheetId="1" r:id="rId1"/>
    <sheet name="Aula 4.2" sheetId="2" r:id="rId2"/>
    <sheet name="Aula 5.1" sheetId="3" r:id="rId3"/>
    <sheet name="Aula 5.2" sheetId="4" r:id="rId4"/>
    <sheet name="Aula 5.3" sheetId="5" r:id="rId5"/>
    <sheet name="Aula 5.4" sheetId="6" r:id="rId6"/>
    <sheet name="Aula 5.5" sheetId="7" r:id="rId7"/>
    <sheet name="Aula 6.1" sheetId="8" r:id="rId8"/>
    <sheet name="Aula 6.2" sheetId="9" r:id="rId9"/>
    <sheet name="Aula 6.3" sheetId="10" r:id="rId10"/>
    <sheet name="Aula 6.4" sheetId="11" r:id="rId11"/>
  </sheets>
  <calcPr calcId="144525"/>
</workbook>
</file>

<file path=xl/calcChain.xml><?xml version="1.0" encoding="utf-8"?>
<calcChain xmlns="http://schemas.openxmlformats.org/spreadsheetml/2006/main">
  <c r="C22" i="11" l="1"/>
  <c r="C21" i="11"/>
  <c r="C20" i="11"/>
  <c r="C2" i="10"/>
  <c r="C7" i="10"/>
  <c r="A29" i="10"/>
  <c r="C6" i="10"/>
  <c r="C3" i="10"/>
  <c r="C4" i="10"/>
  <c r="C5" i="10"/>
  <c r="F3" i="9"/>
  <c r="F2" i="9"/>
  <c r="D1" i="2" l="1"/>
  <c r="B5" i="2"/>
  <c r="B4" i="2"/>
  <c r="B3" i="2"/>
  <c r="H36" i="1"/>
  <c r="H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7" i="1"/>
  <c r="F7" i="1"/>
</calcChain>
</file>

<file path=xl/sharedStrings.xml><?xml version="1.0" encoding="utf-8"?>
<sst xmlns="http://schemas.openxmlformats.org/spreadsheetml/2006/main" count="121" uniqueCount="92">
  <si>
    <t>Mês:</t>
  </si>
  <si>
    <t>Ano:</t>
  </si>
  <si>
    <t>Dias Úteis:</t>
  </si>
  <si>
    <t>Período da manhã</t>
  </si>
  <si>
    <t>Período da tarde</t>
  </si>
  <si>
    <t>Dia</t>
  </si>
  <si>
    <t>Hora de entrada</t>
  </si>
  <si>
    <t>Hora de saída</t>
  </si>
  <si>
    <t>Total de Horas</t>
  </si>
  <si>
    <t>Horas Extraord.</t>
  </si>
  <si>
    <t>Hrs. Trab. Dia:</t>
  </si>
  <si>
    <t>Total Horas</t>
  </si>
  <si>
    <t>Horas da manhã</t>
  </si>
  <si>
    <t>Horas da tarde</t>
  </si>
  <si>
    <t>Total Horas Extraord.</t>
  </si>
  <si>
    <t>dia</t>
  </si>
  <si>
    <t>mês</t>
  </si>
  <si>
    <t>ano</t>
  </si>
  <si>
    <t>idade</t>
  </si>
  <si>
    <t>Data de hoje:</t>
  </si>
  <si>
    <t>Adeptos</t>
  </si>
  <si>
    <t>Porto</t>
  </si>
  <si>
    <t>Benfica</t>
  </si>
  <si>
    <t>Sporting</t>
  </si>
  <si>
    <t>Sexo</t>
  </si>
  <si>
    <t>Masculino</t>
  </si>
  <si>
    <t>Feminino</t>
  </si>
  <si>
    <t>Aluno</t>
  </si>
  <si>
    <t>Altura</t>
  </si>
  <si>
    <t>Peso</t>
  </si>
  <si>
    <t>Jorge</t>
  </si>
  <si>
    <t>Pedro</t>
  </si>
  <si>
    <t>Paula</t>
  </si>
  <si>
    <t>Artur</t>
  </si>
  <si>
    <t>Carla</t>
  </si>
  <si>
    <t>Altura (cms)</t>
  </si>
  <si>
    <t>Janeiro</t>
  </si>
  <si>
    <t>Fevereiro</t>
  </si>
  <si>
    <t>Março</t>
  </si>
  <si>
    <t>Abril</t>
  </si>
  <si>
    <t>Receitas</t>
  </si>
  <si>
    <t>Despesas</t>
  </si>
  <si>
    <t>Total</t>
  </si>
  <si>
    <t>Nota</t>
  </si>
  <si>
    <t>Avaliação</t>
  </si>
  <si>
    <t>Sónia M.</t>
  </si>
  <si>
    <t>Sandra</t>
  </si>
  <si>
    <t>Américo</t>
  </si>
  <si>
    <t>Qual o teu clube Futebol?</t>
  </si>
  <si>
    <t>porto</t>
  </si>
  <si>
    <t>Total de Despesas</t>
  </si>
  <si>
    <t xml:space="preserve">1‐Dez‐07 </t>
  </si>
  <si>
    <t xml:space="preserve">3‐Dez‐07 </t>
  </si>
  <si>
    <t xml:space="preserve">6‐Dez‐07 </t>
  </si>
  <si>
    <t xml:space="preserve">8‐Dez‐07 </t>
  </si>
  <si>
    <t xml:space="preserve">9‐Dez‐07 </t>
  </si>
  <si>
    <t xml:space="preserve">13‐Dez‐07 </t>
  </si>
  <si>
    <t xml:space="preserve">14‐Dez‐07 </t>
  </si>
  <si>
    <t xml:space="preserve">16‐Dez‐07 </t>
  </si>
  <si>
    <t xml:space="preserve">17‐Dez‐07 </t>
  </si>
  <si>
    <t xml:space="preserve">19‐Dez‐07 </t>
  </si>
  <si>
    <t xml:space="preserve">21‐Dez‐07 </t>
  </si>
  <si>
    <t xml:space="preserve">22‐Dez‐07 </t>
  </si>
  <si>
    <t xml:space="preserve">24‐Dez‐07 </t>
  </si>
  <si>
    <t xml:space="preserve">26‐Dez‐07 </t>
  </si>
  <si>
    <t>29‐Dez‐07</t>
  </si>
  <si>
    <t xml:space="preserve">30‐Dez‐07 </t>
  </si>
  <si>
    <t xml:space="preserve">31‐Dez‐07 </t>
  </si>
  <si>
    <t>Data</t>
  </si>
  <si>
    <t>Designação</t>
  </si>
  <si>
    <t xml:space="preserve"> Valor</t>
  </si>
  <si>
    <t xml:space="preserve">Compras Supermercado </t>
  </si>
  <si>
    <t>Compra Supermercado</t>
  </si>
  <si>
    <t xml:space="preserve">Portagens </t>
  </si>
  <si>
    <t xml:space="preserve">Telemóvel </t>
  </si>
  <si>
    <t xml:space="preserve">Combustivel </t>
  </si>
  <si>
    <t xml:space="preserve">Compra Camisola </t>
  </si>
  <si>
    <t xml:space="preserve">Compra Tinteiros </t>
  </si>
  <si>
    <t>Portagens</t>
  </si>
  <si>
    <t>Levantamento</t>
  </si>
  <si>
    <t>Compra Impressora</t>
  </si>
  <si>
    <t>Compra Mat. Escritório</t>
  </si>
  <si>
    <t xml:space="preserve">Compra Supermercado </t>
  </si>
  <si>
    <t xml:space="preserve">Mala Portátil </t>
  </si>
  <si>
    <t xml:space="preserve"> Portagem </t>
  </si>
  <si>
    <t xml:space="preserve">Compra </t>
  </si>
  <si>
    <t xml:space="preserve">Levantamento </t>
  </si>
  <si>
    <t xml:space="preserve">ADSL </t>
  </si>
  <si>
    <t>Ordenado Dezembro</t>
  </si>
  <si>
    <t>Saldo Final</t>
  </si>
  <si>
    <t>Situação</t>
  </si>
  <si>
    <t>Situação boa se sobrar 100€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</si>
</sst>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 wrapText="1"/>
    </xf>
    <xf numFmtId="0" fontId="0" fillId="0" borderId="2" xfId="0" applyBorder="1"/>
    <xf numFmtId="20" fontId="0" fillId="0" borderId="1" xfId="0" applyNumberFormat="1" applyBorder="1"/>
    <xf numFmtId="2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20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0" borderId="2" xfId="0" applyNumberFormat="1" applyBorder="1" applyAlignment="1">
      <alignment horizontal="center" vertical="center"/>
    </xf>
    <xf numFmtId="0" fontId="0" fillId="0" borderId="13" xfId="0" applyNumberFormat="1" applyFill="1" applyBorder="1"/>
    <xf numFmtId="0" fontId="0" fillId="0" borderId="2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3" xfId="0" applyFill="1" applyBorder="1"/>
    <xf numFmtId="1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14" xfId="0" applyBorder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8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/>
    <xf numFmtId="165" fontId="0" fillId="0" borderId="2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quotePrefix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Adeptos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cat>
            <c:strRef>
              <c:f>'Aula 5.1'!$A$2:$A$4</c:f>
              <c:strCache>
                <c:ptCount val="3"/>
                <c:pt idx="0">
                  <c:v>Porto</c:v>
                </c:pt>
                <c:pt idx="1">
                  <c:v>Benfica</c:v>
                </c:pt>
                <c:pt idx="2">
                  <c:v>Sporting</c:v>
                </c:pt>
              </c:strCache>
            </c:strRef>
          </c:cat>
          <c:val>
            <c:numRef>
              <c:f>'Aula 5.1'!$B$2:$B$4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Sexo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1"/>
            <c:bubble3D val="0"/>
            <c:spPr>
              <a:solidFill>
                <a:srgbClr val="FF33CC"/>
              </a:solidFill>
            </c:spPr>
          </c:dPt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'Aula 5.2'!$A$2:$A$3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'Aula 5.2'!$B$2:$B$3</c:f>
              <c:numCache>
                <c:formatCode>General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'Aula 5.3'!$B$1</c:f>
              <c:strCache>
                <c:ptCount val="1"/>
                <c:pt idx="0">
                  <c:v>Altura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100" b="1">
                    <a:solidFill>
                      <a:srgbClr val="FFC000"/>
                    </a:solidFill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'Aula 5.3'!$A$2:$A$6</c:f>
              <c:strCache>
                <c:ptCount val="5"/>
                <c:pt idx="0">
                  <c:v>Jorge</c:v>
                </c:pt>
                <c:pt idx="1">
                  <c:v>Pedro</c:v>
                </c:pt>
                <c:pt idx="2">
                  <c:v>Paula</c:v>
                </c:pt>
                <c:pt idx="3">
                  <c:v>Artur</c:v>
                </c:pt>
                <c:pt idx="4">
                  <c:v>Carla</c:v>
                </c:pt>
              </c:strCache>
            </c:strRef>
          </c:cat>
          <c:val>
            <c:numRef>
              <c:f>'Aula 5.3'!$B$2:$B$6</c:f>
              <c:numCache>
                <c:formatCode>0.00</c:formatCode>
                <c:ptCount val="5"/>
                <c:pt idx="0">
                  <c:v>1.75</c:v>
                </c:pt>
                <c:pt idx="1">
                  <c:v>1.7</c:v>
                </c:pt>
                <c:pt idx="2">
                  <c:v>1.59</c:v>
                </c:pt>
                <c:pt idx="3">
                  <c:v>1.83</c:v>
                </c:pt>
                <c:pt idx="4">
                  <c:v>1.6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9732608"/>
        <c:axId val="79279168"/>
        <c:axId val="0"/>
      </c:bar3DChart>
      <c:catAx>
        <c:axId val="1297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9279168"/>
        <c:crosses val="autoZero"/>
        <c:auto val="1"/>
        <c:lblAlgn val="ctr"/>
        <c:lblOffset val="100"/>
        <c:noMultiLvlLbl val="0"/>
      </c:catAx>
      <c:valAx>
        <c:axId val="7927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973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'Aula 5.4'!$C$1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'Aula 5.4'!$A$2:$A$6</c:f>
              <c:strCache>
                <c:ptCount val="5"/>
                <c:pt idx="0">
                  <c:v>Jorge</c:v>
                </c:pt>
                <c:pt idx="1">
                  <c:v>Pedro</c:v>
                </c:pt>
                <c:pt idx="2">
                  <c:v>Paula</c:v>
                </c:pt>
                <c:pt idx="3">
                  <c:v>Artur</c:v>
                </c:pt>
                <c:pt idx="4">
                  <c:v>Carla</c:v>
                </c:pt>
              </c:strCache>
            </c:strRef>
          </c:cat>
          <c:val>
            <c:numRef>
              <c:f>'Aula 5.4'!$C$2:$C$6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50</c:v>
                </c:pt>
                <c:pt idx="3">
                  <c:v>85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734656"/>
        <c:axId val="79280896"/>
        <c:axId val="0"/>
      </c:bar3DChart>
      <c:catAx>
        <c:axId val="129734656"/>
        <c:scaling>
          <c:orientation val="minMax"/>
        </c:scaling>
        <c:delete val="0"/>
        <c:axPos val="l"/>
        <c:majorTickMark val="out"/>
        <c:minorTickMark val="none"/>
        <c:tickLblPos val="nextTo"/>
        <c:crossAx val="79280896"/>
        <c:crosses val="autoZero"/>
        <c:auto val="1"/>
        <c:lblAlgn val="ctr"/>
        <c:lblOffset val="100"/>
        <c:noMultiLvlLbl val="0"/>
      </c:catAx>
      <c:valAx>
        <c:axId val="79280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734656"/>
        <c:crosses val="autoZero"/>
        <c:crossBetween val="between"/>
      </c:valAx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'Aula 5.5'!$B$1</c:f>
              <c:strCache>
                <c:ptCount val="1"/>
                <c:pt idx="0">
                  <c:v>Altura (cms)</c:v>
                </c:pt>
              </c:strCache>
            </c:strRef>
          </c:tx>
          <c:invertIfNegative val="0"/>
          <c:cat>
            <c:strRef>
              <c:f>'Aula 5.5'!$A$2:$A$6</c:f>
              <c:strCache>
                <c:ptCount val="5"/>
                <c:pt idx="0">
                  <c:v>Jorge</c:v>
                </c:pt>
                <c:pt idx="1">
                  <c:v>Pedro</c:v>
                </c:pt>
                <c:pt idx="2">
                  <c:v>Paula</c:v>
                </c:pt>
                <c:pt idx="3">
                  <c:v>Artur</c:v>
                </c:pt>
                <c:pt idx="4">
                  <c:v>Carla</c:v>
                </c:pt>
              </c:strCache>
            </c:strRef>
          </c:cat>
          <c:val>
            <c:numRef>
              <c:f>'Aula 5.5'!$B$2:$B$6</c:f>
              <c:numCache>
                <c:formatCode>0</c:formatCode>
                <c:ptCount val="5"/>
                <c:pt idx="0">
                  <c:v>175</c:v>
                </c:pt>
                <c:pt idx="1">
                  <c:v>170</c:v>
                </c:pt>
                <c:pt idx="2">
                  <c:v>159</c:v>
                </c:pt>
                <c:pt idx="3">
                  <c:v>183</c:v>
                </c:pt>
                <c:pt idx="4">
                  <c:v>160</c:v>
                </c:pt>
              </c:numCache>
            </c:numRef>
          </c:val>
        </c:ser>
        <c:ser>
          <c:idx val="1"/>
          <c:order val="1"/>
          <c:tx>
            <c:strRef>
              <c:f>'Aula 5.5'!$C$1</c:f>
              <c:strCache>
                <c:ptCount val="1"/>
                <c:pt idx="0">
                  <c:v>Peso</c:v>
                </c:pt>
              </c:strCache>
            </c:strRef>
          </c:tx>
          <c:invertIfNegative val="0"/>
          <c:cat>
            <c:strRef>
              <c:f>'Aula 5.5'!$A$2:$A$6</c:f>
              <c:strCache>
                <c:ptCount val="5"/>
                <c:pt idx="0">
                  <c:v>Jorge</c:v>
                </c:pt>
                <c:pt idx="1">
                  <c:v>Pedro</c:v>
                </c:pt>
                <c:pt idx="2">
                  <c:v>Paula</c:v>
                </c:pt>
                <c:pt idx="3">
                  <c:v>Artur</c:v>
                </c:pt>
                <c:pt idx="4">
                  <c:v>Carla</c:v>
                </c:pt>
              </c:strCache>
            </c:strRef>
          </c:cat>
          <c:val>
            <c:numRef>
              <c:f>'Aula 5.5'!$C$2:$C$6</c:f>
              <c:numCache>
                <c:formatCode>General</c:formatCode>
                <c:ptCount val="5"/>
                <c:pt idx="0">
                  <c:v>80</c:v>
                </c:pt>
                <c:pt idx="1">
                  <c:v>72</c:v>
                </c:pt>
                <c:pt idx="2">
                  <c:v>50</c:v>
                </c:pt>
                <c:pt idx="3">
                  <c:v>85</c:v>
                </c:pt>
                <c:pt idx="4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71264"/>
        <c:axId val="129811008"/>
      </c:barChart>
      <c:catAx>
        <c:axId val="889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811008"/>
        <c:crosses val="autoZero"/>
        <c:auto val="1"/>
        <c:lblAlgn val="ctr"/>
        <c:lblOffset val="100"/>
        <c:noMultiLvlLbl val="0"/>
      </c:catAx>
      <c:valAx>
        <c:axId val="1298110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89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'Aula 6.1'!$A$2</c:f>
              <c:strCache>
                <c:ptCount val="1"/>
                <c:pt idx="0">
                  <c:v>Receitas</c:v>
                </c:pt>
              </c:strCache>
            </c:strRef>
          </c:tx>
          <c:invertIfNegative val="0"/>
          <c:cat>
            <c:strRef>
              <c:f>'Aula 6.1'!$B$1:$E$1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'Aula 6.1'!$B$2:$E$2</c:f>
              <c:numCache>
                <c:formatCode>General</c:formatCode>
                <c:ptCount val="4"/>
                <c:pt idx="0">
                  <c:v>200</c:v>
                </c:pt>
                <c:pt idx="1">
                  <c:v>655</c:v>
                </c:pt>
                <c:pt idx="2">
                  <c:v>290</c:v>
                </c:pt>
                <c:pt idx="3">
                  <c:v>390</c:v>
                </c:pt>
              </c:numCache>
            </c:numRef>
          </c:val>
        </c:ser>
        <c:ser>
          <c:idx val="1"/>
          <c:order val="1"/>
          <c:tx>
            <c:strRef>
              <c:f>'Aula 6.1'!$A$3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cat>
            <c:strRef>
              <c:f>'Aula 6.1'!$B$1:$E$1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'Aula 6.1'!$B$3:$E$3</c:f>
              <c:numCache>
                <c:formatCode>General</c:formatCode>
                <c:ptCount val="4"/>
                <c:pt idx="0">
                  <c:v>346</c:v>
                </c:pt>
                <c:pt idx="1">
                  <c:v>375</c:v>
                </c:pt>
                <c:pt idx="2">
                  <c:v>310</c:v>
                </c:pt>
                <c:pt idx="3">
                  <c:v>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5952"/>
        <c:axId val="45843008"/>
      </c:barChart>
      <c:catAx>
        <c:axId val="44605952"/>
        <c:scaling>
          <c:orientation val="minMax"/>
        </c:scaling>
        <c:delete val="0"/>
        <c:axPos val="l"/>
        <c:majorTickMark val="out"/>
        <c:minorTickMark val="none"/>
        <c:tickLblPos val="nextTo"/>
        <c:crossAx val="45843008"/>
        <c:crosses val="autoZero"/>
        <c:auto val="1"/>
        <c:lblAlgn val="ctr"/>
        <c:lblOffset val="100"/>
        <c:noMultiLvlLbl val="0"/>
      </c:catAx>
      <c:valAx>
        <c:axId val="45843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46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'Aula 6.2'!$F$1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'Aula 6.2'!$A$2:$A$3</c:f>
              <c:strCache>
                <c:ptCount val="2"/>
                <c:pt idx="0">
                  <c:v>Receitas</c:v>
                </c:pt>
                <c:pt idx="1">
                  <c:v>Despesas</c:v>
                </c:pt>
              </c:strCache>
            </c:strRef>
          </c:cat>
          <c:val>
            <c:numRef>
              <c:f>'Aula 6.2'!$F$2:$F$3</c:f>
              <c:numCache>
                <c:formatCode>General</c:formatCode>
                <c:ptCount val="2"/>
                <c:pt idx="0">
                  <c:v>1535</c:v>
                </c:pt>
                <c:pt idx="1">
                  <c:v>1421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609024"/>
        <c:axId val="151396352"/>
        <c:axId val="0"/>
      </c:bar3DChart>
      <c:catAx>
        <c:axId val="446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96352"/>
        <c:crosses val="autoZero"/>
        <c:auto val="1"/>
        <c:lblAlgn val="ctr"/>
        <c:lblOffset val="100"/>
        <c:noMultiLvlLbl val="0"/>
      </c:catAx>
      <c:valAx>
        <c:axId val="151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9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541260</xdr:colOff>
      <xdr:row>0</xdr:row>
      <xdr:rowOff>84978</xdr:rowOff>
    </xdr:from>
    <xdr:to>
      <xdr:col>6</xdr:col>
      <xdr:colOff>509245</xdr:colOff>
      <xdr:row>10</xdr:row>
      <xdr:rowOff>163419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</xdr:colOff>
      <xdr:row>1</xdr:row>
      <xdr:rowOff>5603</xdr:rowOff>
    </xdr:from>
    <xdr:to>
      <xdr:col>7</xdr:col>
      <xdr:colOff>442631</xdr:colOff>
      <xdr:row>12</xdr:row>
      <xdr:rowOff>112060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82183</xdr:colOff>
      <xdr:row>0</xdr:row>
      <xdr:rowOff>0</xdr:rowOff>
    </xdr:from>
    <xdr:to>
      <xdr:col>7</xdr:col>
      <xdr:colOff>481542</xdr:colOff>
      <xdr:row>12</xdr:row>
      <xdr:rowOff>169332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89296</xdr:colOff>
      <xdr:row>0</xdr:row>
      <xdr:rowOff>95249</xdr:rowOff>
    </xdr:from>
    <xdr:to>
      <xdr:col>9</xdr:col>
      <xdr:colOff>11905</xdr:colOff>
      <xdr:row>14</xdr:row>
      <xdr:rowOff>52982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446942</xdr:colOff>
      <xdr:row>2</xdr:row>
      <xdr:rowOff>59389</xdr:rowOff>
    </xdr:from>
    <xdr:to>
      <xdr:col>9</xdr:col>
      <xdr:colOff>264583</xdr:colOff>
      <xdr:row>15</xdr:row>
      <xdr:rowOff>51289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76200</xdr:rowOff>
    </xdr:from>
    <xdr:to>
      <xdr:col>7</xdr:col>
      <xdr:colOff>310243</xdr:colOff>
      <xdr:row>13</xdr:row>
      <xdr:rowOff>136072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392906</xdr:colOff>
      <xdr:row>3</xdr:row>
      <xdr:rowOff>107156</xdr:rowOff>
    </xdr:from>
    <xdr:to>
      <xdr:col>8</xdr:col>
      <xdr:colOff>416719</xdr:colOff>
      <xdr:row>15</xdr:row>
      <xdr:rowOff>82748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zoomScale="120" zoomScaleNormal="120" workbookViewId="0">
      <selection activeCell="J35" sqref="J35"/>
    </sheetView>
  </sheetViews>
  <sheetFormatPr defaultRowHeight="15" x14ac:dyDescent="0.25"/>
  <cols>
    <col min="1" max="1" width="11.140625" bestFit="1" customWidth="1"/>
    <col min="6" max="7" width="9.140625" hidden="1" customWidth="1"/>
  </cols>
  <sheetData>
    <row r="1" spans="1:11" x14ac:dyDescent="0.25">
      <c r="B1" s="10" t="s">
        <v>1</v>
      </c>
      <c r="C1" s="1">
        <v>2008</v>
      </c>
    </row>
    <row r="2" spans="1:11" ht="15.75" thickBot="1" x14ac:dyDescent="0.3">
      <c r="B2" s="11" t="s">
        <v>0</v>
      </c>
      <c r="C2" s="2">
        <v>2</v>
      </c>
      <c r="E2" t="s">
        <v>10</v>
      </c>
    </row>
    <row r="3" spans="1:11" ht="30.75" thickBot="1" x14ac:dyDescent="0.3">
      <c r="B3" s="12" t="s">
        <v>2</v>
      </c>
      <c r="C3" s="3"/>
      <c r="E3" s="22">
        <v>7</v>
      </c>
      <c r="F3" s="18"/>
      <c r="G3" s="18"/>
    </row>
    <row r="4" spans="1:11" ht="15.75" thickBot="1" x14ac:dyDescent="0.3"/>
    <row r="5" spans="1:11" ht="15.75" thickBot="1" x14ac:dyDescent="0.3">
      <c r="B5" s="35" t="s">
        <v>3</v>
      </c>
      <c r="C5" s="36"/>
      <c r="D5" s="35" t="s">
        <v>4</v>
      </c>
      <c r="E5" s="36"/>
      <c r="F5" s="19"/>
      <c r="G5" s="19"/>
    </row>
    <row r="6" spans="1:11" ht="30" x14ac:dyDescent="0.25">
      <c r="A6" s="7" t="s">
        <v>5</v>
      </c>
      <c r="B6" s="8" t="s">
        <v>6</v>
      </c>
      <c r="C6" s="8" t="s">
        <v>7</v>
      </c>
      <c r="D6" s="8" t="s">
        <v>6</v>
      </c>
      <c r="E6" s="8" t="s">
        <v>7</v>
      </c>
      <c r="F6" s="20" t="s">
        <v>12</v>
      </c>
      <c r="G6" s="20" t="s">
        <v>13</v>
      </c>
      <c r="H6" s="6" t="s">
        <v>8</v>
      </c>
      <c r="I6" s="6" t="s">
        <v>9</v>
      </c>
    </row>
    <row r="7" spans="1:11" x14ac:dyDescent="0.25">
      <c r="A7" s="9">
        <v>39479</v>
      </c>
      <c r="B7" s="14">
        <v>0.375</v>
      </c>
      <c r="C7" s="14">
        <v>0.54166666666666663</v>
      </c>
      <c r="D7" s="14">
        <v>0.58333333333333337</v>
      </c>
      <c r="E7" s="14">
        <v>0.75</v>
      </c>
      <c r="F7" s="21">
        <f>HOUR(C7-B7)</f>
        <v>4</v>
      </c>
      <c r="G7" s="21">
        <f>HOUR(E7-D7)</f>
        <v>4</v>
      </c>
      <c r="H7" s="16">
        <f>F7+G7</f>
        <v>8</v>
      </c>
      <c r="I7" s="16">
        <f>H7-E$3</f>
        <v>1</v>
      </c>
    </row>
    <row r="8" spans="1:11" x14ac:dyDescent="0.25">
      <c r="A8" s="9">
        <v>39480</v>
      </c>
      <c r="B8" s="14">
        <v>0.375</v>
      </c>
      <c r="C8" s="14">
        <v>0.54166666666666663</v>
      </c>
      <c r="D8" s="14">
        <v>0.58333333333333337</v>
      </c>
      <c r="E8" s="14">
        <v>0.72916666666666663</v>
      </c>
      <c r="F8" s="21">
        <f t="shared" ref="F8:F34" si="0">HOUR(C8-B8)</f>
        <v>4</v>
      </c>
      <c r="G8" s="21">
        <f t="shared" ref="G8:G34" si="1">HOUR(E8-D8)</f>
        <v>3</v>
      </c>
      <c r="H8" s="16">
        <f t="shared" ref="H8:H34" si="2">F8+G8</f>
        <v>7</v>
      </c>
      <c r="I8" s="16">
        <f t="shared" ref="I8:I34" si="3">H8-E$3</f>
        <v>0</v>
      </c>
      <c r="K8" s="15"/>
    </row>
    <row r="9" spans="1:11" x14ac:dyDescent="0.25">
      <c r="A9" s="9">
        <v>39481</v>
      </c>
      <c r="B9" s="14">
        <v>0.375</v>
      </c>
      <c r="C9" s="14">
        <v>0.54166666666666696</v>
      </c>
      <c r="D9" s="14">
        <v>0.58333333333333304</v>
      </c>
      <c r="E9" s="14">
        <v>0.75</v>
      </c>
      <c r="F9" s="21">
        <f t="shared" si="0"/>
        <v>4</v>
      </c>
      <c r="G9" s="21">
        <f t="shared" si="1"/>
        <v>4</v>
      </c>
      <c r="H9" s="16">
        <f t="shared" si="2"/>
        <v>8</v>
      </c>
      <c r="I9" s="16">
        <f t="shared" si="3"/>
        <v>1</v>
      </c>
    </row>
    <row r="10" spans="1:11" x14ac:dyDescent="0.25">
      <c r="A10" s="9">
        <v>39482</v>
      </c>
      <c r="B10" s="14">
        <v>0.375</v>
      </c>
      <c r="C10" s="14">
        <v>0.54166666666666696</v>
      </c>
      <c r="D10" s="14">
        <v>0.58333333333333304</v>
      </c>
      <c r="E10" s="14">
        <v>0.77083333333333337</v>
      </c>
      <c r="F10" s="21">
        <f t="shared" si="0"/>
        <v>4</v>
      </c>
      <c r="G10" s="21">
        <f t="shared" si="1"/>
        <v>4</v>
      </c>
      <c r="H10" s="16">
        <f t="shared" si="2"/>
        <v>8</v>
      </c>
      <c r="I10" s="16">
        <f t="shared" si="3"/>
        <v>1</v>
      </c>
    </row>
    <row r="11" spans="1:11" x14ac:dyDescent="0.25">
      <c r="A11" s="9">
        <v>39483</v>
      </c>
      <c r="B11" s="14">
        <v>0.375</v>
      </c>
      <c r="C11" s="14">
        <v>0.54166666666666696</v>
      </c>
      <c r="D11" s="14">
        <v>0.58333333333333304</v>
      </c>
      <c r="E11" s="14">
        <v>0.79166666666666663</v>
      </c>
      <c r="F11" s="21">
        <f t="shared" si="0"/>
        <v>4</v>
      </c>
      <c r="G11" s="21">
        <f t="shared" si="1"/>
        <v>5</v>
      </c>
      <c r="H11" s="16">
        <f t="shared" si="2"/>
        <v>9</v>
      </c>
      <c r="I11" s="16">
        <f t="shared" si="3"/>
        <v>2</v>
      </c>
    </row>
    <row r="12" spans="1:11" x14ac:dyDescent="0.25">
      <c r="A12" s="9">
        <v>39484</v>
      </c>
      <c r="B12" s="14">
        <v>0.375</v>
      </c>
      <c r="C12" s="14">
        <v>0.54166666666666696</v>
      </c>
      <c r="D12" s="14">
        <v>0.58333333333333304</v>
      </c>
      <c r="E12" s="14">
        <v>0.79166666666666663</v>
      </c>
      <c r="F12" s="21">
        <f t="shared" si="0"/>
        <v>4</v>
      </c>
      <c r="G12" s="21">
        <f t="shared" si="1"/>
        <v>5</v>
      </c>
      <c r="H12" s="16">
        <f t="shared" si="2"/>
        <v>9</v>
      </c>
      <c r="I12" s="16">
        <f t="shared" si="3"/>
        <v>2</v>
      </c>
    </row>
    <row r="13" spans="1:11" x14ac:dyDescent="0.25">
      <c r="A13" s="9">
        <v>39485</v>
      </c>
      <c r="B13" s="14">
        <v>0.375</v>
      </c>
      <c r="C13" s="14">
        <v>0.54166666666666696</v>
      </c>
      <c r="D13" s="14">
        <v>0.58333333333333304</v>
      </c>
      <c r="E13" s="14">
        <v>0.83333333333333337</v>
      </c>
      <c r="F13" s="21">
        <f t="shared" si="0"/>
        <v>4</v>
      </c>
      <c r="G13" s="21">
        <f t="shared" si="1"/>
        <v>6</v>
      </c>
      <c r="H13" s="16">
        <f t="shared" si="2"/>
        <v>10</v>
      </c>
      <c r="I13" s="16">
        <f t="shared" si="3"/>
        <v>3</v>
      </c>
    </row>
    <row r="14" spans="1:11" x14ac:dyDescent="0.25">
      <c r="A14" s="9">
        <v>39486</v>
      </c>
      <c r="B14" s="14">
        <v>0.375</v>
      </c>
      <c r="C14" s="14">
        <v>0.54166666666666696</v>
      </c>
      <c r="D14" s="14">
        <v>0.58333333333333304</v>
      </c>
      <c r="E14" s="14">
        <v>0.875</v>
      </c>
      <c r="F14" s="21">
        <f t="shared" si="0"/>
        <v>4</v>
      </c>
      <c r="G14" s="21">
        <f t="shared" si="1"/>
        <v>7</v>
      </c>
      <c r="H14" s="16">
        <f t="shared" si="2"/>
        <v>11</v>
      </c>
      <c r="I14" s="16">
        <f t="shared" si="3"/>
        <v>4</v>
      </c>
    </row>
    <row r="15" spans="1:11" x14ac:dyDescent="0.25">
      <c r="A15" s="9">
        <v>39487</v>
      </c>
      <c r="B15" s="14">
        <v>0.375</v>
      </c>
      <c r="C15" s="14">
        <v>0.54166666666666696</v>
      </c>
      <c r="D15" s="14">
        <v>0.58333333333333304</v>
      </c>
      <c r="E15" s="14">
        <v>0.83333333333333337</v>
      </c>
      <c r="F15" s="21">
        <f t="shared" si="0"/>
        <v>4</v>
      </c>
      <c r="G15" s="21">
        <f t="shared" si="1"/>
        <v>6</v>
      </c>
      <c r="H15" s="16">
        <f t="shared" si="2"/>
        <v>10</v>
      </c>
      <c r="I15" s="16">
        <f t="shared" si="3"/>
        <v>3</v>
      </c>
    </row>
    <row r="16" spans="1:11" x14ac:dyDescent="0.25">
      <c r="A16" s="9">
        <v>39488</v>
      </c>
      <c r="B16" s="14">
        <v>0.375</v>
      </c>
      <c r="C16" s="14">
        <v>0.54166666666666696</v>
      </c>
      <c r="D16" s="14">
        <v>0.58333333333333304</v>
      </c>
      <c r="E16" s="14">
        <v>0.75</v>
      </c>
      <c r="F16" s="21">
        <f t="shared" si="0"/>
        <v>4</v>
      </c>
      <c r="G16" s="21">
        <f t="shared" si="1"/>
        <v>4</v>
      </c>
      <c r="H16" s="16">
        <f t="shared" si="2"/>
        <v>8</v>
      </c>
      <c r="I16" s="16">
        <f t="shared" si="3"/>
        <v>1</v>
      </c>
    </row>
    <row r="17" spans="1:9" x14ac:dyDescent="0.25">
      <c r="A17" s="9">
        <v>39489</v>
      </c>
      <c r="B17" s="14">
        <v>0.39583333333333331</v>
      </c>
      <c r="C17" s="14">
        <v>0.54166666666666696</v>
      </c>
      <c r="D17" s="14">
        <v>0.58333333333333304</v>
      </c>
      <c r="E17" s="14">
        <v>0.75</v>
      </c>
      <c r="F17" s="21">
        <f t="shared" si="0"/>
        <v>3</v>
      </c>
      <c r="G17" s="21">
        <f t="shared" si="1"/>
        <v>4</v>
      </c>
      <c r="H17" s="16">
        <f t="shared" si="2"/>
        <v>7</v>
      </c>
      <c r="I17" s="16">
        <f t="shared" si="3"/>
        <v>0</v>
      </c>
    </row>
    <row r="18" spans="1:9" x14ac:dyDescent="0.25">
      <c r="A18" s="9">
        <v>39490</v>
      </c>
      <c r="B18" s="14">
        <v>0.41666666666666669</v>
      </c>
      <c r="C18" s="14">
        <v>0.54166666666666696</v>
      </c>
      <c r="D18" s="14">
        <v>0.58333333333333304</v>
      </c>
      <c r="E18" s="14">
        <v>0.75</v>
      </c>
      <c r="F18" s="21">
        <f t="shared" si="0"/>
        <v>3</v>
      </c>
      <c r="G18" s="21">
        <f t="shared" si="1"/>
        <v>4</v>
      </c>
      <c r="H18" s="16">
        <f t="shared" si="2"/>
        <v>7</v>
      </c>
      <c r="I18" s="16">
        <f t="shared" si="3"/>
        <v>0</v>
      </c>
    </row>
    <row r="19" spans="1:9" x14ac:dyDescent="0.25">
      <c r="A19" s="9">
        <v>39491</v>
      </c>
      <c r="B19" s="14">
        <v>0.39583333333333331</v>
      </c>
      <c r="C19" s="14">
        <v>0.54166666666666696</v>
      </c>
      <c r="D19" s="14">
        <v>0.58333333333333304</v>
      </c>
      <c r="E19" s="14">
        <v>0.75</v>
      </c>
      <c r="F19" s="21">
        <f t="shared" si="0"/>
        <v>3</v>
      </c>
      <c r="G19" s="21">
        <f t="shared" si="1"/>
        <v>4</v>
      </c>
      <c r="H19" s="16">
        <f t="shared" si="2"/>
        <v>7</v>
      </c>
      <c r="I19" s="16">
        <f t="shared" si="3"/>
        <v>0</v>
      </c>
    </row>
    <row r="20" spans="1:9" x14ac:dyDescent="0.25">
      <c r="A20" s="9">
        <v>39492</v>
      </c>
      <c r="B20" s="14">
        <v>0.375</v>
      </c>
      <c r="C20" s="14">
        <v>0.54166666666666696</v>
      </c>
      <c r="D20" s="14">
        <v>0.58333333333333304</v>
      </c>
      <c r="E20" s="14">
        <v>0.75</v>
      </c>
      <c r="F20" s="21">
        <f t="shared" si="0"/>
        <v>4</v>
      </c>
      <c r="G20" s="21">
        <f t="shared" si="1"/>
        <v>4</v>
      </c>
      <c r="H20" s="16">
        <f t="shared" si="2"/>
        <v>8</v>
      </c>
      <c r="I20" s="16">
        <f t="shared" si="3"/>
        <v>1</v>
      </c>
    </row>
    <row r="21" spans="1:9" x14ac:dyDescent="0.25">
      <c r="A21" s="9">
        <v>39493</v>
      </c>
      <c r="B21" s="14">
        <v>0.375</v>
      </c>
      <c r="C21" s="14">
        <v>0.54166666666666696</v>
      </c>
      <c r="D21" s="14">
        <v>0.58333333333333304</v>
      </c>
      <c r="E21" s="14">
        <v>0.75</v>
      </c>
      <c r="F21" s="21">
        <f t="shared" si="0"/>
        <v>4</v>
      </c>
      <c r="G21" s="21">
        <f t="shared" si="1"/>
        <v>4</v>
      </c>
      <c r="H21" s="16">
        <f t="shared" si="2"/>
        <v>8</v>
      </c>
      <c r="I21" s="16">
        <f t="shared" si="3"/>
        <v>1</v>
      </c>
    </row>
    <row r="22" spans="1:9" x14ac:dyDescent="0.25">
      <c r="A22" s="9">
        <v>39494</v>
      </c>
      <c r="B22" s="14">
        <v>0.375</v>
      </c>
      <c r="C22" s="14">
        <v>0.54166666666666696</v>
      </c>
      <c r="D22" s="14">
        <v>0.58333333333333304</v>
      </c>
      <c r="E22" s="14">
        <v>0.75</v>
      </c>
      <c r="F22" s="21">
        <f t="shared" si="0"/>
        <v>4</v>
      </c>
      <c r="G22" s="21">
        <f t="shared" si="1"/>
        <v>4</v>
      </c>
      <c r="H22" s="16">
        <f t="shared" si="2"/>
        <v>8</v>
      </c>
      <c r="I22" s="16">
        <f t="shared" si="3"/>
        <v>1</v>
      </c>
    </row>
    <row r="23" spans="1:9" x14ac:dyDescent="0.25">
      <c r="A23" s="9">
        <v>39495</v>
      </c>
      <c r="B23" s="14">
        <v>0.375</v>
      </c>
      <c r="C23" s="14">
        <v>0.54166666666666696</v>
      </c>
      <c r="D23" s="14">
        <v>0.58333333333333304</v>
      </c>
      <c r="E23" s="14">
        <v>0.75</v>
      </c>
      <c r="F23" s="21">
        <f t="shared" si="0"/>
        <v>4</v>
      </c>
      <c r="G23" s="21">
        <f t="shared" si="1"/>
        <v>4</v>
      </c>
      <c r="H23" s="16">
        <f t="shared" si="2"/>
        <v>8</v>
      </c>
      <c r="I23" s="16">
        <f t="shared" si="3"/>
        <v>1</v>
      </c>
    </row>
    <row r="24" spans="1:9" x14ac:dyDescent="0.25">
      <c r="A24" s="9">
        <v>39496</v>
      </c>
      <c r="B24" s="14">
        <v>0.375</v>
      </c>
      <c r="C24" s="14">
        <v>0.54166666666666696</v>
      </c>
      <c r="D24" s="14">
        <v>0.58333333333333304</v>
      </c>
      <c r="E24" s="14">
        <v>0.75</v>
      </c>
      <c r="F24" s="21">
        <f t="shared" si="0"/>
        <v>4</v>
      </c>
      <c r="G24" s="21">
        <f t="shared" si="1"/>
        <v>4</v>
      </c>
      <c r="H24" s="16">
        <f t="shared" si="2"/>
        <v>8</v>
      </c>
      <c r="I24" s="16">
        <f t="shared" si="3"/>
        <v>1</v>
      </c>
    </row>
    <row r="25" spans="1:9" x14ac:dyDescent="0.25">
      <c r="A25" s="9">
        <v>39497</v>
      </c>
      <c r="B25" s="14">
        <v>0.375</v>
      </c>
      <c r="C25" s="14">
        <v>0.54166666666666696</v>
      </c>
      <c r="D25" s="14">
        <v>0.58333333333333304</v>
      </c>
      <c r="E25" s="14">
        <v>0.79166666666666663</v>
      </c>
      <c r="F25" s="21">
        <f t="shared" si="0"/>
        <v>4</v>
      </c>
      <c r="G25" s="21">
        <f t="shared" si="1"/>
        <v>5</v>
      </c>
      <c r="H25" s="16">
        <f t="shared" si="2"/>
        <v>9</v>
      </c>
      <c r="I25" s="16">
        <f t="shared" si="3"/>
        <v>2</v>
      </c>
    </row>
    <row r="26" spans="1:9" x14ac:dyDescent="0.25">
      <c r="A26" s="9">
        <v>39498</v>
      </c>
      <c r="B26" s="14">
        <v>0.39583333333333331</v>
      </c>
      <c r="C26" s="14">
        <v>0.54166666666666696</v>
      </c>
      <c r="D26" s="14">
        <v>0.58333333333333304</v>
      </c>
      <c r="E26" s="14">
        <v>0.79166666666666663</v>
      </c>
      <c r="F26" s="21">
        <f t="shared" si="0"/>
        <v>3</v>
      </c>
      <c r="G26" s="21">
        <f t="shared" si="1"/>
        <v>5</v>
      </c>
      <c r="H26" s="16">
        <f t="shared" si="2"/>
        <v>8</v>
      </c>
      <c r="I26" s="16">
        <f t="shared" si="3"/>
        <v>1</v>
      </c>
    </row>
    <row r="27" spans="1:9" x14ac:dyDescent="0.25">
      <c r="A27" s="9">
        <v>39499</v>
      </c>
      <c r="B27" s="14">
        <v>0.375</v>
      </c>
      <c r="C27" s="14">
        <v>0.54166666666666696</v>
      </c>
      <c r="D27" s="14">
        <v>0.58333333333333304</v>
      </c>
      <c r="E27" s="14">
        <v>0.79166666666666696</v>
      </c>
      <c r="F27" s="21">
        <f t="shared" si="0"/>
        <v>4</v>
      </c>
      <c r="G27" s="21">
        <f t="shared" si="1"/>
        <v>5</v>
      </c>
      <c r="H27" s="16">
        <f t="shared" si="2"/>
        <v>9</v>
      </c>
      <c r="I27" s="16">
        <f t="shared" si="3"/>
        <v>2</v>
      </c>
    </row>
    <row r="28" spans="1:9" x14ac:dyDescent="0.25">
      <c r="A28" s="9">
        <v>39500</v>
      </c>
      <c r="B28" s="14">
        <v>0.375</v>
      </c>
      <c r="C28" s="14">
        <v>0.54166666666666696</v>
      </c>
      <c r="D28" s="14">
        <v>0.58333333333333304</v>
      </c>
      <c r="E28" s="14">
        <v>0.79166666666666696</v>
      </c>
      <c r="F28" s="21">
        <f t="shared" si="0"/>
        <v>4</v>
      </c>
      <c r="G28" s="21">
        <f t="shared" si="1"/>
        <v>5</v>
      </c>
      <c r="H28" s="16">
        <f t="shared" si="2"/>
        <v>9</v>
      </c>
      <c r="I28" s="16">
        <f t="shared" si="3"/>
        <v>2</v>
      </c>
    </row>
    <row r="29" spans="1:9" x14ac:dyDescent="0.25">
      <c r="A29" s="9">
        <v>39501</v>
      </c>
      <c r="B29" s="14">
        <v>0.375</v>
      </c>
      <c r="C29" s="14">
        <v>0.54166666666666696</v>
      </c>
      <c r="D29" s="14">
        <v>0.58333333333333304</v>
      </c>
      <c r="E29" s="14">
        <v>0.8125</v>
      </c>
      <c r="F29" s="21">
        <f t="shared" si="0"/>
        <v>4</v>
      </c>
      <c r="G29" s="21">
        <f t="shared" si="1"/>
        <v>5</v>
      </c>
      <c r="H29" s="16">
        <f t="shared" si="2"/>
        <v>9</v>
      </c>
      <c r="I29" s="16">
        <f t="shared" si="3"/>
        <v>2</v>
      </c>
    </row>
    <row r="30" spans="1:9" x14ac:dyDescent="0.25">
      <c r="A30" s="9">
        <v>39502</v>
      </c>
      <c r="B30" s="14">
        <v>0.375</v>
      </c>
      <c r="C30" s="14">
        <v>0.54166666666666696</v>
      </c>
      <c r="D30" s="14">
        <v>0.58333333333333304</v>
      </c>
      <c r="E30" s="14">
        <v>0.75</v>
      </c>
      <c r="F30" s="21">
        <f t="shared" si="0"/>
        <v>4</v>
      </c>
      <c r="G30" s="21">
        <f t="shared" si="1"/>
        <v>4</v>
      </c>
      <c r="H30" s="16">
        <f t="shared" si="2"/>
        <v>8</v>
      </c>
      <c r="I30" s="16">
        <f t="shared" si="3"/>
        <v>1</v>
      </c>
    </row>
    <row r="31" spans="1:9" x14ac:dyDescent="0.25">
      <c r="A31" s="9">
        <v>39503</v>
      </c>
      <c r="B31" s="14">
        <v>0.375</v>
      </c>
      <c r="C31" s="14">
        <v>0.54166666666666696</v>
      </c>
      <c r="D31" s="14">
        <v>0.58333333333333304</v>
      </c>
      <c r="E31" s="14">
        <v>0.8125</v>
      </c>
      <c r="F31" s="21">
        <f t="shared" si="0"/>
        <v>4</v>
      </c>
      <c r="G31" s="21">
        <f t="shared" si="1"/>
        <v>5</v>
      </c>
      <c r="H31" s="16">
        <f t="shared" si="2"/>
        <v>9</v>
      </c>
      <c r="I31" s="16">
        <f t="shared" si="3"/>
        <v>2</v>
      </c>
    </row>
    <row r="32" spans="1:9" x14ac:dyDescent="0.25">
      <c r="A32" s="9">
        <v>39504</v>
      </c>
      <c r="B32" s="14">
        <v>0.375</v>
      </c>
      <c r="C32" s="14">
        <v>0.54166666666666696</v>
      </c>
      <c r="D32" s="14">
        <v>0.58333333333333304</v>
      </c>
      <c r="E32" s="14">
        <v>0.75</v>
      </c>
      <c r="F32" s="21">
        <f t="shared" si="0"/>
        <v>4</v>
      </c>
      <c r="G32" s="21">
        <f t="shared" si="1"/>
        <v>4</v>
      </c>
      <c r="H32" s="16">
        <f t="shared" si="2"/>
        <v>8</v>
      </c>
      <c r="I32" s="16">
        <f t="shared" si="3"/>
        <v>1</v>
      </c>
    </row>
    <row r="33" spans="1:9" x14ac:dyDescent="0.25">
      <c r="A33" s="9">
        <v>39505</v>
      </c>
      <c r="B33" s="14">
        <v>0.375</v>
      </c>
      <c r="C33" s="14">
        <v>0.54166666666666696</v>
      </c>
      <c r="D33" s="14">
        <v>0.58333333333333304</v>
      </c>
      <c r="E33" s="14">
        <v>0.75</v>
      </c>
      <c r="F33" s="21">
        <f t="shared" si="0"/>
        <v>4</v>
      </c>
      <c r="G33" s="21">
        <f t="shared" si="1"/>
        <v>4</v>
      </c>
      <c r="H33" s="16">
        <f t="shared" si="2"/>
        <v>8</v>
      </c>
      <c r="I33" s="16">
        <f t="shared" si="3"/>
        <v>1</v>
      </c>
    </row>
    <row r="34" spans="1:9" ht="15.75" thickBot="1" x14ac:dyDescent="0.3">
      <c r="A34" s="9">
        <v>39506</v>
      </c>
      <c r="B34" s="14">
        <v>0.375</v>
      </c>
      <c r="C34" s="14">
        <v>0.54166666666666696</v>
      </c>
      <c r="D34" s="14">
        <v>0.58333333333333304</v>
      </c>
      <c r="E34" s="14">
        <v>0.8125</v>
      </c>
      <c r="F34" s="21">
        <f t="shared" si="0"/>
        <v>4</v>
      </c>
      <c r="G34" s="21">
        <f t="shared" si="1"/>
        <v>5</v>
      </c>
      <c r="H34" s="16">
        <f t="shared" si="2"/>
        <v>9</v>
      </c>
      <c r="I34" s="16">
        <f t="shared" si="3"/>
        <v>2</v>
      </c>
    </row>
    <row r="35" spans="1:9" ht="15.75" thickBot="1" x14ac:dyDescent="0.3">
      <c r="D35" s="37" t="s">
        <v>11</v>
      </c>
      <c r="E35" s="37"/>
      <c r="F35" s="19"/>
      <c r="G35" s="19"/>
      <c r="H35" s="17">
        <f>SUM(H7:H34)</f>
        <v>235</v>
      </c>
      <c r="I35" s="23"/>
    </row>
    <row r="36" spans="1:9" ht="15.75" thickBot="1" x14ac:dyDescent="0.3">
      <c r="D36" s="38" t="s">
        <v>14</v>
      </c>
      <c r="E36" s="38"/>
      <c r="H36" s="24">
        <f>SUM(I7:I34)</f>
        <v>39</v>
      </c>
    </row>
  </sheetData>
  <mergeCells count="4">
    <mergeCell ref="B5:C5"/>
    <mergeCell ref="D5:E5"/>
    <mergeCell ref="D35:E35"/>
    <mergeCell ref="D36:E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220" zoomScaleNormal="220" workbookViewId="0">
      <selection activeCell="C2" sqref="C2:C7"/>
    </sheetView>
  </sheetViews>
  <sheetFormatPr defaultRowHeight="15" x14ac:dyDescent="0.25"/>
  <cols>
    <col min="3" max="3" width="10.42578125" customWidth="1"/>
  </cols>
  <sheetData>
    <row r="1" spans="1:3" x14ac:dyDescent="0.25">
      <c r="A1" s="31" t="s">
        <v>27</v>
      </c>
      <c r="B1" s="31" t="s">
        <v>43</v>
      </c>
      <c r="C1" s="40" t="s">
        <v>44</v>
      </c>
    </row>
    <row r="2" spans="1:3" x14ac:dyDescent="0.25">
      <c r="A2" s="28" t="s">
        <v>34</v>
      </c>
      <c r="B2" s="28">
        <v>12</v>
      </c>
      <c r="C2" s="28" t="str">
        <f t="shared" ref="C2:C6" si="0">IF(B2&gt;=9.5,"Aprovado","Reprovado")</f>
        <v>Aprovado</v>
      </c>
    </row>
    <row r="3" spans="1:3" x14ac:dyDescent="0.25">
      <c r="A3" s="28" t="s">
        <v>30</v>
      </c>
      <c r="B3" s="28">
        <v>8</v>
      </c>
      <c r="C3" s="28" t="str">
        <f t="shared" si="0"/>
        <v>Reprovado</v>
      </c>
    </row>
    <row r="4" spans="1:3" x14ac:dyDescent="0.25">
      <c r="A4" s="28" t="s">
        <v>32</v>
      </c>
      <c r="B4" s="28">
        <v>16</v>
      </c>
      <c r="C4" s="28" t="str">
        <f t="shared" si="0"/>
        <v>Aprovado</v>
      </c>
    </row>
    <row r="5" spans="1:3" x14ac:dyDescent="0.25">
      <c r="A5" s="28" t="s">
        <v>45</v>
      </c>
      <c r="B5" s="28">
        <v>9.5</v>
      </c>
      <c r="C5" s="28" t="str">
        <f t="shared" si="0"/>
        <v>Aprovado</v>
      </c>
    </row>
    <row r="6" spans="1:3" x14ac:dyDescent="0.25">
      <c r="A6" s="28" t="s">
        <v>46</v>
      </c>
      <c r="B6" s="28">
        <v>16</v>
      </c>
      <c r="C6" s="28" t="str">
        <f>IF(B6&lt;9.5,"Reprovado","Aprovado")</f>
        <v>Aprovado</v>
      </c>
    </row>
    <row r="7" spans="1:3" x14ac:dyDescent="0.25">
      <c r="A7" s="28" t="s">
        <v>47</v>
      </c>
      <c r="B7" s="28">
        <v>10</v>
      </c>
      <c r="C7" s="28" t="str">
        <f>IF(B7&gt;=9.5,"Aprovado","Reprovado")</f>
        <v>Aprovado</v>
      </c>
    </row>
    <row r="27" spans="1:3" ht="15.75" thickBot="1" x14ac:dyDescent="0.3">
      <c r="A27" s="41" t="s">
        <v>48</v>
      </c>
    </row>
    <row r="28" spans="1:3" ht="15.75" thickBot="1" x14ac:dyDescent="0.3">
      <c r="A28" s="35" t="s">
        <v>49</v>
      </c>
      <c r="B28" s="42"/>
      <c r="C28" s="36"/>
    </row>
    <row r="29" spans="1:3" ht="21" x14ac:dyDescent="0.35">
      <c r="A29" s="43" t="str">
        <f>IF(A28="porto","Parabéns","Temos pena")</f>
        <v>Parabéns</v>
      </c>
    </row>
  </sheetData>
  <mergeCells count="1">
    <mergeCell ref="A28:C28"/>
  </mergeCells>
  <conditionalFormatting sqref="B2:B7">
    <cfRule type="cellIs" dxfId="5" priority="3" operator="lessThan">
      <formula>9.5</formula>
    </cfRule>
  </conditionalFormatting>
  <conditionalFormatting sqref="C2:C7">
    <cfRule type="beginsWith" dxfId="2" priority="2" operator="beginsWith" text="Aprovado">
      <formula>LEFT(C2,LEN("Aprovado"))="Aprovado"</formula>
    </cfRule>
    <cfRule type="containsText" dxfId="1" priority="1" operator="containsText" text="Reprovado">
      <formula>NOT(ISERROR(SEARCH("Reprovado",C2)))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2" zoomScale="115" zoomScaleNormal="115" workbookViewId="0">
      <selection activeCell="H30" sqref="H30"/>
    </sheetView>
  </sheetViews>
  <sheetFormatPr defaultRowHeight="15" x14ac:dyDescent="0.25"/>
  <cols>
    <col min="1" max="1" width="17.7109375" customWidth="1"/>
    <col min="2" max="2" width="29" bestFit="1" customWidth="1"/>
    <col min="5" max="5" width="19.7109375" bestFit="1" customWidth="1"/>
  </cols>
  <sheetData>
    <row r="1" spans="1:6" ht="15.75" thickBot="1" x14ac:dyDescent="0.3">
      <c r="A1" s="44" t="s">
        <v>68</v>
      </c>
      <c r="B1" s="44" t="s">
        <v>69</v>
      </c>
      <c r="C1" s="44" t="s">
        <v>70</v>
      </c>
      <c r="E1" s="47" t="s">
        <v>88</v>
      </c>
      <c r="F1" s="48">
        <v>900</v>
      </c>
    </row>
    <row r="2" spans="1:6" x14ac:dyDescent="0.25">
      <c r="A2" s="28" t="s">
        <v>51</v>
      </c>
      <c r="B2" s="28" t="s">
        <v>71</v>
      </c>
      <c r="C2" s="45">
        <v>1.98</v>
      </c>
    </row>
    <row r="3" spans="1:6" x14ac:dyDescent="0.25">
      <c r="A3" s="28" t="s">
        <v>52</v>
      </c>
      <c r="B3" s="28" t="s">
        <v>73</v>
      </c>
      <c r="C3" s="45">
        <v>21.48</v>
      </c>
    </row>
    <row r="4" spans="1:6" x14ac:dyDescent="0.25">
      <c r="A4" s="28" t="s">
        <v>53</v>
      </c>
      <c r="B4" s="28" t="s">
        <v>72</v>
      </c>
      <c r="C4" s="45">
        <v>10.42</v>
      </c>
    </row>
    <row r="5" spans="1:6" x14ac:dyDescent="0.25">
      <c r="A5" s="28" t="s">
        <v>54</v>
      </c>
      <c r="B5" s="28" t="s">
        <v>74</v>
      </c>
      <c r="C5" s="45">
        <v>10</v>
      </c>
    </row>
    <row r="6" spans="1:6" x14ac:dyDescent="0.25">
      <c r="A6" s="28" t="s">
        <v>55</v>
      </c>
      <c r="B6" s="28" t="s">
        <v>75</v>
      </c>
      <c r="C6" s="45">
        <v>23.29</v>
      </c>
    </row>
    <row r="7" spans="1:6" x14ac:dyDescent="0.25">
      <c r="A7" s="28" t="s">
        <v>56</v>
      </c>
      <c r="B7" s="28" t="s">
        <v>76</v>
      </c>
      <c r="C7" s="45">
        <v>29.89</v>
      </c>
    </row>
    <row r="8" spans="1:6" x14ac:dyDescent="0.25">
      <c r="A8" s="28" t="s">
        <v>57</v>
      </c>
      <c r="B8" s="28" t="s">
        <v>77</v>
      </c>
      <c r="C8" s="45">
        <v>48</v>
      </c>
    </row>
    <row r="9" spans="1:6" x14ac:dyDescent="0.25">
      <c r="A9" s="28" t="s">
        <v>58</v>
      </c>
      <c r="B9" s="28" t="s">
        <v>78</v>
      </c>
      <c r="C9" s="45">
        <v>67.7</v>
      </c>
    </row>
    <row r="10" spans="1:6" x14ac:dyDescent="0.25">
      <c r="A10" s="28" t="s">
        <v>59</v>
      </c>
      <c r="B10" s="28" t="s">
        <v>79</v>
      </c>
      <c r="C10" s="45">
        <v>10</v>
      </c>
    </row>
    <row r="11" spans="1:6" x14ac:dyDescent="0.25">
      <c r="A11" s="28" t="s">
        <v>60</v>
      </c>
      <c r="B11" s="28" t="s">
        <v>80</v>
      </c>
      <c r="C11" s="45">
        <v>75.55</v>
      </c>
    </row>
    <row r="12" spans="1:6" x14ac:dyDescent="0.25">
      <c r="A12" s="28" t="s">
        <v>61</v>
      </c>
      <c r="B12" s="28" t="s">
        <v>81</v>
      </c>
      <c r="C12" s="45">
        <v>12.08</v>
      </c>
    </row>
    <row r="13" spans="1:6" x14ac:dyDescent="0.25">
      <c r="A13" s="28" t="s">
        <v>62</v>
      </c>
      <c r="B13" s="28" t="s">
        <v>75</v>
      </c>
      <c r="C13" s="45">
        <v>23.28</v>
      </c>
    </row>
    <row r="14" spans="1:6" x14ac:dyDescent="0.25">
      <c r="A14" s="28" t="s">
        <v>63</v>
      </c>
      <c r="B14" s="28" t="s">
        <v>82</v>
      </c>
      <c r="C14" s="45">
        <v>8.6</v>
      </c>
    </row>
    <row r="15" spans="1:6" x14ac:dyDescent="0.25">
      <c r="A15" s="28" t="s">
        <v>64</v>
      </c>
      <c r="B15" s="28" t="s">
        <v>83</v>
      </c>
      <c r="C15" s="45">
        <v>24.99</v>
      </c>
    </row>
    <row r="16" spans="1:6" ht="26.25" x14ac:dyDescent="0.4">
      <c r="A16" s="28" t="s">
        <v>65</v>
      </c>
      <c r="B16" s="28" t="s">
        <v>84</v>
      </c>
      <c r="C16" s="45">
        <v>14</v>
      </c>
      <c r="E16" s="51" t="s">
        <v>91</v>
      </c>
    </row>
    <row r="17" spans="1:3" x14ac:dyDescent="0.25">
      <c r="A17" s="28" t="s">
        <v>66</v>
      </c>
      <c r="B17" s="28" t="s">
        <v>85</v>
      </c>
      <c r="C17" s="45">
        <v>16.52</v>
      </c>
    </row>
    <row r="18" spans="1:3" x14ac:dyDescent="0.25">
      <c r="A18" s="28" t="s">
        <v>67</v>
      </c>
      <c r="B18" s="28" t="s">
        <v>86</v>
      </c>
      <c r="C18" s="45">
        <v>20</v>
      </c>
    </row>
    <row r="19" spans="1:3" x14ac:dyDescent="0.25">
      <c r="A19" s="28" t="s">
        <v>67</v>
      </c>
      <c r="B19" s="28" t="s">
        <v>87</v>
      </c>
      <c r="C19" s="45">
        <v>30</v>
      </c>
    </row>
    <row r="20" spans="1:3" x14ac:dyDescent="0.25">
      <c r="A20" s="28"/>
      <c r="B20" s="46" t="s">
        <v>50</v>
      </c>
      <c r="C20" s="45">
        <f>SUM(C2:C19)</f>
        <v>447.78</v>
      </c>
    </row>
    <row r="21" spans="1:3" x14ac:dyDescent="0.25">
      <c r="B21" s="50" t="s">
        <v>89</v>
      </c>
      <c r="C21" s="49">
        <f>F1-C20</f>
        <v>452.22</v>
      </c>
    </row>
    <row r="22" spans="1:3" x14ac:dyDescent="0.25">
      <c r="B22" s="50" t="s">
        <v>90</v>
      </c>
      <c r="C22" s="52" t="str">
        <f>IF(C21&gt;=100,"boa","má")</f>
        <v>boa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300" zoomScaleNormal="300" workbookViewId="0">
      <selection activeCell="C3" sqref="C3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12.140625" bestFit="1" customWidth="1"/>
    <col min="4" max="4" width="10.42578125" bestFit="1" customWidth="1"/>
  </cols>
  <sheetData>
    <row r="1" spans="1:4" x14ac:dyDescent="0.25">
      <c r="A1" s="5">
        <v>30651</v>
      </c>
      <c r="C1" t="s">
        <v>19</v>
      </c>
      <c r="D1" s="5">
        <f ca="1">TODAY()</f>
        <v>41698</v>
      </c>
    </row>
    <row r="2" spans="1:4" ht="15.75" thickBot="1" x14ac:dyDescent="0.3"/>
    <row r="3" spans="1:4" ht="15.75" thickBot="1" x14ac:dyDescent="0.3">
      <c r="A3" s="4" t="s">
        <v>15</v>
      </c>
      <c r="B3" s="13">
        <f>DAY(A1)</f>
        <v>1</v>
      </c>
    </row>
    <row r="4" spans="1:4" ht="15.75" thickBot="1" x14ac:dyDescent="0.3">
      <c r="A4" s="4" t="s">
        <v>16</v>
      </c>
      <c r="B4" s="13">
        <f>MONTH(A1)</f>
        <v>12</v>
      </c>
    </row>
    <row r="5" spans="1:4" ht="15.75" thickBot="1" x14ac:dyDescent="0.3">
      <c r="A5" s="4" t="s">
        <v>17</v>
      </c>
      <c r="B5" s="13">
        <f>YEAR(A1)</f>
        <v>1983</v>
      </c>
    </row>
    <row r="6" spans="1:4" ht="15.75" thickBot="1" x14ac:dyDescent="0.3">
      <c r="A6" s="25" t="s">
        <v>18</v>
      </c>
      <c r="B6" s="26"/>
      <c r="C6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90" zoomScaleNormal="190" workbookViewId="0">
      <selection activeCell="A8" sqref="A8"/>
    </sheetView>
  </sheetViews>
  <sheetFormatPr defaultRowHeight="15" x14ac:dyDescent="0.25"/>
  <sheetData>
    <row r="1" spans="1:2" x14ac:dyDescent="0.25">
      <c r="A1" s="39" t="s">
        <v>20</v>
      </c>
      <c r="B1" s="39"/>
    </row>
    <row r="2" spans="1:2" x14ac:dyDescent="0.25">
      <c r="A2" s="28" t="s">
        <v>21</v>
      </c>
      <c r="B2" s="28">
        <v>11</v>
      </c>
    </row>
    <row r="3" spans="1:2" x14ac:dyDescent="0.25">
      <c r="A3" s="28" t="s">
        <v>22</v>
      </c>
      <c r="B3" s="28">
        <v>6</v>
      </c>
    </row>
    <row r="4" spans="1:2" x14ac:dyDescent="0.25">
      <c r="A4" s="28" t="s">
        <v>23</v>
      </c>
      <c r="B4" s="28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70" zoomScaleNormal="170" workbookViewId="0">
      <selection activeCell="F1" sqref="F1"/>
    </sheetView>
  </sheetViews>
  <sheetFormatPr defaultRowHeight="15" x14ac:dyDescent="0.25"/>
  <cols>
    <col min="1" max="1" width="9.42578125" customWidth="1"/>
  </cols>
  <sheetData>
    <row r="1" spans="1:2" x14ac:dyDescent="0.25">
      <c r="A1" s="39" t="s">
        <v>24</v>
      </c>
      <c r="B1" s="39"/>
    </row>
    <row r="2" spans="1:2" x14ac:dyDescent="0.25">
      <c r="A2" s="29" t="s">
        <v>25</v>
      </c>
      <c r="B2" s="28">
        <v>6</v>
      </c>
    </row>
    <row r="3" spans="1:2" x14ac:dyDescent="0.25">
      <c r="A3" s="30" t="s">
        <v>26</v>
      </c>
      <c r="B3" s="28">
        <v>11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workbookViewId="0">
      <selection sqref="A1:C6"/>
    </sheetView>
  </sheetViews>
  <sheetFormatPr defaultRowHeight="15" x14ac:dyDescent="0.25"/>
  <sheetData>
    <row r="1" spans="1:3" x14ac:dyDescent="0.25">
      <c r="A1" s="31" t="s">
        <v>27</v>
      </c>
      <c r="B1" s="31" t="s">
        <v>28</v>
      </c>
      <c r="C1" s="31" t="s">
        <v>29</v>
      </c>
    </row>
    <row r="2" spans="1:3" x14ac:dyDescent="0.25">
      <c r="A2" s="28" t="s">
        <v>30</v>
      </c>
      <c r="B2" s="32">
        <v>1.75</v>
      </c>
      <c r="C2" s="28">
        <v>80</v>
      </c>
    </row>
    <row r="3" spans="1:3" x14ac:dyDescent="0.25">
      <c r="A3" s="28" t="s">
        <v>31</v>
      </c>
      <c r="B3" s="32">
        <v>1.7</v>
      </c>
      <c r="C3" s="28">
        <v>72</v>
      </c>
    </row>
    <row r="4" spans="1:3" x14ac:dyDescent="0.25">
      <c r="A4" s="28" t="s">
        <v>32</v>
      </c>
      <c r="B4" s="32">
        <v>1.59</v>
      </c>
      <c r="C4" s="28">
        <v>50</v>
      </c>
    </row>
    <row r="5" spans="1:3" x14ac:dyDescent="0.25">
      <c r="A5" s="28" t="s">
        <v>33</v>
      </c>
      <c r="B5" s="32">
        <v>1.83</v>
      </c>
      <c r="C5" s="28">
        <v>85</v>
      </c>
    </row>
    <row r="6" spans="1:3" x14ac:dyDescent="0.25">
      <c r="A6" s="28" t="s">
        <v>34</v>
      </c>
      <c r="B6" s="32">
        <v>1.6</v>
      </c>
      <c r="C6" s="28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sqref="A1:C6"/>
    </sheetView>
  </sheetViews>
  <sheetFormatPr defaultRowHeight="15" x14ac:dyDescent="0.25"/>
  <sheetData>
    <row r="1" spans="1:3" x14ac:dyDescent="0.25">
      <c r="A1" s="31" t="s">
        <v>27</v>
      </c>
      <c r="B1" s="31" t="s">
        <v>28</v>
      </c>
      <c r="C1" s="31" t="s">
        <v>29</v>
      </c>
    </row>
    <row r="2" spans="1:3" x14ac:dyDescent="0.25">
      <c r="A2" s="28" t="s">
        <v>30</v>
      </c>
      <c r="B2" s="32">
        <v>1.75</v>
      </c>
      <c r="C2" s="28">
        <v>80</v>
      </c>
    </row>
    <row r="3" spans="1:3" x14ac:dyDescent="0.25">
      <c r="A3" s="28" t="s">
        <v>31</v>
      </c>
      <c r="B3" s="32">
        <v>1.7</v>
      </c>
      <c r="C3" s="28">
        <v>72</v>
      </c>
    </row>
    <row r="4" spans="1:3" x14ac:dyDescent="0.25">
      <c r="A4" s="28" t="s">
        <v>32</v>
      </c>
      <c r="B4" s="32">
        <v>1.59</v>
      </c>
      <c r="C4" s="28">
        <v>50</v>
      </c>
    </row>
    <row r="5" spans="1:3" x14ac:dyDescent="0.25">
      <c r="A5" s="28" t="s">
        <v>33</v>
      </c>
      <c r="B5" s="32">
        <v>1.83</v>
      </c>
      <c r="C5" s="28">
        <v>85</v>
      </c>
    </row>
    <row r="6" spans="1:3" x14ac:dyDescent="0.25">
      <c r="A6" s="28" t="s">
        <v>34</v>
      </c>
      <c r="B6" s="32">
        <v>1.6</v>
      </c>
      <c r="C6" s="28">
        <v>55</v>
      </c>
    </row>
    <row r="7" spans="1:3" x14ac:dyDescent="0.25">
      <c r="C7" s="3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workbookViewId="0">
      <selection activeCell="C12" sqref="C12"/>
    </sheetView>
  </sheetViews>
  <sheetFormatPr defaultRowHeight="15" x14ac:dyDescent="0.25"/>
  <cols>
    <col min="2" max="2" width="11.7109375" bestFit="1" customWidth="1"/>
  </cols>
  <sheetData>
    <row r="1" spans="1:3" x14ac:dyDescent="0.25">
      <c r="A1" s="31" t="s">
        <v>27</v>
      </c>
      <c r="B1" s="31" t="s">
        <v>35</v>
      </c>
      <c r="C1" s="31" t="s">
        <v>29</v>
      </c>
    </row>
    <row r="2" spans="1:3" x14ac:dyDescent="0.25">
      <c r="A2" s="28" t="s">
        <v>30</v>
      </c>
      <c r="B2" s="34">
        <v>175</v>
      </c>
      <c r="C2" s="28">
        <v>80</v>
      </c>
    </row>
    <row r="3" spans="1:3" x14ac:dyDescent="0.25">
      <c r="A3" s="28" t="s">
        <v>31</v>
      </c>
      <c r="B3" s="34">
        <v>170</v>
      </c>
      <c r="C3" s="28">
        <v>72</v>
      </c>
    </row>
    <row r="4" spans="1:3" x14ac:dyDescent="0.25">
      <c r="A4" s="28" t="s">
        <v>32</v>
      </c>
      <c r="B4" s="34">
        <v>159</v>
      </c>
      <c r="C4" s="28">
        <v>50</v>
      </c>
    </row>
    <row r="5" spans="1:3" x14ac:dyDescent="0.25">
      <c r="A5" s="28" t="s">
        <v>33</v>
      </c>
      <c r="B5" s="34">
        <v>183</v>
      </c>
      <c r="C5" s="28">
        <v>85</v>
      </c>
    </row>
    <row r="6" spans="1:3" x14ac:dyDescent="0.25">
      <c r="A6" s="28" t="s">
        <v>34</v>
      </c>
      <c r="B6" s="34">
        <v>160</v>
      </c>
      <c r="C6" s="28">
        <v>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75" zoomScaleNormal="175" workbookViewId="0">
      <selection sqref="A1:E3"/>
    </sheetView>
  </sheetViews>
  <sheetFormatPr defaultRowHeight="15" x14ac:dyDescent="0.25"/>
  <sheetData>
    <row r="1" spans="1:5" x14ac:dyDescent="0.25">
      <c r="A1" s="28"/>
      <c r="B1" s="28" t="s">
        <v>36</v>
      </c>
      <c r="C1" s="28" t="s">
        <v>37</v>
      </c>
      <c r="D1" s="28" t="s">
        <v>38</v>
      </c>
      <c r="E1" s="28" t="s">
        <v>39</v>
      </c>
    </row>
    <row r="2" spans="1:5" x14ac:dyDescent="0.25">
      <c r="A2" s="28" t="s">
        <v>40</v>
      </c>
      <c r="B2" s="28">
        <v>200</v>
      </c>
      <c r="C2" s="28">
        <v>655</v>
      </c>
      <c r="D2" s="28">
        <v>290</v>
      </c>
      <c r="E2" s="28">
        <v>390</v>
      </c>
    </row>
    <row r="3" spans="1:5" x14ac:dyDescent="0.25">
      <c r="A3" s="28" t="s">
        <v>41</v>
      </c>
      <c r="B3" s="28">
        <v>346</v>
      </c>
      <c r="C3" s="28">
        <v>375</v>
      </c>
      <c r="D3" s="28">
        <v>310</v>
      </c>
      <c r="E3" s="28">
        <v>390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workbookViewId="0">
      <selection activeCell="J3" sqref="J3"/>
    </sheetView>
  </sheetViews>
  <sheetFormatPr defaultRowHeight="15" x14ac:dyDescent="0.25"/>
  <sheetData>
    <row r="1" spans="1:6" x14ac:dyDescent="0.25">
      <c r="A1" s="28"/>
      <c r="B1" s="31" t="s">
        <v>36</v>
      </c>
      <c r="C1" s="31" t="s">
        <v>37</v>
      </c>
      <c r="D1" s="31" t="s">
        <v>38</v>
      </c>
      <c r="E1" s="31" t="s">
        <v>39</v>
      </c>
      <c r="F1" s="31" t="s">
        <v>42</v>
      </c>
    </row>
    <row r="2" spans="1:6" x14ac:dyDescent="0.25">
      <c r="A2" s="28" t="s">
        <v>40</v>
      </c>
      <c r="B2" s="28">
        <v>200</v>
      </c>
      <c r="C2" s="28">
        <v>655</v>
      </c>
      <c r="D2" s="28">
        <v>290</v>
      </c>
      <c r="E2" s="28">
        <v>390</v>
      </c>
      <c r="F2" s="28">
        <f>B2+C2+D2+E2</f>
        <v>1535</v>
      </c>
    </row>
    <row r="3" spans="1:6" x14ac:dyDescent="0.25">
      <c r="A3" s="28" t="s">
        <v>41</v>
      </c>
      <c r="B3" s="28">
        <v>346</v>
      </c>
      <c r="C3" s="28">
        <v>375</v>
      </c>
      <c r="D3" s="28">
        <v>310</v>
      </c>
      <c r="E3" s="28">
        <v>390</v>
      </c>
      <c r="F3" s="28">
        <f>SUM(B3:E3)</f>
        <v>1421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Aula 4.1</vt:lpstr>
      <vt:lpstr>Aula 4.2</vt:lpstr>
      <vt:lpstr>Aula 5.1</vt:lpstr>
      <vt:lpstr>Aula 5.2</vt:lpstr>
      <vt:lpstr>Aula 5.3</vt:lpstr>
      <vt:lpstr>Aula 5.4</vt:lpstr>
      <vt:lpstr>Aula 5.5</vt:lpstr>
      <vt:lpstr>Aula 6.1</vt:lpstr>
      <vt:lpstr>Aula 6.2</vt:lpstr>
      <vt:lpstr>Aula 6.3</vt:lpstr>
      <vt:lpstr>Aula 6.4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cp:lastPrinted>2014-02-26T09:59:27Z</cp:lastPrinted>
  <dcterms:created xsi:type="dcterms:W3CDTF">2014-02-21T09:31:16Z</dcterms:created>
  <dcterms:modified xsi:type="dcterms:W3CDTF">2014-02-28T12:01:50Z</dcterms:modified>
</cp:coreProperties>
</file>