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zczegółowa kalkulacja" sheetId="1" state="visible" r:id="rId1"/>
    <sheet xmlns:r="http://schemas.openxmlformats.org/officeDocument/2006/relationships" name="Analiza marż" sheetId="2" state="visible" r:id="rId2"/>
    <sheet xmlns:r="http://schemas.openxmlformats.org/officeDocument/2006/relationships" name="ANALIZA FINANSOWA ZLECENI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 %"/>
    <numFmt numFmtId="165" formatCode="#,##0.00 PLN"/>
  </numFmts>
  <fonts count="7">
    <font>
      <name val="Calibri"/>
      <family val="2"/>
      <color theme="1"/>
      <sz val="11"/>
      <scheme val="minor"/>
    </font>
    <font>
      <b val="1"/>
      <color rgb="00FFFFFF"/>
    </font>
    <font>
      <b val="1"/>
    </font>
    <font>
      <b val="1"/>
      <sz val="16"/>
    </font>
    <font>
      <b val="1"/>
      <color rgb="00008000"/>
    </font>
    <font>
      <b val="1"/>
      <sz val="14"/>
    </font>
    <font>
      <b val="1"/>
      <sz val="12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D9D9"/>
        <bgColor rgb="00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0" fontId="2" fillId="0" borderId="0" pivotButton="0" quotePrefix="0" xfId="0"/>
    <xf numFmtId="4" fontId="2" fillId="0" borderId="0" pivotButton="0" quotePrefix="0" xfId="0"/>
    <xf numFmtId="0" fontId="3" fillId="0" borderId="0" pivotButton="0" quotePrefix="0" xfId="0"/>
    <xf numFmtId="0" fontId="2" fillId="3" borderId="0" pivotButton="0" quotePrefix="0" xfId="0"/>
    <xf numFmtId="4" fontId="0" fillId="0" borderId="0" pivotButton="0" quotePrefix="0" xfId="0"/>
    <xf numFmtId="164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65" fontId="0" fillId="0" borderId="0" pivotButton="0" quotePrefix="0" xfId="0"/>
    <xf numFmtId="165" fontId="4" fillId="0" borderId="0" pivotButton="0" quotePrefix="0" xfId="0"/>
    <xf numFmtId="1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Struktura kosztów [%]</a:t>
            </a:r>
          </a:p>
        </rich>
      </tx>
    </title>
    <plotArea>
      <pieChart>
        <varyColors val="1"/>
        <ser>
          <idx val="0"/>
          <order val="0"/>
          <tx>
            <strRef>
              <f>'ANALIZA FINANSOWA ZLECENIA'!C3</f>
            </strRef>
          </tx>
          <spPr>
            <a:ln xmlns:a="http://schemas.openxmlformats.org/drawingml/2006/main">
              <a:prstDash val="solid"/>
            </a:ln>
          </spPr>
          <cat>
            <numRef>
              <f>'ANALIZA FINANSOWA ZLECENIA'!$A$4:$A$8</f>
            </numRef>
          </cat>
          <val>
            <numRef>
              <f>'ANALIZA FINANSOWA ZLECENIA'!$C$4:$C$8</f>
            </numRef>
          </val>
        </ser>
        <dLbls>
          <showCatName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571500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</row>
      <rowOff>0</rowOff>
    </from>
    <ext cx="571500" cy="381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"/>
  <sheetViews>
    <sheetView workbookViewId="0">
      <selection activeCell="A1" sqref="A1"/>
    </sheetView>
  </sheetViews>
  <sheetFormatPr baseColWidth="8" defaultRowHeight="15"/>
  <cols>
    <col width="8" customWidth="1" min="1" max="1"/>
    <col width="12" customWidth="1" min="2" max="2"/>
    <col width="25" customWidth="1" min="3" max="3"/>
    <col width="15" customWidth="1" min="4" max="4"/>
    <col width="14" customWidth="1" min="5" max="5"/>
    <col width="13" customWidth="1" min="6" max="6"/>
    <col width="23" customWidth="1" min="7" max="7"/>
    <col width="23" customWidth="1" min="8" max="8"/>
    <col width="20" customWidth="1" min="9" max="9"/>
    <col width="16" customWidth="1" min="10" max="10"/>
    <col width="24" customWidth="1" min="11" max="11"/>
    <col width="26" customWidth="1" min="12" max="12"/>
    <col width="25" customWidth="1" min="13" max="13"/>
    <col width="23" customWidth="1" min="14" max="14"/>
    <col width="23" customWidth="1" min="15" max="15"/>
    <col width="20" customWidth="1" min="16" max="16"/>
    <col width="22" customWidth="1" min="17" max="17"/>
    <col width="24" customWidth="1" min="18" max="18"/>
    <col width="26" customWidth="1" min="19" max="19"/>
    <col width="24" customWidth="1" min="20" max="20"/>
    <col width="25" customWidth="1" min="21" max="21"/>
    <col width="14" customWidth="1" min="22" max="22"/>
    <col width="24" customWidth="1" min="23" max="23"/>
    <col width="26" customWidth="1" min="24" max="24"/>
    <col width="28" customWidth="1" min="25" max="25"/>
    <col width="25" customWidth="1" min="26" max="26"/>
    <col width="23" customWidth="1" min="27" max="27"/>
  </cols>
  <sheetData>
    <row r="1">
      <c r="A1" s="1" t="inlineStr">
        <is>
          <t>ID</t>
        </is>
      </c>
      <c r="B1" s="1" t="inlineStr">
        <is>
          <t>Miniatura</t>
        </is>
      </c>
      <c r="C1" s="1" t="inlineStr">
        <is>
          <t>Nazwa części</t>
        </is>
      </c>
      <c r="D1" s="1" t="inlineStr">
        <is>
          <t>Materiał</t>
        </is>
      </c>
      <c r="E1" s="1" t="inlineStr">
        <is>
          <t>Grubość [mm]</t>
        </is>
      </c>
      <c r="F1" s="1" t="inlineStr">
        <is>
          <t>Ilość [szt]</t>
        </is>
      </c>
      <c r="G1" s="1" t="inlineStr">
        <is>
          <t>Waga jednostkowa [kg]</t>
        </is>
      </c>
      <c r="H1" s="1" t="inlineStr">
        <is>
          <t>Waga skorygowana [kg]</t>
        </is>
      </c>
      <c r="I1" s="1" t="inlineStr">
        <is>
          <t>Długość cięcia [m]</t>
        </is>
      </c>
      <c r="J1" s="1" t="inlineStr">
        <is>
          <t>Ilość konturów</t>
        </is>
      </c>
      <c r="K1" s="1" t="inlineStr">
        <is>
          <t>Długość znakowania [m]</t>
        </is>
      </c>
      <c r="L1" s="1" t="inlineStr">
        <is>
          <t>Długość odfoliowania [m]</t>
        </is>
      </c>
      <c r="M1" s="1" t="inlineStr">
        <is>
          <t>Cena materiału [PLN/kg]</t>
        </is>
      </c>
      <c r="N1" s="1" t="inlineStr">
        <is>
          <t>Stawka cięcia [PLN/m]</t>
        </is>
      </c>
      <c r="O1" s="1" t="inlineStr">
        <is>
          <t>Koszt materiału [PLN]</t>
        </is>
      </c>
      <c r="P1" s="1" t="inlineStr">
        <is>
          <t>Koszt cięcia [PLN]</t>
        </is>
      </c>
      <c r="Q1" s="1" t="inlineStr">
        <is>
          <t>Koszt konturów [PLN]</t>
        </is>
      </c>
      <c r="R1" s="1" t="inlineStr">
        <is>
          <t>Koszt znakowania [PLN]</t>
        </is>
      </c>
      <c r="S1" s="1" t="inlineStr">
        <is>
          <t>Koszt odfoliowania [PLN]</t>
        </is>
      </c>
      <c r="T1" s="1" t="inlineStr">
        <is>
          <t>Koszt operacyjny [PLN]</t>
        </is>
      </c>
      <c r="U1" s="1" t="inlineStr">
        <is>
          <t>Koszt technologii [PLN]</t>
        </is>
      </c>
      <c r="V1" s="1" t="inlineStr">
        <is>
          <t>Gięcie [PLN]</t>
        </is>
      </c>
      <c r="W1" s="1" t="inlineStr">
        <is>
          <t>Koszty dodatkowe [PLN]</t>
        </is>
      </c>
      <c r="X1" s="1" t="inlineStr">
        <is>
          <t>Obliczona marża mat. [%]</t>
        </is>
      </c>
      <c r="Y1" s="1" t="inlineStr">
        <is>
          <t>Obliczona marża cięcia [%]</t>
        </is>
      </c>
      <c r="Z1" s="1" t="inlineStr">
        <is>
          <t>Koszt jednostkowy [PLN]</t>
        </is>
      </c>
      <c r="AA1" s="1" t="inlineStr">
        <is>
          <t>Koszt całkowity [PLN]</t>
        </is>
      </c>
    </row>
    <row r="2" ht="45" customHeight="1">
      <c r="A2" t="n">
        <v>1</v>
      </c>
      <c r="B2" t="inlineStr"/>
      <c r="C2" t="inlineStr">
        <is>
          <t>Pos.2_MIR_S 235_6mm_228pcs</t>
        </is>
      </c>
      <c r="D2" s="2" t="inlineStr">
        <is>
          <t>S235</t>
        </is>
      </c>
      <c r="E2" s="2" t="n">
        <v>6</v>
      </c>
      <c r="F2" s="2" t="n">
        <v>228</v>
      </c>
      <c r="G2" s="3" t="n">
        <v>1.71</v>
      </c>
      <c r="H2" s="3" t="n">
        <v>2.205029013539652</v>
      </c>
      <c r="I2" s="3" t="n">
        <v>1.01</v>
      </c>
      <c r="J2" s="4" t="n">
        <v>5</v>
      </c>
      <c r="K2" s="3" t="n">
        <v>0</v>
      </c>
      <c r="L2" s="3" t="n">
        <v>0</v>
      </c>
      <c r="M2" s="3" t="n">
        <v>2.99</v>
      </c>
      <c r="N2" s="3" t="n">
        <v>2.991452991452991</v>
      </c>
      <c r="O2" s="3">
        <f>H2*M2</f>
        <v/>
      </c>
      <c r="P2" s="3">
        <f>I2*N2</f>
        <v/>
      </c>
      <c r="Q2" s="3" t="n">
        <v>0.5</v>
      </c>
      <c r="R2" s="3" t="n">
        <v>0</v>
      </c>
      <c r="S2" s="3" t="n">
        <v>0</v>
      </c>
      <c r="T2" s="3" t="n">
        <v>0.4385964912280702</v>
      </c>
      <c r="U2" s="3" t="n">
        <v>0.1096491228070175</v>
      </c>
      <c r="V2" s="3" t="n">
        <v>0</v>
      </c>
      <c r="W2" s="3" t="n">
        <v>0</v>
      </c>
      <c r="X2" s="3" t="n">
        <v>0</v>
      </c>
      <c r="Y2" s="3" t="n">
        <v>0</v>
      </c>
      <c r="Z2" s="3">
        <f>SUM(O2:W2)</f>
        <v/>
      </c>
      <c r="AA2" s="3">
        <f>Z2*F2</f>
        <v/>
      </c>
    </row>
    <row r="3" ht="45" customHeight="1">
      <c r="A3" t="n">
        <v>2</v>
      </c>
      <c r="B3" t="inlineStr"/>
      <c r="C3" t="inlineStr">
        <is>
          <t>Pos.2_S 235_6mm_228pcs</t>
        </is>
      </c>
      <c r="D3" s="2" t="inlineStr">
        <is>
          <t>S235</t>
        </is>
      </c>
      <c r="E3" s="2" t="n">
        <v>6</v>
      </c>
      <c r="F3" s="2" t="n">
        <v>228</v>
      </c>
      <c r="G3" s="3" t="n">
        <v>1.71</v>
      </c>
      <c r="H3" s="3" t="n">
        <v>2.205029013539652</v>
      </c>
      <c r="I3" s="3" t="n">
        <v>1.01</v>
      </c>
      <c r="J3" s="4" t="n">
        <v>5</v>
      </c>
      <c r="K3" s="3" t="n">
        <v>0</v>
      </c>
      <c r="L3" s="3" t="n">
        <v>0</v>
      </c>
      <c r="M3" s="3" t="n">
        <v>2.99</v>
      </c>
      <c r="N3" s="3" t="n">
        <v>2.991452991452991</v>
      </c>
      <c r="O3" s="3">
        <f>H3*M3</f>
        <v/>
      </c>
      <c r="P3" s="3">
        <f>I3*N3</f>
        <v/>
      </c>
      <c r="Q3" s="3" t="n">
        <v>0.5</v>
      </c>
      <c r="R3" s="3" t="n">
        <v>0</v>
      </c>
      <c r="S3" s="3" t="n">
        <v>0</v>
      </c>
      <c r="T3" s="3" t="n">
        <v>0.4385964912280702</v>
      </c>
      <c r="U3" s="3" t="n">
        <v>0.1096491228070175</v>
      </c>
      <c r="V3" s="3" t="n">
        <v>0</v>
      </c>
      <c r="W3" s="3" t="n">
        <v>0</v>
      </c>
      <c r="X3" s="3" t="n">
        <v>0</v>
      </c>
      <c r="Y3" s="3" t="n">
        <v>0</v>
      </c>
      <c r="Z3" s="3">
        <f>SUM(O3:W3)</f>
        <v/>
      </c>
      <c r="AA3" s="3">
        <f>Z3*F3</f>
        <v/>
      </c>
    </row>
    <row r="4">
      <c r="C4" s="5" t="inlineStr">
        <is>
          <t>SUMA</t>
        </is>
      </c>
      <c r="AA4" s="6">
        <f>SUM(AA2:AA3)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cols>
    <col width="40" customWidth="1" min="1" max="1"/>
    <col width="23" customWidth="1" min="2" max="2"/>
    <col width="18" customWidth="1" min="3" max="3"/>
    <col width="29" customWidth="1" min="4" max="4"/>
    <col width="31" customWidth="1" min="5" max="5"/>
    <col width="31" customWidth="1" min="6" max="6"/>
  </cols>
  <sheetData>
    <row r="1">
      <c r="A1" s="7" t="inlineStr">
        <is>
          <t>ANALIZA DYNAMICZNYCH MARŻ - PODSUMOWANIE</t>
        </is>
      </c>
    </row>
    <row r="2"/>
    <row r="3">
      <c r="A3" s="8" t="inlineStr">
        <is>
          <t>Nazwa pliku</t>
        </is>
      </c>
      <c r="B3" s="8" t="inlineStr">
        <is>
          <t>Marża materiałowa [%]</t>
        </is>
      </c>
      <c r="C3" s="8" t="inlineStr">
        <is>
          <t>Marża cięcia [%]</t>
        </is>
      </c>
      <c r="D3" s="8" t="inlineStr">
        <is>
          <t>Powierzchnia całkowita [m²]</t>
        </is>
      </c>
      <c r="E3" s="8" t="inlineStr">
        <is>
          <t>Długość cięcia całkowita [mm]</t>
        </is>
      </c>
      <c r="F3" s="8" t="inlineStr">
        <is>
          <t>Liczba przetworzonych wierszy</t>
        </is>
      </c>
    </row>
    <row r="4">
      <c r="A4" t="inlineStr">
        <is>
          <t>K221220_Orrin-S235-6-Oxygen(3).xlsx</t>
        </is>
      </c>
      <c r="B4" s="9" t="n">
        <v>0</v>
      </c>
      <c r="C4" s="9" t="n">
        <v>0</v>
      </c>
      <c r="D4" s="9" t="n">
        <v>21.0520756938</v>
      </c>
      <c r="E4" s="9" t="n">
        <v>719800</v>
      </c>
      <c r="F4" t="n">
        <v>4</v>
      </c>
    </row>
    <row r="5"/>
    <row r="6">
      <c r="A6" s="5" t="inlineStr">
        <is>
          <t>ŚREDNIE WARTOŚCI</t>
        </is>
      </c>
    </row>
    <row r="7">
      <c r="A7" t="inlineStr">
        <is>
          <t>Średnia marża materiałowa:</t>
        </is>
      </c>
      <c r="B7" s="10" t="n">
        <v>0</v>
      </c>
    </row>
    <row r="8">
      <c r="A8" t="inlineStr">
        <is>
          <t>Średnia marża cięcia:</t>
        </is>
      </c>
      <c r="B8" s="10" t="n">
        <v>0</v>
      </c>
    </row>
  </sheetData>
  <mergeCells count="1">
    <mergeCell ref="A1:F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cols>
    <col width="28" customWidth="1" min="1" max="1"/>
    <col width="20" customWidth="1" min="2" max="2"/>
    <col width="17" customWidth="1" min="3" max="3"/>
  </cols>
  <sheetData>
    <row r="1">
      <c r="A1" s="11" t="inlineStr">
        <is>
          <t>ANALIZA FINANSOWA ZLECENIA</t>
        </is>
      </c>
    </row>
    <row r="2"/>
    <row r="3">
      <c r="A3" s="8" t="inlineStr">
        <is>
          <t>Składnik kosztów</t>
        </is>
      </c>
      <c r="B3" s="8" t="inlineStr">
        <is>
          <t>Wartość [PLN]</t>
        </is>
      </c>
      <c r="C3" s="8" t="inlineStr">
        <is>
          <t>Udział [%]</t>
        </is>
      </c>
    </row>
    <row r="4">
      <c r="A4" t="inlineStr">
        <is>
          <t>Materiał</t>
        </is>
      </c>
      <c r="B4" s="9" t="n">
        <v>3216.874491295939</v>
      </c>
      <c r="C4" s="9">
        <f>B4/4860.96*100</f>
        <v/>
      </c>
    </row>
    <row r="5">
      <c r="A5" t="inlineStr">
        <is>
          <t>Cięcie laserowe</t>
        </is>
      </c>
      <c r="B5" s="9" t="n">
        <v>1377.74358974359</v>
      </c>
      <c r="C5" s="9">
        <f>B5/4860.96*100</f>
        <v/>
      </c>
    </row>
    <row r="6">
      <c r="A6" t="inlineStr">
        <is>
          <t>Kontury</t>
        </is>
      </c>
      <c r="B6" s="9" t="n">
        <v>228</v>
      </c>
      <c r="C6" s="9">
        <f>B6/4860.96*100</f>
        <v/>
      </c>
    </row>
    <row r="7">
      <c r="A7" t="inlineStr">
        <is>
          <t>Koszty operacyjne</t>
        </is>
      </c>
      <c r="B7" s="9" t="n">
        <v>200</v>
      </c>
      <c r="C7" s="9">
        <f>B7/4860.96*100</f>
        <v/>
      </c>
    </row>
    <row r="8">
      <c r="A8" t="inlineStr">
        <is>
          <t>Technologia</t>
        </is>
      </c>
      <c r="B8" s="9" t="n">
        <v>50</v>
      </c>
      <c r="C8" s="9">
        <f>B8/4860.96*100</f>
        <v/>
      </c>
    </row>
    <row r="9">
      <c r="A9" s="5" t="inlineStr">
        <is>
          <t>RAZEM</t>
        </is>
      </c>
      <c r="B9" s="6">
        <f>SUM(B4:B8)</f>
        <v/>
      </c>
      <c r="C9" s="6" t="n">
        <v>100</v>
      </c>
    </row>
    <row r="10"/>
    <row r="11">
      <c r="A11" s="12" t="inlineStr">
        <is>
          <t>WYNIK FINANSOWY</t>
        </is>
      </c>
    </row>
    <row r="12"/>
    <row r="13">
      <c r="A13" t="inlineStr">
        <is>
          <t>Koszty całkowite:</t>
        </is>
      </c>
      <c r="B13" s="13" t="n">
        <v>4860.96</v>
      </c>
    </row>
    <row r="14">
      <c r="A14" t="inlineStr">
        <is>
          <t>Cena dla klienta:</t>
        </is>
      </c>
      <c r="B14" s="13" t="n">
        <v>5075.280000000001</v>
      </c>
    </row>
    <row r="15">
      <c r="A15" t="inlineStr">
        <is>
          <t>Marża:</t>
        </is>
      </c>
      <c r="B15" s="14">
        <f>B14-B13</f>
        <v/>
      </c>
    </row>
    <row r="16">
      <c r="A16" t="inlineStr">
        <is>
          <t>Marża [%]:</t>
        </is>
      </c>
      <c r="B16" s="15">
        <f>B15/B13</f>
        <v/>
      </c>
    </row>
  </sheetData>
  <mergeCells count="1">
    <mergeCell ref="A1:C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2025-09-04T13:55:58Z</dcterms:created>
  <dcterms:modified xmlns:dcterms="http://purl.org/dc/terms/" xmlns:xsi="http://www.w3.org/2001/XMLSchema-instance" xsi:type="dcterms:W3CDTF">2025-09-04T13:55:58Z</dcterms:modified>
</cp:coreProperties>
</file>