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zczegółowa kalkulacja" sheetId="1" state="visible" r:id="rId1"/>
    <sheet xmlns:r="http://schemas.openxmlformats.org/officeDocument/2006/relationships" name="Analiza marż" sheetId="2" state="visible" r:id="rId2"/>
    <sheet xmlns:r="http://schemas.openxmlformats.org/officeDocument/2006/relationships" name="ANALIZA FINANSOWA ZLECENI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 %"/>
    <numFmt numFmtId="165" formatCode="#,##0.00 PLN"/>
  </numFmts>
  <fonts count="7">
    <font>
      <name val="Calibri"/>
      <family val="2"/>
      <color theme="1"/>
      <sz val="11"/>
      <scheme val="minor"/>
    </font>
    <font>
      <b val="1"/>
      <color rgb="00FFFFFF"/>
    </font>
    <font>
      <b val="1"/>
    </font>
    <font>
      <b val="1"/>
      <sz val="16"/>
    </font>
    <font>
      <b val="1"/>
      <color rgb="00008000"/>
    </font>
    <font>
      <b val="1"/>
      <sz val="14"/>
    </font>
    <font>
      <b val="1"/>
      <sz val="12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D9D9D9"/>
        <bgColor rgb="00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0" fillId="0" borderId="0" applyAlignment="1" pivotButton="0" quotePrefix="0" xfId="0">
      <alignment horizontal="right"/>
    </xf>
    <xf numFmtId="0" fontId="2" fillId="0" borderId="0" pivotButton="0" quotePrefix="0" xfId="0"/>
    <xf numFmtId="4" fontId="2" fillId="0" borderId="0" pivotButton="0" quotePrefix="0" xfId="0"/>
    <xf numFmtId="0" fontId="3" fillId="0" borderId="0" pivotButton="0" quotePrefix="0" xfId="0"/>
    <xf numFmtId="0" fontId="2" fillId="3" borderId="0" pivotButton="0" quotePrefix="0" xfId="0"/>
    <xf numFmtId="4" fontId="0" fillId="0" borderId="0" pivotButton="0" quotePrefix="0" xfId="0"/>
    <xf numFmtId="164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165" fontId="0" fillId="0" borderId="0" pivotButton="0" quotePrefix="0" xfId="0"/>
    <xf numFmtId="165" fontId="4" fillId="0" borderId="0" pivotButton="0" quotePrefix="0" xfId="0"/>
    <xf numFmtId="1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Struktura kosztów [%]</a:t>
            </a:r>
          </a:p>
        </rich>
      </tx>
    </title>
    <plotArea>
      <pieChart>
        <varyColors val="1"/>
        <ser>
          <idx val="0"/>
          <order val="0"/>
          <tx>
            <strRef>
              <f>'ANALIZA FINANSOWA ZLECENIA'!C3</f>
            </strRef>
          </tx>
          <spPr>
            <a:ln xmlns:a="http://schemas.openxmlformats.org/drawingml/2006/main">
              <a:prstDash val="solid"/>
            </a:ln>
          </spPr>
          <cat>
            <numRef>
              <f>'ANALIZA FINANSOWA ZLECENIA'!$A$4:$A$9</f>
            </numRef>
          </cat>
          <val>
            <numRef>
              <f>'ANALIZA FINANSOWA ZLECENIA'!$C$4:$C$9</f>
            </numRef>
          </val>
        </ser>
        <dLbls>
          <showCatName val="1"/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</row>
      <rowOff>0</rowOff>
    </from>
    <ext cx="571500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2</row>
      <rowOff>0</rowOff>
    </from>
    <ext cx="571500" cy="3810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</row>
      <rowOff>0</rowOff>
    </from>
    <ext cx="571500" cy="38100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4</row>
      <rowOff>0</rowOff>
    </from>
    <ext cx="571500" cy="38100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5</row>
      <rowOff>0</rowOff>
    </from>
    <ext cx="571500" cy="38100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6</row>
      <rowOff>0</rowOff>
    </from>
    <ext cx="571500" cy="38100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571500" cy="38100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8</row>
      <rowOff>0</rowOff>
    </from>
    <ext cx="571500" cy="38100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9</row>
      <rowOff>0</rowOff>
    </from>
    <ext cx="571500" cy="38100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10</row>
      <rowOff>0</rowOff>
    </from>
    <ext cx="571500" cy="38100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11</row>
      <rowOff>0</rowOff>
    </from>
    <ext cx="571500" cy="38100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12</row>
      <rowOff>0</rowOff>
    </from>
    <ext cx="571500" cy="38100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13</row>
      <rowOff>0</rowOff>
    </from>
    <ext cx="571500" cy="38100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14</row>
      <rowOff>0</rowOff>
    </from>
    <ext cx="571500" cy="38100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15</row>
      <rowOff>0</rowOff>
    </from>
    <ext cx="571500" cy="38100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16</row>
      <rowOff>0</rowOff>
    </from>
    <ext cx="571500" cy="38100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17</row>
      <rowOff>0</rowOff>
    </from>
    <ext cx="571500" cy="38100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18</row>
      <rowOff>0</rowOff>
    </from>
    <ext cx="571500" cy="38100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19</row>
      <rowOff>0</rowOff>
    </from>
    <ext cx="571500" cy="38100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20</row>
      <rowOff>0</rowOff>
    </from>
    <ext cx="571500" cy="38100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21</row>
      <rowOff>0</rowOff>
    </from>
    <ext cx="571500" cy="38100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22</row>
      <rowOff>0</rowOff>
    </from>
    <ext cx="571500" cy="38100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23</row>
      <rowOff>0</rowOff>
    </from>
    <ext cx="571500" cy="38100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24</row>
      <rowOff>0</rowOff>
    </from>
    <ext cx="571500" cy="38100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25</row>
      <rowOff>0</rowOff>
    </from>
    <ext cx="571500" cy="38100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26</row>
      <rowOff>0</rowOff>
    </from>
    <ext cx="571500" cy="38100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27</row>
      <rowOff>0</rowOff>
    </from>
    <ext cx="571500" cy="38100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28</row>
      <rowOff>0</rowOff>
    </from>
    <ext cx="571500" cy="38100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29</row>
      <rowOff>0</rowOff>
    </from>
    <ext cx="571500" cy="38100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30</row>
      <rowOff>0</rowOff>
    </from>
    <ext cx="571500" cy="38100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31</row>
      <rowOff>0</rowOff>
    </from>
    <ext cx="571500" cy="38100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32</row>
      <rowOff>0</rowOff>
    </from>
    <ext cx="571500" cy="38100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33</row>
      <rowOff>0</rowOff>
    </from>
    <ext cx="571500" cy="38100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5"/>
  <sheetViews>
    <sheetView workbookViewId="0">
      <selection activeCell="A1" sqref="A1"/>
    </sheetView>
  </sheetViews>
  <sheetFormatPr baseColWidth="8" defaultRowHeight="15"/>
  <cols>
    <col width="8" customWidth="1" min="1" max="1"/>
    <col width="12" customWidth="1" min="2" max="2"/>
    <col width="25" customWidth="1" min="3" max="3"/>
    <col width="15" customWidth="1" min="4" max="4"/>
    <col width="14" customWidth="1" min="5" max="5"/>
    <col width="13" customWidth="1" min="6" max="6"/>
    <col width="23" customWidth="1" min="7" max="7"/>
    <col width="23" customWidth="1" min="8" max="8"/>
    <col width="20" customWidth="1" min="9" max="9"/>
    <col width="16" customWidth="1" min="10" max="10"/>
    <col width="24" customWidth="1" min="11" max="11"/>
    <col width="26" customWidth="1" min="12" max="12"/>
    <col width="25" customWidth="1" min="13" max="13"/>
    <col width="23" customWidth="1" min="14" max="14"/>
    <col width="23" customWidth="1" min="15" max="15"/>
    <col width="20" customWidth="1" min="16" max="16"/>
    <col width="22" customWidth="1" min="17" max="17"/>
    <col width="24" customWidth="1" min="18" max="18"/>
    <col width="26" customWidth="1" min="19" max="19"/>
    <col width="24" customWidth="1" min="20" max="20"/>
    <col width="25" customWidth="1" min="21" max="21"/>
    <col width="14" customWidth="1" min="22" max="22"/>
    <col width="24" customWidth="1" min="23" max="23"/>
    <col width="26" customWidth="1" min="24" max="24"/>
    <col width="28" customWidth="1" min="25" max="25"/>
    <col width="25" customWidth="1" min="26" max="26"/>
    <col width="23" customWidth="1" min="27" max="27"/>
  </cols>
  <sheetData>
    <row r="1">
      <c r="A1" s="1" t="inlineStr">
        <is>
          <t>ID</t>
        </is>
      </c>
      <c r="B1" s="1" t="inlineStr">
        <is>
          <t>Miniatura</t>
        </is>
      </c>
      <c r="C1" s="1" t="inlineStr">
        <is>
          <t>Nazwa części</t>
        </is>
      </c>
      <c r="D1" s="1" t="inlineStr">
        <is>
          <t>Materiał</t>
        </is>
      </c>
      <c r="E1" s="1" t="inlineStr">
        <is>
          <t>Grubość [mm]</t>
        </is>
      </c>
      <c r="F1" s="1" t="inlineStr">
        <is>
          <t>Ilość [szt]</t>
        </is>
      </c>
      <c r="G1" s="1" t="inlineStr">
        <is>
          <t>Waga jednostkowa [kg]</t>
        </is>
      </c>
      <c r="H1" s="1" t="inlineStr">
        <is>
          <t>Waga skorygowana [kg]</t>
        </is>
      </c>
      <c r="I1" s="1" t="inlineStr">
        <is>
          <t>Długość cięcia [m]</t>
        </is>
      </c>
      <c r="J1" s="1" t="inlineStr">
        <is>
          <t>Ilość konturów</t>
        </is>
      </c>
      <c r="K1" s="1" t="inlineStr">
        <is>
          <t>Długość znakowania [m]</t>
        </is>
      </c>
      <c r="L1" s="1" t="inlineStr">
        <is>
          <t>Długość odfoliowania [m]</t>
        </is>
      </c>
      <c r="M1" s="1" t="inlineStr">
        <is>
          <t>Cena materiału [PLN/kg]</t>
        </is>
      </c>
      <c r="N1" s="1" t="inlineStr">
        <is>
          <t>Stawka cięcia [PLN/m]</t>
        </is>
      </c>
      <c r="O1" s="1" t="inlineStr">
        <is>
          <t>Koszt materiału [PLN]</t>
        </is>
      </c>
      <c r="P1" s="1" t="inlineStr">
        <is>
          <t>Koszt cięcia [PLN]</t>
        </is>
      </c>
      <c r="Q1" s="1" t="inlineStr">
        <is>
          <t>Koszt konturów [PLN]</t>
        </is>
      </c>
      <c r="R1" s="1" t="inlineStr">
        <is>
          <t>Koszt znakowania [PLN]</t>
        </is>
      </c>
      <c r="S1" s="1" t="inlineStr">
        <is>
          <t>Koszt odfoliowania [PLN]</t>
        </is>
      </c>
      <c r="T1" s="1" t="inlineStr">
        <is>
          <t>Koszt operacyjny [PLN]</t>
        </is>
      </c>
      <c r="U1" s="1" t="inlineStr">
        <is>
          <t>Koszt technologii [PLN]</t>
        </is>
      </c>
      <c r="V1" s="1" t="inlineStr">
        <is>
          <t>Gięcie [PLN]</t>
        </is>
      </c>
      <c r="W1" s="1" t="inlineStr">
        <is>
          <t>Koszty dodatkowe [PLN]</t>
        </is>
      </c>
      <c r="X1" s="1" t="inlineStr">
        <is>
          <t>Obliczona marża mat. [%]</t>
        </is>
      </c>
      <c r="Y1" s="1" t="inlineStr">
        <is>
          <t>Obliczona marża cięcia [%]</t>
        </is>
      </c>
      <c r="Z1" s="1" t="inlineStr">
        <is>
          <t>Koszt jednostkowy [PLN]</t>
        </is>
      </c>
      <c r="AA1" s="1" t="inlineStr">
        <is>
          <t>Koszt całkowity [PLN]</t>
        </is>
      </c>
    </row>
    <row r="2" ht="45" customHeight="1">
      <c r="A2" t="n">
        <v>1</v>
      </c>
      <c r="B2" t="inlineStr"/>
      <c r="C2" t="inlineStr">
        <is>
          <t>Rew001_SO-B32-001_SRODEK_I_2500</t>
        </is>
      </c>
      <c r="D2" s="2" t="inlineStr">
        <is>
          <t>S235</t>
        </is>
      </c>
      <c r="E2" s="2" t="n">
        <v>1.5</v>
      </c>
      <c r="F2" s="2" t="n">
        <v>48</v>
      </c>
      <c r="G2" s="3" t="n">
        <v>5.68</v>
      </c>
      <c r="H2" s="3" t="n">
        <v>7.896566105936326</v>
      </c>
      <c r="I2" s="3" t="n">
        <v>3.39</v>
      </c>
      <c r="J2" s="4" t="n">
        <v>1</v>
      </c>
      <c r="K2" s="3" t="n">
        <v>0.12</v>
      </c>
      <c r="L2" s="3" t="n">
        <v>0</v>
      </c>
      <c r="M2" s="3" t="n">
        <v>3.89</v>
      </c>
      <c r="N2" s="3" t="n">
        <v>1.111111111111111</v>
      </c>
      <c r="O2" s="3">
        <f>H2*M2</f>
        <v/>
      </c>
      <c r="P2" s="3">
        <f>I2*N2</f>
        <v/>
      </c>
      <c r="Q2" s="3" t="n">
        <v>0.1</v>
      </c>
      <c r="R2" s="3" t="n">
        <v>0.07920000000000001</v>
      </c>
      <c r="S2" s="3" t="n">
        <v>0</v>
      </c>
      <c r="T2" s="3" t="n">
        <v>2.5</v>
      </c>
      <c r="U2" s="3" t="n">
        <v>0.03633720930232558</v>
      </c>
      <c r="V2" s="3" t="n">
        <v>0</v>
      </c>
      <c r="W2" s="3" t="n">
        <v>0</v>
      </c>
      <c r="X2" s="3" t="n">
        <v>0</v>
      </c>
      <c r="Y2" s="3" t="n">
        <v>0</v>
      </c>
      <c r="Z2" s="3">
        <f>SUM(O2:W2)</f>
        <v/>
      </c>
      <c r="AA2" s="3">
        <f>Z2*F2</f>
        <v/>
      </c>
    </row>
    <row r="3" ht="45" customHeight="1">
      <c r="A3" t="n">
        <v>2</v>
      </c>
      <c r="B3" t="inlineStr"/>
      <c r="C3" t="inlineStr">
        <is>
          <t>Rew001_SO-036-002_KANAL_SCIANA_OKNO_ZASLEPKA</t>
        </is>
      </c>
      <c r="D3" s="2" t="inlineStr">
        <is>
          <t>S235</t>
        </is>
      </c>
      <c r="E3" s="2" t="n">
        <v>1.5</v>
      </c>
      <c r="F3" s="2" t="n">
        <v>48</v>
      </c>
      <c r="G3" s="3" t="n">
        <v>0.48</v>
      </c>
      <c r="H3" s="3" t="n">
        <v>0.6673154455720839</v>
      </c>
      <c r="I3" s="3" t="n">
        <v>1.04</v>
      </c>
      <c r="J3" s="4" t="n">
        <v>4</v>
      </c>
      <c r="K3" s="3" t="n">
        <v>0.11</v>
      </c>
      <c r="L3" s="3" t="n">
        <v>0</v>
      </c>
      <c r="M3" s="3" t="n">
        <v>3.89</v>
      </c>
      <c r="N3" s="3" t="n">
        <v>1.111111111111111</v>
      </c>
      <c r="O3" s="3">
        <f>H3*M3</f>
        <v/>
      </c>
      <c r="P3" s="3">
        <f>I3*N3</f>
        <v/>
      </c>
      <c r="Q3" s="3" t="n">
        <v>0.4</v>
      </c>
      <c r="R3" s="3" t="n">
        <v>0.0726</v>
      </c>
      <c r="S3" s="3" t="n">
        <v>0</v>
      </c>
      <c r="T3" s="3" t="n">
        <v>2.5</v>
      </c>
      <c r="U3" s="3" t="n">
        <v>0.03633720930232558</v>
      </c>
      <c r="V3" s="3" t="n">
        <v>0</v>
      </c>
      <c r="W3" s="3" t="n">
        <v>0</v>
      </c>
      <c r="X3" s="3" t="n">
        <v>0</v>
      </c>
      <c r="Y3" s="3" t="n">
        <v>0</v>
      </c>
      <c r="Z3" s="3">
        <f>SUM(O3:W3)</f>
        <v/>
      </c>
      <c r="AA3" s="3">
        <f>Z3*F3</f>
        <v/>
      </c>
    </row>
    <row r="4" ht="45" customHeight="1">
      <c r="A4" t="n">
        <v>3</v>
      </c>
      <c r="B4" t="inlineStr"/>
      <c r="C4" t="inlineStr">
        <is>
          <t>Rew001_SO-G68-001_FIBER_DNO_2520</t>
        </is>
      </c>
      <c r="D4" s="2" t="inlineStr">
        <is>
          <t>S235</t>
        </is>
      </c>
      <c r="E4" s="2" t="n">
        <v>1.5</v>
      </c>
      <c r="F4" s="2" t="n">
        <v>12</v>
      </c>
      <c r="G4" s="3" t="n">
        <v>25.79</v>
      </c>
      <c r="H4" s="3" t="n">
        <v>35.85430279438342</v>
      </c>
      <c r="I4" s="3" t="n">
        <v>8.779999999999999</v>
      </c>
      <c r="J4" s="4" t="n">
        <v>48</v>
      </c>
      <c r="K4" s="3" t="n">
        <v>0.12</v>
      </c>
      <c r="L4" s="3" t="n">
        <v>0</v>
      </c>
      <c r="M4" s="3" t="n">
        <v>3.89</v>
      </c>
      <c r="N4" s="3" t="n">
        <v>1.111111111111111</v>
      </c>
      <c r="O4" s="3">
        <f>H4*M4</f>
        <v/>
      </c>
      <c r="P4" s="3">
        <f>I4*N4</f>
        <v/>
      </c>
      <c r="Q4" s="3" t="n">
        <v>4.800000000000001</v>
      </c>
      <c r="R4" s="3" t="n">
        <v>0.07920000000000001</v>
      </c>
      <c r="S4" s="3" t="n">
        <v>0</v>
      </c>
      <c r="T4" s="3" t="n">
        <v>2.5</v>
      </c>
      <c r="U4" s="3" t="n">
        <v>0.03633720930232558</v>
      </c>
      <c r="V4" s="3" t="n">
        <v>0</v>
      </c>
      <c r="W4" s="3" t="n">
        <v>0</v>
      </c>
      <c r="X4" s="3" t="n">
        <v>0</v>
      </c>
      <c r="Y4" s="3" t="n">
        <v>0</v>
      </c>
      <c r="Z4" s="3">
        <f>SUM(O4:W4)</f>
        <v/>
      </c>
      <c r="AA4" s="3">
        <f>Z4*F4</f>
        <v/>
      </c>
    </row>
    <row r="5" ht="45" customHeight="1">
      <c r="A5" t="n">
        <v>1</v>
      </c>
      <c r="B5" t="inlineStr"/>
      <c r="C5" t="inlineStr">
        <is>
          <t>Rew001_SO-H16-001_FIBER_BOK_Z_OKNAMI_2000_PALETA</t>
        </is>
      </c>
      <c r="D5" s="2" t="inlineStr">
        <is>
          <t>S235</t>
        </is>
      </c>
      <c r="E5" s="2" t="n">
        <v>1</v>
      </c>
      <c r="F5" s="2" t="n">
        <v>12</v>
      </c>
      <c r="G5" s="3" t="n">
        <v>4.83</v>
      </c>
      <c r="H5" s="3" t="n">
        <v>7.950617283950617</v>
      </c>
      <c r="I5" s="3" t="n">
        <v>12.8</v>
      </c>
      <c r="J5" s="4" t="n">
        <v>60</v>
      </c>
      <c r="K5" s="3" t="n">
        <v>0.12</v>
      </c>
      <c r="L5" s="3" t="n">
        <v>0</v>
      </c>
      <c r="M5" s="3" t="n">
        <v>3.89</v>
      </c>
      <c r="N5" s="3" t="n">
        <v>1.111111111111111</v>
      </c>
      <c r="O5" s="3">
        <f>H5*M5</f>
        <v/>
      </c>
      <c r="P5" s="3">
        <f>I5*N5</f>
        <v/>
      </c>
      <c r="Q5" s="3" t="n">
        <v>6</v>
      </c>
      <c r="R5" s="3" t="n">
        <v>0.07920000000000001</v>
      </c>
      <c r="S5" s="3" t="n">
        <v>0</v>
      </c>
      <c r="T5" s="3" t="n">
        <v>2.5</v>
      </c>
      <c r="U5" s="3" t="n">
        <v>0.03633720930232558</v>
      </c>
      <c r="V5" s="3" t="n">
        <v>0</v>
      </c>
      <c r="W5" s="3" t="n">
        <v>0</v>
      </c>
      <c r="X5" s="3" t="n">
        <v>0</v>
      </c>
      <c r="Y5" s="3" t="n">
        <v>0</v>
      </c>
      <c r="Z5" s="3">
        <f>SUM(O5:W5)</f>
        <v/>
      </c>
      <c r="AA5" s="3">
        <f>Z5*F5</f>
        <v/>
      </c>
    </row>
    <row r="6" ht="45" customHeight="1">
      <c r="A6" t="n">
        <v>2</v>
      </c>
      <c r="B6" t="inlineStr"/>
      <c r="C6" t="inlineStr">
        <is>
          <t>Rew003_SO-031-001_BOK_OKNO_ZASLEPKA</t>
        </is>
      </c>
      <c r="D6" s="2" t="inlineStr">
        <is>
          <t>S235</t>
        </is>
      </c>
      <c r="E6" s="2" t="n">
        <v>1</v>
      </c>
      <c r="F6" s="2" t="n">
        <v>48</v>
      </c>
      <c r="G6" s="3" t="n">
        <v>1.28</v>
      </c>
      <c r="H6" s="3" t="n">
        <v>2.106995884773662</v>
      </c>
      <c r="I6" s="3" t="n">
        <v>1.79</v>
      </c>
      <c r="J6" s="4" t="n">
        <v>5</v>
      </c>
      <c r="K6" s="3" t="n">
        <v>0</v>
      </c>
      <c r="L6" s="3" t="n">
        <v>0</v>
      </c>
      <c r="M6" s="3" t="n">
        <v>3.89</v>
      </c>
      <c r="N6" s="3" t="n">
        <v>1.111111111111111</v>
      </c>
      <c r="O6" s="3">
        <f>H6*M6</f>
        <v/>
      </c>
      <c r="P6" s="3">
        <f>I6*N6</f>
        <v/>
      </c>
      <c r="Q6" s="3" t="n">
        <v>0.5</v>
      </c>
      <c r="R6" s="3" t="n">
        <v>0</v>
      </c>
      <c r="S6" s="3" t="n">
        <v>0</v>
      </c>
      <c r="T6" s="3" t="n">
        <v>2.5</v>
      </c>
      <c r="U6" s="3" t="n">
        <v>0.03633720930232558</v>
      </c>
      <c r="V6" s="3" t="n">
        <v>0</v>
      </c>
      <c r="W6" s="3" t="n">
        <v>0</v>
      </c>
      <c r="X6" s="3" t="n">
        <v>0</v>
      </c>
      <c r="Y6" s="3" t="n">
        <v>0</v>
      </c>
      <c r="Z6" s="3">
        <f>SUM(O6:W6)</f>
        <v/>
      </c>
      <c r="AA6" s="3">
        <f>Z6*F6</f>
        <v/>
      </c>
    </row>
    <row r="7" ht="45" customHeight="1">
      <c r="A7" t="n">
        <v>1</v>
      </c>
      <c r="B7" t="inlineStr"/>
      <c r="C7" t="inlineStr">
        <is>
          <t>Rew001_SO-G95-001_FIBER_GRZEBIEN_PAL_2520</t>
        </is>
      </c>
      <c r="D7" s="2" t="inlineStr">
        <is>
          <t>S235</t>
        </is>
      </c>
      <c r="E7" s="2" t="n">
        <v>10</v>
      </c>
      <c r="F7" s="2" t="n">
        <v>36</v>
      </c>
      <c r="G7" s="3" t="n">
        <v>12.22</v>
      </c>
      <c r="H7" s="3" t="n">
        <v>15.56291390728477</v>
      </c>
      <c r="I7" s="3" t="n">
        <v>5.96</v>
      </c>
      <c r="J7" s="4" t="n">
        <v>7</v>
      </c>
      <c r="K7" s="3" t="n">
        <v>0.12</v>
      </c>
      <c r="L7" s="3" t="n">
        <v>0</v>
      </c>
      <c r="M7" s="3" t="n">
        <v>2.99</v>
      </c>
      <c r="N7" s="3" t="n">
        <v>3.968253968253969</v>
      </c>
      <c r="O7" s="3">
        <f>H7*M7</f>
        <v/>
      </c>
      <c r="P7" s="3">
        <f>I7*N7</f>
        <v/>
      </c>
      <c r="Q7" s="3" t="n">
        <v>0.7000000000000001</v>
      </c>
      <c r="R7" s="3" t="n">
        <v>0.07920000000000001</v>
      </c>
      <c r="S7" s="3" t="n">
        <v>0</v>
      </c>
      <c r="T7" s="3" t="n">
        <v>2.5</v>
      </c>
      <c r="U7" s="3" t="n">
        <v>0.03633720930232558</v>
      </c>
      <c r="V7" s="3" t="n">
        <v>0</v>
      </c>
      <c r="W7" s="3" t="n">
        <v>0</v>
      </c>
      <c r="X7" s="3" t="n">
        <v>13.372598</v>
      </c>
      <c r="Y7" s="3" t="n">
        <v>0</v>
      </c>
      <c r="Z7" s="3">
        <f>SUM(O7:W7)</f>
        <v/>
      </c>
      <c r="AA7" s="3">
        <f>Z7*F7</f>
        <v/>
      </c>
    </row>
    <row r="8" ht="45" customHeight="1">
      <c r="A8" t="n">
        <v>2</v>
      </c>
      <c r="B8" t="inlineStr"/>
      <c r="C8" t="inlineStr">
        <is>
          <t>Rew001_SO-G81-001_FIBER_PAL_RAMA_POZYCJONER_Y_II</t>
        </is>
      </c>
      <c r="D8" s="2" t="inlineStr">
        <is>
          <t>S235</t>
        </is>
      </c>
      <c r="E8" s="2" t="n">
        <v>10</v>
      </c>
      <c r="F8" s="2" t="n">
        <v>24</v>
      </c>
      <c r="G8" s="3" t="n">
        <v>0.37</v>
      </c>
      <c r="H8" s="3" t="n">
        <v>0.4712175241976566</v>
      </c>
      <c r="I8" s="3" t="n">
        <v>0.33</v>
      </c>
      <c r="J8" s="4" t="n">
        <v>1</v>
      </c>
      <c r="K8" s="3" t="n">
        <v>0.12</v>
      </c>
      <c r="L8" s="3" t="n">
        <v>0</v>
      </c>
      <c r="M8" s="3" t="n">
        <v>2.99</v>
      </c>
      <c r="N8" s="3" t="n">
        <v>3.968253968253969</v>
      </c>
      <c r="O8" s="3">
        <f>H8*M8</f>
        <v/>
      </c>
      <c r="P8" s="3">
        <f>I8*N8</f>
        <v/>
      </c>
      <c r="Q8" s="3" t="n">
        <v>0.1</v>
      </c>
      <c r="R8" s="3" t="n">
        <v>0.07920000000000001</v>
      </c>
      <c r="S8" s="3" t="n">
        <v>0</v>
      </c>
      <c r="T8" s="3" t="n">
        <v>2.5</v>
      </c>
      <c r="U8" s="3" t="n">
        <v>0.03633720930232558</v>
      </c>
      <c r="V8" s="3" t="n">
        <v>0</v>
      </c>
      <c r="W8" s="3" t="n">
        <v>0</v>
      </c>
      <c r="X8" s="3" t="n">
        <v>13.372598</v>
      </c>
      <c r="Y8" s="3" t="n">
        <v>0</v>
      </c>
      <c r="Z8" s="3">
        <f>SUM(O8:W8)</f>
        <v/>
      </c>
      <c r="AA8" s="3">
        <f>Z8*F8</f>
        <v/>
      </c>
    </row>
    <row r="9" ht="45" customHeight="1">
      <c r="A9" t="n">
        <v>3</v>
      </c>
      <c r="B9" t="inlineStr"/>
      <c r="C9" t="inlineStr">
        <is>
          <t>Rew001_SO-G72-001_FIBER_PAL_RAMA_GRZEB_BOK</t>
        </is>
      </c>
      <c r="D9" s="2" t="inlineStr">
        <is>
          <t>S235</t>
        </is>
      </c>
      <c r="E9" s="2" t="n">
        <v>10</v>
      </c>
      <c r="F9" s="2" t="n">
        <v>12</v>
      </c>
      <c r="G9" s="3" t="n">
        <v>40.73</v>
      </c>
      <c r="H9" s="3" t="n">
        <v>51.87213448802852</v>
      </c>
      <c r="I9" s="3" t="n">
        <v>13.4</v>
      </c>
      <c r="J9" s="4" t="n">
        <v>51</v>
      </c>
      <c r="K9" s="3" t="n">
        <v>0.12</v>
      </c>
      <c r="L9" s="3" t="n">
        <v>0</v>
      </c>
      <c r="M9" s="3" t="n">
        <v>2.99</v>
      </c>
      <c r="N9" s="3" t="n">
        <v>3.968253968253969</v>
      </c>
      <c r="O9" s="3">
        <f>H9*M9</f>
        <v/>
      </c>
      <c r="P9" s="3">
        <f>I9*N9</f>
        <v/>
      </c>
      <c r="Q9" s="3" t="n">
        <v>5.100000000000001</v>
      </c>
      <c r="R9" s="3" t="n">
        <v>0.07920000000000001</v>
      </c>
      <c r="S9" s="3" t="n">
        <v>0</v>
      </c>
      <c r="T9" s="3" t="n">
        <v>2.5</v>
      </c>
      <c r="U9" s="3" t="n">
        <v>0.03633720930232558</v>
      </c>
      <c r="V9" s="3" t="n">
        <v>0</v>
      </c>
      <c r="W9" s="3" t="n">
        <v>0</v>
      </c>
      <c r="X9" s="3" t="n">
        <v>13.372598</v>
      </c>
      <c r="Y9" s="3" t="n">
        <v>0</v>
      </c>
      <c r="Z9" s="3">
        <f>SUM(O9:W9)</f>
        <v/>
      </c>
      <c r="AA9" s="3">
        <f>Z9*F9</f>
        <v/>
      </c>
    </row>
    <row r="10" ht="45" customHeight="1">
      <c r="A10" t="n">
        <v>4</v>
      </c>
      <c r="B10" t="inlineStr"/>
      <c r="C10" t="inlineStr">
        <is>
          <t>Rew001_SO-G77-001_FIBER_PAL_NOGA_SRODKOWA</t>
        </is>
      </c>
      <c r="D10" s="2" t="inlineStr">
        <is>
          <t>S235</t>
        </is>
      </c>
      <c r="E10" s="2" t="n">
        <v>10</v>
      </c>
      <c r="F10" s="2" t="n">
        <v>12</v>
      </c>
      <c r="G10" s="3" t="n">
        <v>0.77</v>
      </c>
      <c r="H10" s="3" t="n">
        <v>0.9806418746816098</v>
      </c>
      <c r="I10" s="3" t="n">
        <v>0.66</v>
      </c>
      <c r="J10" s="4" t="n">
        <v>1</v>
      </c>
      <c r="K10" s="3" t="n">
        <v>0.11</v>
      </c>
      <c r="L10" s="3" t="n">
        <v>0</v>
      </c>
      <c r="M10" s="3" t="n">
        <v>2.99</v>
      </c>
      <c r="N10" s="3" t="n">
        <v>3.968253968253969</v>
      </c>
      <c r="O10" s="3">
        <f>H10*M10</f>
        <v/>
      </c>
      <c r="P10" s="3">
        <f>I10*N10</f>
        <v/>
      </c>
      <c r="Q10" s="3" t="n">
        <v>0.1</v>
      </c>
      <c r="R10" s="3" t="n">
        <v>0.0726</v>
      </c>
      <c r="S10" s="3" t="n">
        <v>0</v>
      </c>
      <c r="T10" s="3" t="n">
        <v>2.5</v>
      </c>
      <c r="U10" s="3" t="n">
        <v>0.03633720930232558</v>
      </c>
      <c r="V10" s="3" t="n">
        <v>0</v>
      </c>
      <c r="W10" s="3" t="n">
        <v>0</v>
      </c>
      <c r="X10" s="3" t="n">
        <v>13.372598</v>
      </c>
      <c r="Y10" s="3" t="n">
        <v>0</v>
      </c>
      <c r="Z10" s="3">
        <f>SUM(O10:W10)</f>
        <v/>
      </c>
      <c r="AA10" s="3">
        <f>Z10*F10</f>
        <v/>
      </c>
    </row>
    <row r="11" ht="45" customHeight="1">
      <c r="A11" t="n">
        <v>5</v>
      </c>
      <c r="B11" t="inlineStr"/>
      <c r="C11" t="inlineStr">
        <is>
          <t>Rew001_SO-G75-002_FIBER_PAL_RAMA_POZ_Y_HAK</t>
        </is>
      </c>
      <c r="D11" s="2" t="inlineStr">
        <is>
          <t>S235</t>
        </is>
      </c>
      <c r="E11" s="2" t="n">
        <v>10</v>
      </c>
      <c r="F11" s="2" t="n">
        <v>24</v>
      </c>
      <c r="G11" s="3" t="n">
        <v>1.2</v>
      </c>
      <c r="H11" s="3" t="n">
        <v>1.528273051451859</v>
      </c>
      <c r="I11" s="3" t="n">
        <v>0.9</v>
      </c>
      <c r="J11" s="4" t="n">
        <v>2</v>
      </c>
      <c r="K11" s="3" t="n">
        <v>0.12</v>
      </c>
      <c r="L11" s="3" t="n">
        <v>0</v>
      </c>
      <c r="M11" s="3" t="n">
        <v>2.99</v>
      </c>
      <c r="N11" s="3" t="n">
        <v>3.968253968253969</v>
      </c>
      <c r="O11" s="3">
        <f>H11*M11</f>
        <v/>
      </c>
      <c r="P11" s="3">
        <f>I11*N11</f>
        <v/>
      </c>
      <c r="Q11" s="3" t="n">
        <v>0.2</v>
      </c>
      <c r="R11" s="3" t="n">
        <v>0.07920000000000001</v>
      </c>
      <c r="S11" s="3" t="n">
        <v>0</v>
      </c>
      <c r="T11" s="3" t="n">
        <v>2.5</v>
      </c>
      <c r="U11" s="3" t="n">
        <v>0.03633720930232558</v>
      </c>
      <c r="V11" s="3" t="n">
        <v>0</v>
      </c>
      <c r="W11" s="3" t="n">
        <v>0</v>
      </c>
      <c r="X11" s="3" t="n">
        <v>13.372598</v>
      </c>
      <c r="Y11" s="3" t="n">
        <v>0</v>
      </c>
      <c r="Z11" s="3">
        <f>SUM(O11:W11)</f>
        <v/>
      </c>
      <c r="AA11" s="3">
        <f>Z11*F11</f>
        <v/>
      </c>
    </row>
    <row r="12" ht="45" customHeight="1">
      <c r="A12" t="n">
        <v>1</v>
      </c>
      <c r="B12" t="inlineStr"/>
      <c r="C12" t="inlineStr">
        <is>
          <t>Rew004_SO-539-002_KANAL_PALETA</t>
        </is>
      </c>
      <c r="D12" s="2" t="inlineStr">
        <is>
          <t>S235</t>
        </is>
      </c>
      <c r="E12" s="2" t="n">
        <v>3</v>
      </c>
      <c r="F12" s="2" t="n">
        <v>24</v>
      </c>
      <c r="G12" s="3" t="n">
        <v>26.22</v>
      </c>
      <c r="H12" s="3" t="n">
        <v>34.35984798846809</v>
      </c>
      <c r="I12" s="3" t="n">
        <v>19.29</v>
      </c>
      <c r="J12" s="4" t="n">
        <v>65</v>
      </c>
      <c r="K12" s="3" t="n">
        <v>0</v>
      </c>
      <c r="L12" s="3" t="n">
        <v>0</v>
      </c>
      <c r="M12" s="3" t="n">
        <v>2.96</v>
      </c>
      <c r="N12" s="3" t="n">
        <v>2.243589743589744</v>
      </c>
      <c r="O12" s="3">
        <f>H12*M12</f>
        <v/>
      </c>
      <c r="P12" s="3">
        <f>I12*N12</f>
        <v/>
      </c>
      <c r="Q12" s="3" t="n">
        <v>6.5</v>
      </c>
      <c r="R12" s="3" t="n">
        <v>0</v>
      </c>
      <c r="S12" s="3" t="n">
        <v>0</v>
      </c>
      <c r="T12" s="3" t="n">
        <v>2.5</v>
      </c>
      <c r="U12" s="3" t="n">
        <v>0.03633720930232558</v>
      </c>
      <c r="V12" s="3" t="n">
        <v>0</v>
      </c>
      <c r="W12" s="3" t="n">
        <v>0</v>
      </c>
      <c r="X12" s="3" t="n">
        <v>0</v>
      </c>
      <c r="Y12" s="3" t="n">
        <v>0</v>
      </c>
      <c r="Z12" s="3">
        <f>SUM(O12:W12)</f>
        <v/>
      </c>
      <c r="AA12" s="3">
        <f>Z12*F12</f>
        <v/>
      </c>
    </row>
    <row r="13" ht="45" customHeight="1">
      <c r="A13" t="n">
        <v>2</v>
      </c>
      <c r="B13" t="inlineStr"/>
      <c r="C13" t="inlineStr">
        <is>
          <t>Rew001_SO-G69-001_FIBER_WANNA_2520</t>
        </is>
      </c>
      <c r="D13" s="2" t="inlineStr">
        <is>
          <t>S235</t>
        </is>
      </c>
      <c r="E13" s="2" t="n">
        <v>3</v>
      </c>
      <c r="F13" s="2" t="n">
        <v>24</v>
      </c>
      <c r="G13" s="3" t="n">
        <v>51.5</v>
      </c>
      <c r="H13" s="3" t="n">
        <v>67.48787839077447</v>
      </c>
      <c r="I13" s="3" t="n">
        <v>18.32</v>
      </c>
      <c r="J13" s="4" t="n">
        <v>45</v>
      </c>
      <c r="K13" s="3" t="n">
        <v>0</v>
      </c>
      <c r="L13" s="3" t="n">
        <v>0</v>
      </c>
      <c r="M13" s="3" t="n">
        <v>2.96</v>
      </c>
      <c r="N13" s="3" t="n">
        <v>2.243589743589744</v>
      </c>
      <c r="O13" s="3">
        <f>H13*M13</f>
        <v/>
      </c>
      <c r="P13" s="3">
        <f>I13*N13</f>
        <v/>
      </c>
      <c r="Q13" s="3" t="n">
        <v>4.5</v>
      </c>
      <c r="R13" s="3" t="n">
        <v>0</v>
      </c>
      <c r="S13" s="3" t="n">
        <v>0</v>
      </c>
      <c r="T13" s="3" t="n">
        <v>2.5</v>
      </c>
      <c r="U13" s="3" t="n">
        <v>0.03633720930232558</v>
      </c>
      <c r="V13" s="3" t="n">
        <v>0</v>
      </c>
      <c r="W13" s="3" t="n">
        <v>0</v>
      </c>
      <c r="X13" s="3" t="n">
        <v>0</v>
      </c>
      <c r="Y13" s="3" t="n">
        <v>0</v>
      </c>
      <c r="Z13" s="3">
        <f>SUM(O13:W13)</f>
        <v/>
      </c>
      <c r="AA13" s="3">
        <f>Z13*F13</f>
        <v/>
      </c>
    </row>
    <row r="14" ht="45" customHeight="1">
      <c r="A14" t="n">
        <v>3</v>
      </c>
      <c r="B14" t="inlineStr"/>
      <c r="C14" t="inlineStr">
        <is>
          <t>Rew001_SO-G76-001_FIBER_PAL_2520_ZAMK_CZOL</t>
        </is>
      </c>
      <c r="D14" s="2" t="inlineStr">
        <is>
          <t>S235</t>
        </is>
      </c>
      <c r="E14" s="2" t="n">
        <v>3</v>
      </c>
      <c r="F14" s="2" t="n">
        <v>2</v>
      </c>
      <c r="G14" s="3" t="n">
        <v>9.5</v>
      </c>
      <c r="H14" s="3" t="n">
        <v>12.44922028567684</v>
      </c>
      <c r="I14" s="3" t="n">
        <v>5.84</v>
      </c>
      <c r="J14" s="4" t="n">
        <v>1</v>
      </c>
      <c r="K14" s="3" t="n">
        <v>0</v>
      </c>
      <c r="L14" s="3" t="n">
        <v>0</v>
      </c>
      <c r="M14" s="3" t="n">
        <v>2.96</v>
      </c>
      <c r="N14" s="3" t="n">
        <v>2.243589743589744</v>
      </c>
      <c r="O14" s="3">
        <f>H14*M14</f>
        <v/>
      </c>
      <c r="P14" s="3">
        <f>I14*N14</f>
        <v/>
      </c>
      <c r="Q14" s="3" t="n">
        <v>0.1</v>
      </c>
      <c r="R14" s="3" t="n">
        <v>0</v>
      </c>
      <c r="S14" s="3" t="n">
        <v>0</v>
      </c>
      <c r="T14" s="3" t="n">
        <v>2.5</v>
      </c>
      <c r="U14" s="3" t="n">
        <v>0.03633720930232558</v>
      </c>
      <c r="V14" s="3" t="n">
        <v>0</v>
      </c>
      <c r="W14" s="3" t="n">
        <v>0</v>
      </c>
      <c r="X14" s="3" t="n">
        <v>0</v>
      </c>
      <c r="Y14" s="3" t="n">
        <v>0</v>
      </c>
      <c r="Z14" s="3">
        <f>SUM(O14:W14)</f>
        <v/>
      </c>
      <c r="AA14" s="3">
        <f>Z14*F14</f>
        <v/>
      </c>
    </row>
    <row r="15" ht="45" customHeight="1">
      <c r="A15" t="n">
        <v>4</v>
      </c>
      <c r="B15" t="inlineStr"/>
      <c r="C15" t="inlineStr">
        <is>
          <t>Rew002_SO-413-001_MOCOWANIE_SILOWNIKA</t>
        </is>
      </c>
      <c r="D15" s="2" t="inlineStr">
        <is>
          <t>S235</t>
        </is>
      </c>
      <c r="E15" s="2" t="n">
        <v>3</v>
      </c>
      <c r="F15" s="2" t="n">
        <v>48</v>
      </c>
      <c r="G15" s="3" t="n">
        <v>0.08</v>
      </c>
      <c r="H15" s="3" t="n">
        <v>0.104835539247805</v>
      </c>
      <c r="I15" s="3" t="n">
        <v>0.64</v>
      </c>
      <c r="J15" s="4" t="n">
        <v>8</v>
      </c>
      <c r="K15" s="3" t="n">
        <v>0.09</v>
      </c>
      <c r="L15" s="3" t="n">
        <v>0</v>
      </c>
      <c r="M15" s="3" t="n">
        <v>2.96</v>
      </c>
      <c r="N15" s="3" t="n">
        <v>2.243589743589744</v>
      </c>
      <c r="O15" s="3">
        <f>H15*M15</f>
        <v/>
      </c>
      <c r="P15" s="3">
        <f>I15*N15</f>
        <v/>
      </c>
      <c r="Q15" s="3" t="n">
        <v>0.8</v>
      </c>
      <c r="R15" s="3" t="n">
        <v>0.0594</v>
      </c>
      <c r="S15" s="3" t="n">
        <v>0</v>
      </c>
      <c r="T15" s="3" t="n">
        <v>2.5</v>
      </c>
      <c r="U15" s="3" t="n">
        <v>0.03633720930232558</v>
      </c>
      <c r="V15" s="3" t="n">
        <v>0</v>
      </c>
      <c r="W15" s="3" t="n">
        <v>0</v>
      </c>
      <c r="X15" s="3" t="n">
        <v>0</v>
      </c>
      <c r="Y15" s="3" t="n">
        <v>0</v>
      </c>
      <c r="Z15" s="3">
        <f>SUM(O15:W15)</f>
        <v/>
      </c>
      <c r="AA15" s="3">
        <f>Z15*F15</f>
        <v/>
      </c>
    </row>
    <row r="16" ht="45" customHeight="1">
      <c r="A16" t="n">
        <v>5</v>
      </c>
      <c r="B16" t="inlineStr"/>
      <c r="C16" t="inlineStr">
        <is>
          <t>Rew001_SO-H09-001_FIBER_PAL_OSL_GRZEB_BOK</t>
        </is>
      </c>
      <c r="D16" s="2" t="inlineStr">
        <is>
          <t>S235</t>
        </is>
      </c>
      <c r="E16" s="2" t="n">
        <v>3</v>
      </c>
      <c r="F16" s="2" t="n">
        <v>12</v>
      </c>
      <c r="G16" s="3" t="n">
        <v>7.97</v>
      </c>
      <c r="H16" s="3" t="n">
        <v>10.44424059756257</v>
      </c>
      <c r="I16" s="3" t="n">
        <v>5.2</v>
      </c>
      <c r="J16" s="4" t="n">
        <v>1</v>
      </c>
      <c r="K16" s="3" t="n">
        <v>0</v>
      </c>
      <c r="L16" s="3" t="n">
        <v>0</v>
      </c>
      <c r="M16" s="3" t="n">
        <v>2.96</v>
      </c>
      <c r="N16" s="3" t="n">
        <v>2.243589743589744</v>
      </c>
      <c r="O16" s="3">
        <f>H16*M16</f>
        <v/>
      </c>
      <c r="P16" s="3">
        <f>I16*N16</f>
        <v/>
      </c>
      <c r="Q16" s="3" t="n">
        <v>0.1</v>
      </c>
      <c r="R16" s="3" t="n">
        <v>0</v>
      </c>
      <c r="S16" s="3" t="n">
        <v>0</v>
      </c>
      <c r="T16" s="3" t="n">
        <v>2.5</v>
      </c>
      <c r="U16" s="3" t="n">
        <v>0.03633720930232558</v>
      </c>
      <c r="V16" s="3" t="n">
        <v>0</v>
      </c>
      <c r="W16" s="3" t="n">
        <v>0</v>
      </c>
      <c r="X16" s="3" t="n">
        <v>0</v>
      </c>
      <c r="Y16" s="3" t="n">
        <v>0</v>
      </c>
      <c r="Z16" s="3">
        <f>SUM(O16:W16)</f>
        <v/>
      </c>
      <c r="AA16" s="3">
        <f>Z16*F16</f>
        <v/>
      </c>
    </row>
    <row r="17" ht="45" customHeight="1">
      <c r="A17" t="n">
        <v>6</v>
      </c>
      <c r="B17" t="inlineStr"/>
      <c r="C17" t="inlineStr">
        <is>
          <t>Rew001_SO-H07-001_FIBER_PAL_DOSZCZ_GORNE</t>
        </is>
      </c>
      <c r="D17" s="2" t="inlineStr">
        <is>
          <t>S235</t>
        </is>
      </c>
      <c r="E17" s="2" t="n">
        <v>3</v>
      </c>
      <c r="F17" s="2" t="n">
        <v>24</v>
      </c>
      <c r="G17" s="3" t="n">
        <v>1.86</v>
      </c>
      <c r="H17" s="3" t="n">
        <v>2.437426287511467</v>
      </c>
      <c r="I17" s="3" t="n">
        <v>2.58</v>
      </c>
      <c r="J17" s="4" t="n">
        <v>6</v>
      </c>
      <c r="K17" s="3" t="n">
        <v>0.12</v>
      </c>
      <c r="L17" s="3" t="n">
        <v>0</v>
      </c>
      <c r="M17" s="3" t="n">
        <v>2.96</v>
      </c>
      <c r="N17" s="3" t="n">
        <v>2.243589743589744</v>
      </c>
      <c r="O17" s="3">
        <f>H17*M17</f>
        <v/>
      </c>
      <c r="P17" s="3">
        <f>I17*N17</f>
        <v/>
      </c>
      <c r="Q17" s="3" t="n">
        <v>0.6000000000000001</v>
      </c>
      <c r="R17" s="3" t="n">
        <v>0.07920000000000001</v>
      </c>
      <c r="S17" s="3" t="n">
        <v>0</v>
      </c>
      <c r="T17" s="3" t="n">
        <v>2.5</v>
      </c>
      <c r="U17" s="3" t="n">
        <v>0.03633720930232558</v>
      </c>
      <c r="V17" s="3" t="n">
        <v>0</v>
      </c>
      <c r="W17" s="3" t="n">
        <v>0</v>
      </c>
      <c r="X17" s="3" t="n">
        <v>0</v>
      </c>
      <c r="Y17" s="3" t="n">
        <v>0</v>
      </c>
      <c r="Z17" s="3">
        <f>SUM(O17:W17)</f>
        <v/>
      </c>
      <c r="AA17" s="3">
        <f>Z17*F17</f>
        <v/>
      </c>
    </row>
    <row r="18" ht="45" customHeight="1">
      <c r="A18" t="n">
        <v>1</v>
      </c>
      <c r="B18" t="inlineStr"/>
      <c r="C18" t="inlineStr">
        <is>
          <t>Rew001_SO-G93-001_FIBER_MOC_DASZKA_SRODEK_PAL</t>
        </is>
      </c>
      <c r="D18" s="2" t="inlineStr">
        <is>
          <t>S235</t>
        </is>
      </c>
      <c r="E18" s="2" t="n">
        <v>5</v>
      </c>
      <c r="F18" s="2" t="n">
        <v>144</v>
      </c>
      <c r="G18" s="3" t="n">
        <v>0.24</v>
      </c>
      <c r="H18" s="3" t="n">
        <v>0.2851372222882262</v>
      </c>
      <c r="I18" s="3" t="n">
        <v>0.53</v>
      </c>
      <c r="J18" s="4" t="n">
        <v>1</v>
      </c>
      <c r="K18" s="3" t="n">
        <v>0.12</v>
      </c>
      <c r="L18" s="3" t="n">
        <v>0</v>
      </c>
      <c r="M18" s="3" t="n">
        <v>2.91</v>
      </c>
      <c r="N18" s="3" t="n">
        <v>2.564102564102564</v>
      </c>
      <c r="O18" s="3">
        <f>H18*M18</f>
        <v/>
      </c>
      <c r="P18" s="3">
        <f>I18*N18</f>
        <v/>
      </c>
      <c r="Q18" s="3" t="n">
        <v>0.1</v>
      </c>
      <c r="R18" s="3" t="n">
        <v>0.07920000000000001</v>
      </c>
      <c r="S18" s="3" t="n">
        <v>0</v>
      </c>
      <c r="T18" s="3" t="n">
        <v>2.5</v>
      </c>
      <c r="U18" s="3" t="n">
        <v>0.03633720930232558</v>
      </c>
      <c r="V18" s="3" t="n">
        <v>0</v>
      </c>
      <c r="W18" s="3" t="n">
        <v>0</v>
      </c>
      <c r="X18" s="3" t="n">
        <v>2.407103482142857</v>
      </c>
      <c r="Y18" s="3" t="n">
        <v>0</v>
      </c>
      <c r="Z18" s="3">
        <f>SUM(O18:W18)</f>
        <v/>
      </c>
      <c r="AA18" s="3">
        <f>Z18*F18</f>
        <v/>
      </c>
    </row>
    <row r="19" ht="45" customHeight="1">
      <c r="A19" t="n">
        <v>2</v>
      </c>
      <c r="B19" t="inlineStr"/>
      <c r="C19" t="inlineStr">
        <is>
          <t>Rew001_SO-H15-001_FIBER_PAL_2520_DNO_WANNY_5</t>
        </is>
      </c>
      <c r="D19" s="2" t="inlineStr">
        <is>
          <t>S235</t>
        </is>
      </c>
      <c r="E19" s="2" t="n">
        <v>5</v>
      </c>
      <c r="F19" s="2" t="n">
        <v>48</v>
      </c>
      <c r="G19" s="3" t="n">
        <v>8.49</v>
      </c>
      <c r="H19" s="3" t="n">
        <v>10.086729238446</v>
      </c>
      <c r="I19" s="3" t="n">
        <v>2.29</v>
      </c>
      <c r="J19" s="4" t="n">
        <v>1</v>
      </c>
      <c r="K19" s="3" t="n">
        <v>0.12</v>
      </c>
      <c r="L19" s="3" t="n">
        <v>0</v>
      </c>
      <c r="M19" s="3" t="n">
        <v>2.91</v>
      </c>
      <c r="N19" s="3" t="n">
        <v>2.564102564102564</v>
      </c>
      <c r="O19" s="3">
        <f>H19*M19</f>
        <v/>
      </c>
      <c r="P19" s="3">
        <f>I19*N19</f>
        <v/>
      </c>
      <c r="Q19" s="3" t="n">
        <v>0.1</v>
      </c>
      <c r="R19" s="3" t="n">
        <v>0.07920000000000001</v>
      </c>
      <c r="S19" s="3" t="n">
        <v>0</v>
      </c>
      <c r="T19" s="3" t="n">
        <v>2.5</v>
      </c>
      <c r="U19" s="3" t="n">
        <v>0.03633720930232558</v>
      </c>
      <c r="V19" s="3" t="n">
        <v>0</v>
      </c>
      <c r="W19" s="3" t="n">
        <v>0</v>
      </c>
      <c r="X19" s="3" t="n">
        <v>2.407103482142857</v>
      </c>
      <c r="Y19" s="3" t="n">
        <v>0</v>
      </c>
      <c r="Z19" s="3">
        <f>SUM(O19:W19)</f>
        <v/>
      </c>
      <c r="AA19" s="3">
        <f>Z19*F19</f>
        <v/>
      </c>
    </row>
    <row r="20" ht="45" customHeight="1">
      <c r="A20" t="n">
        <v>3</v>
      </c>
      <c r="B20" t="inlineStr"/>
      <c r="C20" t="inlineStr">
        <is>
          <t>Rew001_SO-H04-001_FIBER_PAL_MOC_DASZKA_BOK_GNIAZDO</t>
        </is>
      </c>
      <c r="D20" s="2" t="inlineStr">
        <is>
          <t>S235</t>
        </is>
      </c>
      <c r="E20" s="2" t="n">
        <v>5</v>
      </c>
      <c r="F20" s="2" t="n">
        <v>96</v>
      </c>
      <c r="G20" s="3" t="n">
        <v>0.03</v>
      </c>
      <c r="H20" s="3" t="n">
        <v>0.03564215278602827</v>
      </c>
      <c r="I20" s="3" t="n">
        <v>0.17</v>
      </c>
      <c r="J20" s="4" t="n">
        <v>2</v>
      </c>
      <c r="K20" s="3" t="n">
        <v>0.09</v>
      </c>
      <c r="L20" s="3" t="n">
        <v>0</v>
      </c>
      <c r="M20" s="3" t="n">
        <v>2.91</v>
      </c>
      <c r="N20" s="3" t="n">
        <v>2.564102564102564</v>
      </c>
      <c r="O20" s="3">
        <f>H20*M20</f>
        <v/>
      </c>
      <c r="P20" s="3">
        <f>I20*N20</f>
        <v/>
      </c>
      <c r="Q20" s="3" t="n">
        <v>0.2</v>
      </c>
      <c r="R20" s="3" t="n">
        <v>0.0594</v>
      </c>
      <c r="S20" s="3" t="n">
        <v>0</v>
      </c>
      <c r="T20" s="3" t="n">
        <v>2.5</v>
      </c>
      <c r="U20" s="3" t="n">
        <v>0.03633720930232558</v>
      </c>
      <c r="V20" s="3" t="n">
        <v>0</v>
      </c>
      <c r="W20" s="3" t="n">
        <v>0</v>
      </c>
      <c r="X20" s="3" t="n">
        <v>2.407103482142857</v>
      </c>
      <c r="Y20" s="3" t="n">
        <v>0</v>
      </c>
      <c r="Z20" s="3">
        <f>SUM(O20:W20)</f>
        <v/>
      </c>
      <c r="AA20" s="3">
        <f>Z20*F20</f>
        <v/>
      </c>
    </row>
    <row r="21" ht="45" customHeight="1">
      <c r="A21" t="n">
        <v>4</v>
      </c>
      <c r="B21" t="inlineStr"/>
      <c r="C21" t="inlineStr">
        <is>
          <t>Rew001_SO-G88-001_FIBER_RUSZT_PAL_2520_ZAMAWIAC_POLOWE</t>
        </is>
      </c>
      <c r="D21" s="2" t="inlineStr">
        <is>
          <t>S235</t>
        </is>
      </c>
      <c r="E21" s="2" t="n">
        <v>5</v>
      </c>
      <c r="F21" s="2" t="n">
        <v>168</v>
      </c>
      <c r="G21" s="3" t="n">
        <v>7.42</v>
      </c>
      <c r="H21" s="3" t="n">
        <v>8.815492455744327</v>
      </c>
      <c r="I21" s="3" t="n">
        <v>5</v>
      </c>
      <c r="J21" s="4" t="n">
        <v>1</v>
      </c>
      <c r="K21" s="3" t="n">
        <v>0.12</v>
      </c>
      <c r="L21" s="3" t="n">
        <v>0</v>
      </c>
      <c r="M21" s="3" t="n">
        <v>2.91</v>
      </c>
      <c r="N21" s="3" t="n">
        <v>2.564102564102564</v>
      </c>
      <c r="O21" s="3">
        <f>H21*M21</f>
        <v/>
      </c>
      <c r="P21" s="3">
        <f>I21*N21</f>
        <v/>
      </c>
      <c r="Q21" s="3" t="n">
        <v>0.1</v>
      </c>
      <c r="R21" s="3" t="n">
        <v>0.07920000000000001</v>
      </c>
      <c r="S21" s="3" t="n">
        <v>0</v>
      </c>
      <c r="T21" s="3" t="n">
        <v>2.5</v>
      </c>
      <c r="U21" s="3" t="n">
        <v>0.03633720930232558</v>
      </c>
      <c r="V21" s="3" t="n">
        <v>0</v>
      </c>
      <c r="W21" s="3" t="n">
        <v>0</v>
      </c>
      <c r="X21" s="3" t="n">
        <v>2.407103482142857</v>
      </c>
      <c r="Y21" s="3" t="n">
        <v>0</v>
      </c>
      <c r="Z21" s="3">
        <f>SUM(O21:W21)</f>
        <v/>
      </c>
      <c r="AA21" s="3">
        <f>Z21*F21</f>
        <v/>
      </c>
    </row>
    <row r="22" ht="45" customHeight="1">
      <c r="A22" t="n">
        <v>5</v>
      </c>
      <c r="B22" t="inlineStr"/>
      <c r="C22" t="inlineStr">
        <is>
          <t>Rew001_SO-274-002_PROWADNICA_WIDEL_DLUGA</t>
        </is>
      </c>
      <c r="D22" s="2" t="inlineStr">
        <is>
          <t>S235</t>
        </is>
      </c>
      <c r="E22" s="2" t="n">
        <v>5</v>
      </c>
      <c r="F22" s="2" t="n">
        <v>24</v>
      </c>
      <c r="G22" s="3" t="n">
        <v>7.71</v>
      </c>
      <c r="H22" s="3" t="n">
        <v>9.160033266009266</v>
      </c>
      <c r="I22" s="3" t="n">
        <v>4.66</v>
      </c>
      <c r="J22" s="4" t="n">
        <v>1</v>
      </c>
      <c r="K22" s="3" t="n">
        <v>0.11</v>
      </c>
      <c r="L22" s="3" t="n">
        <v>0</v>
      </c>
      <c r="M22" s="3" t="n">
        <v>2.91</v>
      </c>
      <c r="N22" s="3" t="n">
        <v>2.564102564102564</v>
      </c>
      <c r="O22" s="3">
        <f>H22*M22</f>
        <v/>
      </c>
      <c r="P22" s="3">
        <f>I22*N22</f>
        <v/>
      </c>
      <c r="Q22" s="3" t="n">
        <v>0.1</v>
      </c>
      <c r="R22" s="3" t="n">
        <v>0.0726</v>
      </c>
      <c r="S22" s="3" t="n">
        <v>0</v>
      </c>
      <c r="T22" s="3" t="n">
        <v>2.5</v>
      </c>
      <c r="U22" s="3" t="n">
        <v>0.03633720930232558</v>
      </c>
      <c r="V22" s="3" t="n">
        <v>0</v>
      </c>
      <c r="W22" s="3" t="n">
        <v>0</v>
      </c>
      <c r="X22" s="3" t="n">
        <v>2.407103482142857</v>
      </c>
      <c r="Y22" s="3" t="n">
        <v>0</v>
      </c>
      <c r="Z22" s="3">
        <f>SUM(O22:W22)</f>
        <v/>
      </c>
      <c r="AA22" s="3">
        <f>Z22*F22</f>
        <v/>
      </c>
    </row>
    <row r="23" ht="45" customHeight="1">
      <c r="A23" t="n">
        <v>6</v>
      </c>
      <c r="B23" t="inlineStr"/>
      <c r="C23" t="inlineStr">
        <is>
          <t>Rew001_SO-H02-001_FIBER_PAL_MOC_DASZKA_BOK_HAK</t>
        </is>
      </c>
      <c r="D23" s="2" t="inlineStr">
        <is>
          <t>S235</t>
        </is>
      </c>
      <c r="E23" s="2" t="n">
        <v>5</v>
      </c>
      <c r="F23" s="2" t="n">
        <v>96</v>
      </c>
      <c r="G23" s="3" t="n">
        <v>0.13</v>
      </c>
      <c r="H23" s="3" t="n">
        <v>0.1544493287394559</v>
      </c>
      <c r="I23" s="3" t="n">
        <v>0.4</v>
      </c>
      <c r="J23" s="4" t="n">
        <v>1</v>
      </c>
      <c r="K23" s="3" t="n">
        <v>0.12</v>
      </c>
      <c r="L23" s="3" t="n">
        <v>0</v>
      </c>
      <c r="M23" s="3" t="n">
        <v>2.91</v>
      </c>
      <c r="N23" s="3" t="n">
        <v>2.564102564102564</v>
      </c>
      <c r="O23" s="3">
        <f>H23*M23</f>
        <v/>
      </c>
      <c r="P23" s="3">
        <f>I23*N23</f>
        <v/>
      </c>
      <c r="Q23" s="3" t="n">
        <v>0.1</v>
      </c>
      <c r="R23" s="3" t="n">
        <v>0.07920000000000001</v>
      </c>
      <c r="S23" s="3" t="n">
        <v>0</v>
      </c>
      <c r="T23" s="3" t="n">
        <v>2.5</v>
      </c>
      <c r="U23" s="3" t="n">
        <v>0.03633720930232558</v>
      </c>
      <c r="V23" s="3" t="n">
        <v>0</v>
      </c>
      <c r="W23" s="3" t="n">
        <v>0</v>
      </c>
      <c r="X23" s="3" t="n">
        <v>2.407103482142857</v>
      </c>
      <c r="Y23" s="3" t="n">
        <v>0</v>
      </c>
      <c r="Z23" s="3">
        <f>SUM(O23:W23)</f>
        <v/>
      </c>
      <c r="AA23" s="3">
        <f>Z23*F23</f>
        <v/>
      </c>
    </row>
    <row r="24" ht="45" customHeight="1">
      <c r="A24" t="n">
        <v>7</v>
      </c>
      <c r="B24" t="inlineStr"/>
      <c r="C24" t="inlineStr">
        <is>
          <t>Rew001_SO-F18-001_WZM_NOGI</t>
        </is>
      </c>
      <c r="D24" s="2" t="inlineStr">
        <is>
          <t>S235</t>
        </is>
      </c>
      <c r="E24" s="2" t="n">
        <v>5</v>
      </c>
      <c r="F24" s="2" t="n">
        <v>24</v>
      </c>
      <c r="G24" s="3" t="n">
        <v>0.23</v>
      </c>
      <c r="H24" s="3" t="n">
        <v>0.2732565046928835</v>
      </c>
      <c r="I24" s="3" t="n">
        <v>0.44</v>
      </c>
      <c r="J24" s="4" t="n">
        <v>2</v>
      </c>
      <c r="K24" s="3" t="n">
        <v>0.12</v>
      </c>
      <c r="L24" s="3" t="n">
        <v>0</v>
      </c>
      <c r="M24" s="3" t="n">
        <v>2.91</v>
      </c>
      <c r="N24" s="3" t="n">
        <v>2.564102564102564</v>
      </c>
      <c r="O24" s="3">
        <f>H24*M24</f>
        <v/>
      </c>
      <c r="P24" s="3">
        <f>I24*N24</f>
        <v/>
      </c>
      <c r="Q24" s="3" t="n">
        <v>0.2</v>
      </c>
      <c r="R24" s="3" t="n">
        <v>0.07920000000000001</v>
      </c>
      <c r="S24" s="3" t="n">
        <v>0</v>
      </c>
      <c r="T24" s="3" t="n">
        <v>2.5</v>
      </c>
      <c r="U24" s="3" t="n">
        <v>0.03633720930232558</v>
      </c>
      <c r="V24" s="3" t="n">
        <v>0</v>
      </c>
      <c r="W24" s="3" t="n">
        <v>0</v>
      </c>
      <c r="X24" s="3" t="n">
        <v>2.407103482142857</v>
      </c>
      <c r="Y24" s="3" t="n">
        <v>0</v>
      </c>
      <c r="Z24" s="3">
        <f>SUM(O24:W24)</f>
        <v/>
      </c>
      <c r="AA24" s="3">
        <f>Z24*F24</f>
        <v/>
      </c>
    </row>
    <row r="25" ht="45" customHeight="1">
      <c r="A25" t="n">
        <v>8</v>
      </c>
      <c r="B25" t="inlineStr"/>
      <c r="C25" t="inlineStr">
        <is>
          <t>Rew001_SO-G82-001_FIBER_PAL_ZASLEPKA_WZM_BOKU</t>
        </is>
      </c>
      <c r="D25" s="2" t="inlineStr">
        <is>
          <t>S235</t>
        </is>
      </c>
      <c r="E25" s="2" t="n">
        <v>5</v>
      </c>
      <c r="F25" s="2" t="n">
        <v>24</v>
      </c>
      <c r="G25" s="3" t="n">
        <v>0.4</v>
      </c>
      <c r="H25" s="3" t="n">
        <v>0.4752287038137104</v>
      </c>
      <c r="I25" s="3" t="n">
        <v>0.63</v>
      </c>
      <c r="J25" s="4" t="n">
        <v>2</v>
      </c>
      <c r="K25" s="3" t="n">
        <v>0.12</v>
      </c>
      <c r="L25" s="3" t="n">
        <v>0</v>
      </c>
      <c r="M25" s="3" t="n">
        <v>2.91</v>
      </c>
      <c r="N25" s="3" t="n">
        <v>2.564102564102564</v>
      </c>
      <c r="O25" s="3">
        <f>H25*M25</f>
        <v/>
      </c>
      <c r="P25" s="3">
        <f>I25*N25</f>
        <v/>
      </c>
      <c r="Q25" s="3" t="n">
        <v>0.2</v>
      </c>
      <c r="R25" s="3" t="n">
        <v>0.07920000000000001</v>
      </c>
      <c r="S25" s="3" t="n">
        <v>0</v>
      </c>
      <c r="T25" s="3" t="n">
        <v>2.5</v>
      </c>
      <c r="U25" s="3" t="n">
        <v>0.03633720930232558</v>
      </c>
      <c r="V25" s="3" t="n">
        <v>0</v>
      </c>
      <c r="W25" s="3" t="n">
        <v>0</v>
      </c>
      <c r="X25" s="3" t="n">
        <v>2.407103482142857</v>
      </c>
      <c r="Y25" s="3" t="n">
        <v>0</v>
      </c>
      <c r="Z25" s="3">
        <f>SUM(O25:W25)</f>
        <v/>
      </c>
      <c r="AA25" s="3">
        <f>Z25*F25</f>
        <v/>
      </c>
    </row>
    <row r="26" ht="45" customHeight="1">
      <c r="A26" t="n">
        <v>1</v>
      </c>
      <c r="B26" t="inlineStr"/>
      <c r="C26" t="inlineStr">
        <is>
          <t>Rew001_SO-G97-001_FIBER_PAL_BAZA_MOC_GRZEB_BOK</t>
        </is>
      </c>
      <c r="D26" s="2" t="inlineStr">
        <is>
          <t>S235</t>
        </is>
      </c>
      <c r="E26" s="2" t="n">
        <v>8</v>
      </c>
      <c r="F26" s="2" t="n">
        <v>36</v>
      </c>
      <c r="G26" s="3" t="n">
        <v>0.18</v>
      </c>
      <c r="H26" s="3" t="n">
        <v>0.2010723860589812</v>
      </c>
      <c r="I26" s="3" t="n">
        <v>0.4</v>
      </c>
      <c r="J26" s="4" t="n">
        <v>3</v>
      </c>
      <c r="K26" s="3" t="n">
        <v>0.1</v>
      </c>
      <c r="L26" s="3" t="n">
        <v>0</v>
      </c>
      <c r="M26" s="3" t="n">
        <v>2.93</v>
      </c>
      <c r="N26" s="3" t="n">
        <v>0</v>
      </c>
      <c r="O26" s="3">
        <f>H26*M26</f>
        <v/>
      </c>
      <c r="P26" s="3">
        <f>I26*N26</f>
        <v/>
      </c>
      <c r="Q26" s="3" t="n">
        <v>0.3</v>
      </c>
      <c r="R26" s="3" t="n">
        <v>0.066</v>
      </c>
      <c r="S26" s="3" t="n">
        <v>0</v>
      </c>
      <c r="T26" s="3" t="n">
        <v>2.5</v>
      </c>
      <c r="U26" s="3" t="n">
        <v>0.03633720930232558</v>
      </c>
      <c r="V26" s="3" t="n">
        <v>0</v>
      </c>
      <c r="W26" s="3" t="n">
        <v>0</v>
      </c>
      <c r="X26" s="3" t="n">
        <v>0</v>
      </c>
      <c r="Y26" s="3" t="n">
        <v>0</v>
      </c>
      <c r="Z26" s="3">
        <f>SUM(O26:W26)</f>
        <v/>
      </c>
      <c r="AA26" s="3">
        <f>Z26*F26</f>
        <v/>
      </c>
    </row>
    <row r="27" ht="45" customHeight="1">
      <c r="A27" t="n">
        <v>2</v>
      </c>
      <c r="B27" t="inlineStr"/>
      <c r="C27" t="inlineStr">
        <is>
          <t>Rew001_SO-H04-001_FIBER_PAL_2520_DASZEK_BOK_619</t>
        </is>
      </c>
      <c r="D27" s="2" t="inlineStr">
        <is>
          <t>S235</t>
        </is>
      </c>
      <c r="E27" s="2" t="n">
        <v>8</v>
      </c>
      <c r="F27" s="2" t="n">
        <v>24</v>
      </c>
      <c r="G27" s="3" t="n">
        <v>9.119999999999999</v>
      </c>
      <c r="H27" s="3" t="n">
        <v>10.18766756032172</v>
      </c>
      <c r="I27" s="3" t="n">
        <v>1.98</v>
      </c>
      <c r="J27" s="4" t="n">
        <v>5</v>
      </c>
      <c r="K27" s="3" t="n">
        <v>0.12</v>
      </c>
      <c r="L27" s="3" t="n">
        <v>0</v>
      </c>
      <c r="M27" s="3" t="n">
        <v>2.93</v>
      </c>
      <c r="N27" s="3" t="n">
        <v>0</v>
      </c>
      <c r="O27" s="3">
        <f>H27*M27</f>
        <v/>
      </c>
      <c r="P27" s="3">
        <f>I27*N27</f>
        <v/>
      </c>
      <c r="Q27" s="3" t="n">
        <v>0.5</v>
      </c>
      <c r="R27" s="3" t="n">
        <v>0.07920000000000001</v>
      </c>
      <c r="S27" s="3" t="n">
        <v>0</v>
      </c>
      <c r="T27" s="3" t="n">
        <v>2.5</v>
      </c>
      <c r="U27" s="3" t="n">
        <v>0.03633720930232558</v>
      </c>
      <c r="V27" s="3" t="n">
        <v>0</v>
      </c>
      <c r="W27" s="3" t="n">
        <v>0</v>
      </c>
      <c r="X27" s="3" t="n">
        <v>0</v>
      </c>
      <c r="Y27" s="3" t="n">
        <v>0</v>
      </c>
      <c r="Z27" s="3">
        <f>SUM(O27:W27)</f>
        <v/>
      </c>
      <c r="AA27" s="3">
        <f>Z27*F27</f>
        <v/>
      </c>
    </row>
    <row r="28" ht="45" customHeight="1">
      <c r="A28" t="n">
        <v>3</v>
      </c>
      <c r="B28" t="inlineStr"/>
      <c r="C28" t="inlineStr">
        <is>
          <t>Rew001_SO-H14-001_FIBER_DASZEK_TRAPEZ_PAL</t>
        </is>
      </c>
      <c r="D28" s="2" t="inlineStr">
        <is>
          <t>S235</t>
        </is>
      </c>
      <c r="E28" s="2" t="n">
        <v>8</v>
      </c>
      <c r="F28" s="2" t="n">
        <v>48</v>
      </c>
      <c r="G28" s="3" t="n">
        <v>9.57</v>
      </c>
      <c r="H28" s="3" t="n">
        <v>10.69034852546917</v>
      </c>
      <c r="I28" s="3" t="n">
        <v>1.63</v>
      </c>
      <c r="J28" s="4" t="n">
        <v>1</v>
      </c>
      <c r="K28" s="3" t="n">
        <v>0.12</v>
      </c>
      <c r="L28" s="3" t="n">
        <v>0</v>
      </c>
      <c r="M28" s="3" t="n">
        <v>2.93</v>
      </c>
      <c r="N28" s="3" t="n">
        <v>0</v>
      </c>
      <c r="O28" s="3">
        <f>H28*M28</f>
        <v/>
      </c>
      <c r="P28" s="3">
        <f>I28*N28</f>
        <v/>
      </c>
      <c r="Q28" s="3" t="n">
        <v>0.1</v>
      </c>
      <c r="R28" s="3" t="n">
        <v>0.07920000000000001</v>
      </c>
      <c r="S28" s="3" t="n">
        <v>0</v>
      </c>
      <c r="T28" s="3" t="n">
        <v>2.5</v>
      </c>
      <c r="U28" s="3" t="n">
        <v>0.03633720930232558</v>
      </c>
      <c r="V28" s="3" t="n">
        <v>0</v>
      </c>
      <c r="W28" s="3" t="n">
        <v>0</v>
      </c>
      <c r="X28" s="3" t="n">
        <v>0</v>
      </c>
      <c r="Y28" s="3" t="n">
        <v>0</v>
      </c>
      <c r="Z28" s="3">
        <f>SUM(O28:W28)</f>
        <v/>
      </c>
      <c r="AA28" s="3">
        <f>Z28*F28</f>
        <v/>
      </c>
    </row>
    <row r="29" ht="45" customHeight="1">
      <c r="A29" t="n">
        <v>4</v>
      </c>
      <c r="B29" t="inlineStr"/>
      <c r="C29" t="inlineStr">
        <is>
          <t>Rew001_SO-H08-001_FIBER_PAL_WANNA_WZMOC</t>
        </is>
      </c>
      <c r="D29" s="2" t="inlineStr">
        <is>
          <t>S235</t>
        </is>
      </c>
      <c r="E29" s="2" t="n">
        <v>8</v>
      </c>
      <c r="F29" s="2" t="n">
        <v>72</v>
      </c>
      <c r="G29" s="3" t="n">
        <v>1.7</v>
      </c>
      <c r="H29" s="3" t="n">
        <v>1.899016979445934</v>
      </c>
      <c r="I29" s="3" t="n">
        <v>1.24</v>
      </c>
      <c r="J29" s="4" t="n">
        <v>3</v>
      </c>
      <c r="K29" s="3" t="n">
        <v>0.12</v>
      </c>
      <c r="L29" s="3" t="n">
        <v>0</v>
      </c>
      <c r="M29" s="3" t="n">
        <v>2.93</v>
      </c>
      <c r="N29" s="3" t="n">
        <v>0</v>
      </c>
      <c r="O29" s="3">
        <f>H29*M29</f>
        <v/>
      </c>
      <c r="P29" s="3">
        <f>I29*N29</f>
        <v/>
      </c>
      <c r="Q29" s="3" t="n">
        <v>0.3</v>
      </c>
      <c r="R29" s="3" t="n">
        <v>0.07920000000000001</v>
      </c>
      <c r="S29" s="3" t="n">
        <v>0</v>
      </c>
      <c r="T29" s="3" t="n">
        <v>2.5</v>
      </c>
      <c r="U29" s="3" t="n">
        <v>0.03633720930232558</v>
      </c>
      <c r="V29" s="3" t="n">
        <v>0</v>
      </c>
      <c r="W29" s="3" t="n">
        <v>0</v>
      </c>
      <c r="X29" s="3" t="n">
        <v>0</v>
      </c>
      <c r="Y29" s="3" t="n">
        <v>0</v>
      </c>
      <c r="Z29" s="3">
        <f>SUM(O29:W29)</f>
        <v/>
      </c>
      <c r="AA29" s="3">
        <f>Z29*F29</f>
        <v/>
      </c>
    </row>
    <row r="30" ht="45" customHeight="1">
      <c r="A30" t="n">
        <v>5</v>
      </c>
      <c r="B30" t="inlineStr"/>
      <c r="C30" t="inlineStr">
        <is>
          <t>Rew001_SO-G98-001_FIBER_PAL_BAZA_POZ_Y</t>
        </is>
      </c>
      <c r="D30" s="2" t="inlineStr">
        <is>
          <t>S235</t>
        </is>
      </c>
      <c r="E30" s="2" t="n">
        <v>8</v>
      </c>
      <c r="F30" s="2" t="n">
        <v>12</v>
      </c>
      <c r="G30" s="3" t="n">
        <v>0.15</v>
      </c>
      <c r="H30" s="3" t="n">
        <v>0.1675603217158177</v>
      </c>
      <c r="I30" s="3" t="n">
        <v>0.3</v>
      </c>
      <c r="J30" s="4" t="n">
        <v>2</v>
      </c>
      <c r="K30" s="3" t="n">
        <v>0.12</v>
      </c>
      <c r="L30" s="3" t="n">
        <v>0</v>
      </c>
      <c r="M30" s="3" t="n">
        <v>2.93</v>
      </c>
      <c r="N30" s="3" t="n">
        <v>0</v>
      </c>
      <c r="O30" s="3">
        <f>H30*M30</f>
        <v/>
      </c>
      <c r="P30" s="3">
        <f>I30*N30</f>
        <v/>
      </c>
      <c r="Q30" s="3" t="n">
        <v>0.2</v>
      </c>
      <c r="R30" s="3" t="n">
        <v>0.07920000000000001</v>
      </c>
      <c r="S30" s="3" t="n">
        <v>0</v>
      </c>
      <c r="T30" s="3" t="n">
        <v>2.5</v>
      </c>
      <c r="U30" s="3" t="n">
        <v>0.03633720930232558</v>
      </c>
      <c r="V30" s="3" t="n">
        <v>0</v>
      </c>
      <c r="W30" s="3" t="n">
        <v>0</v>
      </c>
      <c r="X30" s="3" t="n">
        <v>0</v>
      </c>
      <c r="Y30" s="3" t="n">
        <v>0</v>
      </c>
      <c r="Z30" s="3">
        <f>SUM(O30:W30)</f>
        <v/>
      </c>
      <c r="AA30" s="3">
        <f>Z30*F30</f>
        <v/>
      </c>
    </row>
    <row r="31" ht="45" customHeight="1">
      <c r="A31" t="n">
        <v>6</v>
      </c>
      <c r="B31" t="inlineStr"/>
      <c r="C31" t="inlineStr">
        <is>
          <t>Rew001_SO-G99-001_FIBER_PAL_2520_DASZEK_619</t>
        </is>
      </c>
      <c r="D31" s="2" t="inlineStr">
        <is>
          <t>S235</t>
        </is>
      </c>
      <c r="E31" s="2" t="n">
        <v>8</v>
      </c>
      <c r="F31" s="2" t="n">
        <v>36</v>
      </c>
      <c r="G31" s="3" t="n">
        <v>15.68</v>
      </c>
      <c r="H31" s="3" t="n">
        <v>17.51563896336014</v>
      </c>
      <c r="I31" s="3" t="n">
        <v>2.34</v>
      </c>
      <c r="J31" s="4" t="n">
        <v>5</v>
      </c>
      <c r="K31" s="3" t="n">
        <v>0.12</v>
      </c>
      <c r="L31" s="3" t="n">
        <v>0</v>
      </c>
      <c r="M31" s="3" t="n">
        <v>2.93</v>
      </c>
      <c r="N31" s="3" t="n">
        <v>0</v>
      </c>
      <c r="O31" s="3">
        <f>H31*M31</f>
        <v/>
      </c>
      <c r="P31" s="3">
        <f>I31*N31</f>
        <v/>
      </c>
      <c r="Q31" s="3" t="n">
        <v>0.5</v>
      </c>
      <c r="R31" s="3" t="n">
        <v>0.07920000000000001</v>
      </c>
      <c r="S31" s="3" t="n">
        <v>0</v>
      </c>
      <c r="T31" s="3" t="n">
        <v>2.5</v>
      </c>
      <c r="U31" s="3" t="n">
        <v>0.03633720930232558</v>
      </c>
      <c r="V31" s="3" t="n">
        <v>0</v>
      </c>
      <c r="W31" s="3" t="n">
        <v>0</v>
      </c>
      <c r="X31" s="3" t="n">
        <v>0</v>
      </c>
      <c r="Y31" s="3" t="n">
        <v>0</v>
      </c>
      <c r="Z31" s="3">
        <f>SUM(O31:W31)</f>
        <v/>
      </c>
      <c r="AA31" s="3">
        <f>Z31*F31</f>
        <v/>
      </c>
    </row>
    <row r="32" ht="45" customHeight="1">
      <c r="A32" t="n">
        <v>7</v>
      </c>
      <c r="B32" t="inlineStr"/>
      <c r="C32" t="inlineStr">
        <is>
          <t>Rew001_SO-H03-001_FIBER_PAL_2520_DASZEK_BOK_L_P</t>
        </is>
      </c>
      <c r="D32" s="2" t="inlineStr">
        <is>
          <t>S235</t>
        </is>
      </c>
      <c r="E32" s="2" t="n">
        <v>8</v>
      </c>
      <c r="F32" s="2" t="n">
        <v>24</v>
      </c>
      <c r="G32" s="3" t="n">
        <v>9.130000000000001</v>
      </c>
      <c r="H32" s="3" t="n">
        <v>10.1988382484361</v>
      </c>
      <c r="I32" s="3" t="n">
        <v>2</v>
      </c>
      <c r="J32" s="4" t="n">
        <v>5</v>
      </c>
      <c r="K32" s="3" t="n">
        <v>0.12</v>
      </c>
      <c r="L32" s="3" t="n">
        <v>0</v>
      </c>
      <c r="M32" s="3" t="n">
        <v>2.93</v>
      </c>
      <c r="N32" s="3" t="n">
        <v>0</v>
      </c>
      <c r="O32" s="3">
        <f>H32*M32</f>
        <v/>
      </c>
      <c r="P32" s="3">
        <f>I32*N32</f>
        <v/>
      </c>
      <c r="Q32" s="3" t="n">
        <v>0.5</v>
      </c>
      <c r="R32" s="3" t="n">
        <v>0.07920000000000001</v>
      </c>
      <c r="S32" s="3" t="n">
        <v>0</v>
      </c>
      <c r="T32" s="3" t="n">
        <v>2.5</v>
      </c>
      <c r="U32" s="3" t="n">
        <v>0.03633720930232558</v>
      </c>
      <c r="V32" s="3" t="n">
        <v>0</v>
      </c>
      <c r="W32" s="3" t="n">
        <v>0</v>
      </c>
      <c r="X32" s="3" t="n">
        <v>0</v>
      </c>
      <c r="Y32" s="3" t="n">
        <v>0</v>
      </c>
      <c r="Z32" s="3">
        <f>SUM(O32:W32)</f>
        <v/>
      </c>
      <c r="AA32" s="3">
        <f>Z32*F32</f>
        <v/>
      </c>
    </row>
    <row r="33" ht="45" customHeight="1">
      <c r="A33" t="n">
        <v>8</v>
      </c>
      <c r="B33" t="inlineStr"/>
      <c r="C33" t="inlineStr">
        <is>
          <t>Rew001_SO-H05-001_PAL_2520FIB_DASZEK_650</t>
        </is>
      </c>
      <c r="D33" s="2" t="inlineStr">
        <is>
          <t>S235</t>
        </is>
      </c>
      <c r="E33" s="2" t="n">
        <v>8</v>
      </c>
      <c r="F33" s="2" t="n">
        <v>36</v>
      </c>
      <c r="G33" s="3" t="n">
        <v>15.51</v>
      </c>
      <c r="H33" s="3" t="n">
        <v>17.32573726541555</v>
      </c>
      <c r="I33" s="3" t="n">
        <v>2.29</v>
      </c>
      <c r="J33" s="4" t="n">
        <v>5</v>
      </c>
      <c r="K33" s="3" t="n">
        <v>0.12</v>
      </c>
      <c r="L33" s="3" t="n">
        <v>0</v>
      </c>
      <c r="M33" s="3" t="n">
        <v>2.93</v>
      </c>
      <c r="N33" s="3" t="n">
        <v>0</v>
      </c>
      <c r="O33" s="3">
        <f>H33*M33</f>
        <v/>
      </c>
      <c r="P33" s="3">
        <f>I33*N33</f>
        <v/>
      </c>
      <c r="Q33" s="3" t="n">
        <v>0.5</v>
      </c>
      <c r="R33" s="3" t="n">
        <v>0.07920000000000001</v>
      </c>
      <c r="S33" s="3" t="n">
        <v>0</v>
      </c>
      <c r="T33" s="3" t="n">
        <v>2.5</v>
      </c>
      <c r="U33" s="3" t="n">
        <v>0.03633720930232558</v>
      </c>
      <c r="V33" s="3" t="n">
        <v>0</v>
      </c>
      <c r="W33" s="3" t="n">
        <v>0</v>
      </c>
      <c r="X33" s="3" t="n">
        <v>0</v>
      </c>
      <c r="Y33" s="3" t="n">
        <v>0</v>
      </c>
      <c r="Z33" s="3">
        <f>SUM(O33:W33)</f>
        <v/>
      </c>
      <c r="AA33" s="3">
        <f>Z33*F33</f>
        <v/>
      </c>
    </row>
    <row r="34" ht="45" customHeight="1">
      <c r="A34" t="n">
        <v>9</v>
      </c>
      <c r="B34" t="inlineStr"/>
      <c r="C34" t="inlineStr">
        <is>
          <t>Rew001_SO-G94-001_FIBER_PAL_BAZA_MOC_GRZEB</t>
        </is>
      </c>
      <c r="D34" s="2" t="inlineStr">
        <is>
          <t>S235</t>
        </is>
      </c>
      <c r="E34" s="2" t="n">
        <v>8</v>
      </c>
      <c r="F34" s="2" t="n">
        <v>54</v>
      </c>
      <c r="G34" s="3" t="n">
        <v>0.31</v>
      </c>
      <c r="H34" s="3" t="n">
        <v>0.3462913315460232</v>
      </c>
      <c r="I34" s="3" t="n">
        <v>0.61</v>
      </c>
      <c r="J34" s="4" t="n">
        <v>4</v>
      </c>
      <c r="K34" s="3" t="n">
        <v>0.1</v>
      </c>
      <c r="L34" s="3" t="n">
        <v>0</v>
      </c>
      <c r="M34" s="3" t="n">
        <v>2.93</v>
      </c>
      <c r="N34" s="3" t="n">
        <v>0</v>
      </c>
      <c r="O34" s="3">
        <f>H34*M34</f>
        <v/>
      </c>
      <c r="P34" s="3">
        <f>I34*N34</f>
        <v/>
      </c>
      <c r="Q34" s="3" t="n">
        <v>0.4</v>
      </c>
      <c r="R34" s="3" t="n">
        <v>0.066</v>
      </c>
      <c r="S34" s="3" t="n">
        <v>0</v>
      </c>
      <c r="T34" s="3" t="n">
        <v>2.5</v>
      </c>
      <c r="U34" s="3" t="n">
        <v>0.03633720930232558</v>
      </c>
      <c r="V34" s="3" t="n">
        <v>0</v>
      </c>
      <c r="W34" s="3" t="n">
        <v>0</v>
      </c>
      <c r="X34" s="3" t="n">
        <v>0</v>
      </c>
      <c r="Y34" s="3" t="n">
        <v>0</v>
      </c>
      <c r="Z34" s="3">
        <f>SUM(O34:W34)</f>
        <v/>
      </c>
      <c r="AA34" s="3">
        <f>Z34*F34</f>
        <v/>
      </c>
    </row>
    <row r="35">
      <c r="C35" s="5" t="inlineStr">
        <is>
          <t>SUMA</t>
        </is>
      </c>
      <c r="AA35" s="6">
        <f>SUM(AA2:AA34)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1" sqref="A1"/>
    </sheetView>
  </sheetViews>
  <sheetFormatPr baseColWidth="8" defaultRowHeight="15"/>
  <cols>
    <col width="40" customWidth="1" min="1" max="1"/>
    <col width="23" customWidth="1" min="2" max="2"/>
    <col width="18" customWidth="1" min="3" max="3"/>
    <col width="29" customWidth="1" min="4" max="4"/>
    <col width="31" customWidth="1" min="5" max="5"/>
    <col width="31" customWidth="1" min="6" max="6"/>
  </cols>
  <sheetData>
    <row r="1">
      <c r="A1" s="7" t="inlineStr">
        <is>
          <t>ANALIZA DYNAMICZNYCH MARŻ - PODSUMOWANIE</t>
        </is>
      </c>
    </row>
    <row r="2"/>
    <row r="3">
      <c r="A3" s="8" t="inlineStr">
        <is>
          <t>Nazwa pliku</t>
        </is>
      </c>
      <c r="B3" s="8" t="inlineStr">
        <is>
          <t>Marża materiałowa [%]</t>
        </is>
      </c>
      <c r="C3" s="8" t="inlineStr">
        <is>
          <t>Marża cięcia [%]</t>
        </is>
      </c>
      <c r="D3" s="8" t="inlineStr">
        <is>
          <t>Powierzchnia całkowita [m²]</t>
        </is>
      </c>
      <c r="E3" s="8" t="inlineStr">
        <is>
          <t>Długość cięcia całkowita [mm]</t>
        </is>
      </c>
      <c r="F3" s="8" t="inlineStr">
        <is>
          <t>Liczba przetworzonych wierszy</t>
        </is>
      </c>
    </row>
    <row r="4">
      <c r="A4" t="inlineStr">
        <is>
          <t>2025.08.04 FW WYCENA 1035SUR082025-S235-1,5-Nitrogen(6).xlsx</t>
        </is>
      </c>
      <c r="B4" s="9" t="n">
        <v>0</v>
      </c>
      <c r="C4" s="9" t="n">
        <v>0</v>
      </c>
      <c r="D4" s="9" t="n">
        <v>69.25216911999999</v>
      </c>
      <c r="E4" s="9" t="n">
        <v>453250</v>
      </c>
      <c r="F4" t="n">
        <v>7</v>
      </c>
    </row>
    <row r="5">
      <c r="A5" t="inlineStr">
        <is>
          <t>2025.08.04 FW WYCENA 1035SUR082025-S235-1-Nitrogen(3).xlsx</t>
        </is>
      </c>
      <c r="B5" s="9" t="n">
        <v>0</v>
      </c>
      <c r="C5" s="9" t="n">
        <v>0</v>
      </c>
      <c r="D5" s="9" t="n">
        <v>24.95195808</v>
      </c>
      <c r="E5" s="9" t="n">
        <v>347390</v>
      </c>
      <c r="F5" t="n">
        <v>4</v>
      </c>
    </row>
    <row r="6">
      <c r="A6" t="inlineStr">
        <is>
          <t>2025.08.04 FW WYCENA 1035SUR082025-S235-10-Oxygen(5).xlsx</t>
        </is>
      </c>
      <c r="B6" s="9" t="n">
        <v>13.372598</v>
      </c>
      <c r="C6" s="9" t="n">
        <v>0</v>
      </c>
      <c r="D6" s="9" t="n">
        <v>15.36803166</v>
      </c>
      <c r="E6" s="9" t="n">
        <v>820740</v>
      </c>
      <c r="F6" t="n">
        <v>6</v>
      </c>
    </row>
    <row r="7">
      <c r="A7" t="inlineStr">
        <is>
          <t>2025.08.04 FW WYCENA 1035SUR082025-S235-3-Oxygen(6).xlsx</t>
        </is>
      </c>
      <c r="B7" s="9" t="n">
        <v>0</v>
      </c>
      <c r="C7" s="9" t="n">
        <v>0</v>
      </c>
      <c r="D7" s="9" t="n">
        <v>110.48804588</v>
      </c>
      <c r="E7" s="9" t="n">
        <v>1335060</v>
      </c>
      <c r="F7" t="n">
        <v>7</v>
      </c>
    </row>
    <row r="8">
      <c r="A8" t="inlineStr">
        <is>
          <t>2025.08.04 FW WYCENA 1035SUR082025-S235-5-Oxygen(6).xlsx</t>
        </is>
      </c>
      <c r="B8" s="9" t="n">
        <v>2.407103482142857</v>
      </c>
      <c r="C8" s="9" t="n">
        <v>0</v>
      </c>
      <c r="D8" s="9" t="n">
        <v>56.646506955</v>
      </c>
      <c r="E8" s="9" t="n">
        <v>1424000</v>
      </c>
      <c r="F8" t="n">
        <v>7</v>
      </c>
    </row>
    <row r="9">
      <c r="A9" t="inlineStr">
        <is>
          <t>2025.08.04 FW WYCENA 1035SUR082025-S235-8-Nitrogen(8).xlsx</t>
        </is>
      </c>
      <c r="B9" s="9" t="n">
        <v>0</v>
      </c>
      <c r="C9" s="9" t="n">
        <v>0</v>
      </c>
      <c r="D9" s="9" t="n">
        <v>38.334524472</v>
      </c>
      <c r="E9" s="9" t="n">
        <v>782670</v>
      </c>
      <c r="F9" t="n">
        <v>9</v>
      </c>
    </row>
    <row r="10"/>
    <row r="11">
      <c r="A11" s="5" t="inlineStr">
        <is>
          <t>ŚREDNIE WARTOŚCI</t>
        </is>
      </c>
    </row>
    <row r="12">
      <c r="A12" t="inlineStr">
        <is>
          <t>Średnia marża materiałowa:</t>
        </is>
      </c>
      <c r="B12" s="10" t="n">
        <v>0.01085142115814464</v>
      </c>
    </row>
    <row r="13">
      <c r="A13" t="inlineStr">
        <is>
          <t>Średnia marża cięcia:</t>
        </is>
      </c>
      <c r="B13" s="10" t="n">
        <v>0</v>
      </c>
    </row>
  </sheetData>
  <mergeCells count="1">
    <mergeCell ref="A1:F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5"/>
  <cols>
    <col width="28" customWidth="1" min="1" max="1"/>
    <col width="20" customWidth="1" min="2" max="2"/>
    <col width="27" customWidth="1" min="3" max="3"/>
  </cols>
  <sheetData>
    <row r="1">
      <c r="A1" s="11" t="inlineStr">
        <is>
          <t>ANALIZA FINANSOWA ZLECENIA</t>
        </is>
      </c>
    </row>
    <row r="2"/>
    <row r="3">
      <c r="A3" s="8" t="inlineStr">
        <is>
          <t>Składnik kosztów</t>
        </is>
      </c>
      <c r="B3" s="8" t="inlineStr">
        <is>
          <t>Wartość [PLN]</t>
        </is>
      </c>
      <c r="C3" s="8" t="inlineStr">
        <is>
          <t>Udział [%]</t>
        </is>
      </c>
    </row>
    <row r="4">
      <c r="A4" t="inlineStr">
        <is>
          <t>Materiał</t>
        </is>
      </c>
      <c r="B4" s="9" t="n">
        <v>31349.05327200028</v>
      </c>
      <c r="C4" s="9">
        <f>B4/41457.53999999999*100</f>
        <v/>
      </c>
    </row>
    <row r="5">
      <c r="A5" t="inlineStr">
        <is>
          <t>Cięcie laserowe</t>
        </is>
      </c>
      <c r="B5" s="9" t="n">
        <v>7781.074725274726</v>
      </c>
      <c r="C5" s="9">
        <f>B5/41457.53999999999*100</f>
        <v/>
      </c>
    </row>
    <row r="6">
      <c r="A6" t="inlineStr">
        <is>
          <t>Kontury</t>
        </is>
      </c>
      <c r="B6" s="9" t="n">
        <v>788.5999999999999</v>
      </c>
      <c r="C6" s="9">
        <f>B6/41457.53999999999*100</f>
        <v/>
      </c>
    </row>
    <row r="7">
      <c r="A7" t="inlineStr">
        <is>
          <t>Znakowanie</t>
        </is>
      </c>
      <c r="B7" s="9" t="n">
        <v>95.67360000000005</v>
      </c>
      <c r="C7" s="9">
        <f>B7/41457.53999999999*100</f>
        <v/>
      </c>
    </row>
    <row r="8">
      <c r="A8" t="inlineStr">
        <is>
          <t>Koszty operacyjne</t>
        </is>
      </c>
      <c r="B8" s="9" t="n">
        <v>3440</v>
      </c>
      <c r="C8" s="9">
        <f>B8/41457.53999999999*100</f>
        <v/>
      </c>
    </row>
    <row r="9">
      <c r="A9" t="inlineStr">
        <is>
          <t>Technologia</t>
        </is>
      </c>
      <c r="B9" s="9" t="n">
        <v>50.00000000000001</v>
      </c>
      <c r="C9" s="9">
        <f>B9/41457.53999999999*100</f>
        <v/>
      </c>
    </row>
    <row r="10">
      <c r="A10" s="5" t="inlineStr">
        <is>
          <t>RAZEM</t>
        </is>
      </c>
      <c r="B10" s="6">
        <f>SUM(B4:B9)</f>
        <v/>
      </c>
      <c r="C10" s="6" t="n">
        <v>100</v>
      </c>
    </row>
    <row r="11"/>
    <row r="12">
      <c r="A12" s="12" t="inlineStr">
        <is>
          <t>WYNIK FINANSOWY</t>
        </is>
      </c>
    </row>
    <row r="13"/>
    <row r="14">
      <c r="A14" t="inlineStr">
        <is>
          <t>Koszty całkowite:</t>
        </is>
      </c>
      <c r="B14" s="13" t="n">
        <v>41457.53999999999</v>
      </c>
    </row>
    <row r="15">
      <c r="A15" t="inlineStr">
        <is>
          <t>Cena dla klienta:</t>
        </is>
      </c>
      <c r="B15" s="13" t="n">
        <v>43510.8</v>
      </c>
    </row>
    <row r="16">
      <c r="A16" t="inlineStr">
        <is>
          <t>Marża:</t>
        </is>
      </c>
      <c r="B16" s="14">
        <f>B15-B14</f>
        <v/>
      </c>
    </row>
    <row r="17">
      <c r="A17" t="inlineStr">
        <is>
          <t>Marża [%]:</t>
        </is>
      </c>
      <c r="B17" s="15">
        <f>B16/B14</f>
        <v/>
      </c>
    </row>
  </sheetData>
  <mergeCells count="1">
    <mergeCell ref="A1:C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2025-09-04T13:57:08Z</dcterms:created>
  <dcterms:modified xmlns:dcterms="http://purl.org/dc/terms/" xmlns:xsi="http://www.w3.org/2001/XMLSchema-instance" xsi:type="dcterms:W3CDTF">2025-09-04T13:57:08Z</dcterms:modified>
</cp:coreProperties>
</file>