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rtur Fonseca\Documents\GitHub\GPI\"/>
    </mc:Choice>
  </mc:AlternateContent>
  <bookViews>
    <workbookView xWindow="0" yWindow="0" windowWidth="28800" windowHeight="12435"/>
  </bookViews>
  <sheets>
    <sheet name="Data" sheetId="1" r:id="rId1"/>
  </sheets>
  <calcPr calcId="152511"/>
</workbook>
</file>

<file path=xl/calcChain.xml><?xml version="1.0" encoding="utf-8"?>
<calcChain xmlns="http://schemas.openxmlformats.org/spreadsheetml/2006/main">
  <c r="K14" i="1" l="1"/>
  <c r="K11" i="1" l="1"/>
  <c r="E13" i="1" l="1"/>
  <c r="D11" i="1"/>
  <c r="D13" i="1" s="1"/>
  <c r="E11" i="1"/>
  <c r="F11" i="1"/>
  <c r="F13" i="1" s="1"/>
  <c r="G11" i="1"/>
  <c r="G13" i="1" s="1"/>
  <c r="H11" i="1"/>
  <c r="H13" i="1" s="1"/>
  <c r="I11" i="1"/>
  <c r="I13" i="1" s="1"/>
  <c r="J11" i="1"/>
  <c r="J13" i="1" s="1"/>
  <c r="C11" i="1"/>
  <c r="C13" i="1" s="1"/>
  <c r="K13" i="1" l="1"/>
  <c r="C16" i="1" l="1"/>
  <c r="C17" i="1" s="1"/>
  <c r="F16" i="1"/>
  <c r="J16" i="1"/>
  <c r="D16" i="1"/>
  <c r="D17" i="1" l="1"/>
  <c r="E17" i="1" s="1"/>
  <c r="F17" i="1" s="1"/>
  <c r="G17" i="1" s="1"/>
  <c r="H17" i="1" s="1"/>
  <c r="I17" i="1" s="1"/>
  <c r="J17" i="1" s="1"/>
</calcChain>
</file>

<file path=xl/sharedStrings.xml><?xml version="1.0" encoding="utf-8"?>
<sst xmlns="http://schemas.openxmlformats.org/spreadsheetml/2006/main" count="52" uniqueCount="33">
  <si>
    <t xml:space="preserve"> Recursos</t>
  </si>
  <si>
    <t xml:space="preserve"> Rate Type</t>
  </si>
  <si>
    <t xml:space="preserve"> 2016</t>
  </si>
  <si>
    <t xml:space="preserve"> Total</t>
  </si>
  <si>
    <t xml:space="preserve"> 2015-11</t>
  </si>
  <si>
    <t xml:space="preserve"> 2015-12</t>
  </si>
  <si>
    <t xml:space="preserve"> 2016-01</t>
  </si>
  <si>
    <t xml:space="preserve"> 2016-02</t>
  </si>
  <si>
    <t xml:space="preserve"> 2016-03</t>
  </si>
  <si>
    <t xml:space="preserve"> 2016-04</t>
  </si>
  <si>
    <t xml:space="preserve"> 2016-05</t>
  </si>
  <si>
    <t xml:space="preserve"> 2016-06</t>
  </si>
  <si>
    <t>Artur José Lourenço Fonseca</t>
  </si>
  <si>
    <t>Junior Consultant -20€</t>
  </si>
  <si>
    <t>BE Team Leader</t>
  </si>
  <si>
    <t>IE Team Leader</t>
  </si>
  <si>
    <t>Miguel de Oliveira Martins Melícia Cruz</t>
  </si>
  <si>
    <t>Project Manager</t>
  </si>
  <si>
    <t>Tiago Miguel Pedro do Nascimento</t>
  </si>
  <si>
    <t>Labour Cost</t>
  </si>
  <si>
    <t>Licenses</t>
  </si>
  <si>
    <t>Invoices %</t>
  </si>
  <si>
    <t xml:space="preserve">Invoices </t>
  </si>
  <si>
    <t>Cash Flow</t>
  </si>
  <si>
    <t>Middle Consultant - 25€</t>
  </si>
  <si>
    <t>Project Manager - 60€</t>
  </si>
  <si>
    <t>€</t>
  </si>
  <si>
    <t xml:space="preserve"> Atribuido</t>
  </si>
  <si>
    <t>h</t>
  </si>
  <si>
    <t>Unit</t>
  </si>
  <si>
    <t xml:space="preserve"> </t>
  </si>
  <si>
    <t>Total (internal)</t>
  </si>
  <si>
    <t>Price (client)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</si>
</sst>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</font>
    <font>
      <b/>
      <sz val="10"/>
      <name val="Arial"/>
    </font>
    <font>
      <b/>
      <sz val="15"/>
      <name val="arial"/>
    </font>
    <font>
      <b/>
      <sz val="10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99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E3B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E4E4E4"/>
      </left>
      <right style="thin">
        <color rgb="FFE4E4E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5">
    <xf numFmtId="0" fontId="0" fillId="0" borderId="0" xfId="0"/>
    <xf numFmtId="0" fontId="18" fillId="0" borderId="10" xfId="0" applyNumberFormat="1" applyFont="1" applyFill="1" applyBorder="1" applyAlignment="1" applyProtection="1">
      <alignment horizontal="center" vertical="center" wrapText="1"/>
    </xf>
    <xf numFmtId="0" fontId="19" fillId="33" borderId="0" xfId="0" applyNumberFormat="1" applyFont="1" applyFill="1" applyBorder="1" applyAlignment="1" applyProtection="1">
      <alignment horizontal="center" vertical="center" wrapText="1"/>
    </xf>
    <xf numFmtId="0" fontId="18" fillId="34" borderId="0" xfId="0" applyNumberFormat="1" applyFont="1" applyFill="1" applyBorder="1" applyAlignment="1" applyProtection="1">
      <alignment horizontal="center" vertical="center" wrapText="1"/>
    </xf>
    <xf numFmtId="2" fontId="18" fillId="34" borderId="0" xfId="0" applyNumberFormat="1" applyFont="1" applyFill="1" applyBorder="1" applyAlignment="1" applyProtection="1">
      <alignment horizontal="right" vertical="center" wrapText="1"/>
    </xf>
    <xf numFmtId="0" fontId="18" fillId="35" borderId="0" xfId="0" applyNumberFormat="1" applyFont="1" applyFill="1" applyBorder="1" applyAlignment="1" applyProtection="1">
      <alignment horizontal="center" vertical="center" wrapText="1"/>
    </xf>
    <xf numFmtId="2" fontId="18" fillId="35" borderId="0" xfId="0" applyNumberFormat="1" applyFont="1" applyFill="1" applyBorder="1" applyAlignment="1" applyProtection="1">
      <alignment horizontal="right" vertical="center" wrapText="1"/>
    </xf>
    <xf numFmtId="9" fontId="18" fillId="0" borderId="10" xfId="0" applyNumberFormat="1" applyFont="1" applyFill="1" applyBorder="1" applyAlignment="1" applyProtection="1">
      <alignment horizontal="center" vertical="center" wrapText="1"/>
    </xf>
    <xf numFmtId="0" fontId="19" fillId="33" borderId="0" xfId="0" applyNumberFormat="1" applyFont="1" applyFill="1" applyBorder="1" applyAlignment="1" applyProtection="1">
      <alignment horizontal="center" vertical="center" wrapText="1"/>
    </xf>
    <xf numFmtId="2" fontId="18" fillId="0" borderId="10" xfId="0" applyNumberFormat="1" applyFont="1" applyFill="1" applyBorder="1" applyAlignment="1" applyProtection="1">
      <alignment horizontal="center" vertical="center" wrapText="1"/>
    </xf>
    <xf numFmtId="2" fontId="18" fillId="34" borderId="0" xfId="0" applyNumberFormat="1" applyFont="1" applyFill="1" applyBorder="1" applyAlignment="1" applyProtection="1">
      <alignment horizontal="right" vertical="center" wrapText="1"/>
    </xf>
    <xf numFmtId="2" fontId="18" fillId="35" borderId="0" xfId="0" applyNumberFormat="1" applyFont="1" applyFill="1" applyBorder="1" applyAlignment="1" applyProtection="1">
      <alignment horizontal="right" vertical="center" wrapText="1"/>
    </xf>
    <xf numFmtId="0" fontId="21" fillId="0" borderId="10" xfId="0" applyNumberFormat="1" applyFont="1" applyFill="1" applyBorder="1" applyAlignment="1" applyProtection="1">
      <alignment horizontal="center" vertical="center" wrapText="1"/>
    </xf>
    <xf numFmtId="0" fontId="19" fillId="33" borderId="0" xfId="0" applyNumberFormat="1" applyFont="1" applyFill="1" applyBorder="1" applyAlignment="1" applyProtection="1">
      <alignment horizontal="center" vertical="center" wrapText="1"/>
    </xf>
    <xf numFmtId="0" fontId="20" fillId="0" borderId="0" xfId="0" applyNumberFormat="1" applyFont="1" applyFill="1" applyBorder="1" applyAlignment="1" applyProtection="1">
      <alignment horizontal="center" vertical="center" wrapText="1"/>
    </xf>
  </cellXfs>
  <cellStyles count="42">
    <cellStyle name="20% - Cor1" xfId="19" builtinId="30" customBuiltin="1"/>
    <cellStyle name="20% - Cor2" xfId="23" builtinId="34" customBuiltin="1"/>
    <cellStyle name="20% - Cor3" xfId="27" builtinId="38" customBuiltin="1"/>
    <cellStyle name="20% - Cor4" xfId="31" builtinId="42" customBuiltin="1"/>
    <cellStyle name="20% - Cor5" xfId="35" builtinId="46" customBuiltin="1"/>
    <cellStyle name="20% - Cor6" xfId="39" builtinId="50" customBuiltin="1"/>
    <cellStyle name="40% - Cor1" xfId="20" builtinId="31" customBuiltin="1"/>
    <cellStyle name="40% - Cor2" xfId="24" builtinId="35" customBuiltin="1"/>
    <cellStyle name="40% - Cor3" xfId="28" builtinId="39" customBuiltin="1"/>
    <cellStyle name="40% - Cor4" xfId="32" builtinId="43" customBuiltin="1"/>
    <cellStyle name="40% - Cor5" xfId="36" builtinId="47" customBuiltin="1"/>
    <cellStyle name="40% - Cor6" xfId="40" builtinId="51" customBuiltin="1"/>
    <cellStyle name="60% - Cor1" xfId="21" builtinId="32" customBuiltin="1"/>
    <cellStyle name="60% - Cor2" xfId="25" builtinId="36" customBuiltin="1"/>
    <cellStyle name="60% - Cor3" xfId="29" builtinId="40" customBuiltin="1"/>
    <cellStyle name="60% - Cor4" xfId="33" builtinId="44" customBuiltin="1"/>
    <cellStyle name="60% - Cor5" xfId="37" builtinId="48" customBuiltin="1"/>
    <cellStyle name="60% - Cor6" xfId="41" builtinId="52" customBuiltin="1"/>
    <cellStyle name="Cabeçalho 1" xfId="2" builtinId="16" customBuiltin="1"/>
    <cellStyle name="Cabeçalho 2" xfId="3" builtinId="17" customBuiltin="1"/>
    <cellStyle name="Cabeçalho 3" xfId="4" builtinId="18" customBuiltin="1"/>
    <cellStyle name="Cabeçalho 4" xfId="5" builtinId="19" customBuiltin="1"/>
    <cellStyle name="Cálculo" xfId="11" builtinId="22" customBuiltin="1"/>
    <cellStyle name="Célula Ligada" xfId="12" builtinId="24" customBuiltin="1"/>
    <cellStyle name="Cor1" xfId="18" builtinId="29" customBuiltin="1"/>
    <cellStyle name="Cor2" xfId="22" builtinId="33" customBuiltin="1"/>
    <cellStyle name="Cor3" xfId="26" builtinId="37" customBuiltin="1"/>
    <cellStyle name="Cor4" xfId="30" builtinId="41" customBuiltin="1"/>
    <cellStyle name="Cor5" xfId="34" builtinId="45" customBuiltin="1"/>
    <cellStyle name="Cor6" xfId="38" builtinId="49" customBuiltin="1"/>
    <cellStyle name="Correto" xfId="6" builtinId="26" customBuiltin="1"/>
    <cellStyle name="Entrada" xfId="9" builtinId="20" customBuiltin="1"/>
    <cellStyle name="Incorreto" xfId="7" builtinId="27" customBuiltin="1"/>
    <cellStyle name="Neutro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otal" xfId="17" builtinId="25" customBuiltin="1"/>
    <cellStyle name="Verificar Célula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7"/>
  <sheetViews>
    <sheetView showGridLines="0" tabSelected="1" workbookViewId="0">
      <selection activeCell="K14" sqref="K14"/>
    </sheetView>
  </sheetViews>
  <sheetFormatPr defaultRowHeight="12.75" x14ac:dyDescent="0.25"/>
  <cols>
    <col min="1" max="1" width="19" style="1" bestFit="1" customWidth="1"/>
    <col min="2" max="2" width="23.85546875" style="1" customWidth="1"/>
    <col min="3" max="10" width="19" style="1" bestFit="1" customWidth="1"/>
    <col min="11" max="11" width="19" style="1" customWidth="1"/>
    <col min="12" max="16384" width="9.140625" style="1"/>
  </cols>
  <sheetData>
    <row r="1" spans="1:12" ht="38.1" customHeight="1" x14ac:dyDescent="0.25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</row>
    <row r="2" spans="1:12" ht="15" customHeight="1" x14ac:dyDescent="0.25">
      <c r="A2" s="13" t="s">
        <v>0</v>
      </c>
      <c r="B2" s="13" t="s">
        <v>1</v>
      </c>
      <c r="C2" s="13"/>
      <c r="D2" s="13"/>
      <c r="E2" s="13" t="s">
        <v>2</v>
      </c>
      <c r="F2" s="13"/>
      <c r="G2" s="13"/>
      <c r="H2" s="13"/>
      <c r="I2" s="13"/>
      <c r="J2" s="13"/>
      <c r="K2" s="8" t="s">
        <v>3</v>
      </c>
      <c r="L2" s="8"/>
    </row>
    <row r="3" spans="1:12" ht="15" customHeight="1" x14ac:dyDescent="0.25">
      <c r="A3" s="13"/>
      <c r="B3" s="13"/>
      <c r="C3" s="2" t="s">
        <v>4</v>
      </c>
      <c r="D3" s="2" t="s">
        <v>5</v>
      </c>
      <c r="E3" s="2" t="s">
        <v>6</v>
      </c>
      <c r="F3" s="2" t="s">
        <v>7</v>
      </c>
      <c r="G3" s="2" t="s">
        <v>8</v>
      </c>
      <c r="H3" s="2" t="s">
        <v>9</v>
      </c>
      <c r="I3" s="2" t="s">
        <v>10</v>
      </c>
      <c r="J3" s="2" t="s">
        <v>11</v>
      </c>
      <c r="K3" s="8" t="s">
        <v>30</v>
      </c>
      <c r="L3" s="8"/>
    </row>
    <row r="4" spans="1:12" ht="24.95" customHeight="1" x14ac:dyDescent="0.25">
      <c r="A4" s="13"/>
      <c r="B4" s="13"/>
      <c r="C4" s="2" t="s">
        <v>27</v>
      </c>
      <c r="D4" s="2" t="s">
        <v>27</v>
      </c>
      <c r="E4" s="2" t="s">
        <v>27</v>
      </c>
      <c r="F4" s="2" t="s">
        <v>27</v>
      </c>
      <c r="G4" s="2" t="s">
        <v>27</v>
      </c>
      <c r="H4" s="2" t="s">
        <v>27</v>
      </c>
      <c r="I4" s="2" t="s">
        <v>27</v>
      </c>
      <c r="J4" s="2" t="s">
        <v>27</v>
      </c>
      <c r="K4" s="8"/>
      <c r="L4" s="8" t="s">
        <v>29</v>
      </c>
    </row>
    <row r="5" spans="1:12" ht="24.95" customHeight="1" x14ac:dyDescent="0.25">
      <c r="A5" s="3" t="s">
        <v>12</v>
      </c>
      <c r="B5" s="3" t="s">
        <v>13</v>
      </c>
      <c r="C5" s="4">
        <v>0</v>
      </c>
      <c r="D5" s="4">
        <v>120</v>
      </c>
      <c r="E5" s="4">
        <v>168</v>
      </c>
      <c r="F5" s="4">
        <v>100</v>
      </c>
      <c r="G5" s="4">
        <v>0</v>
      </c>
      <c r="H5" s="4">
        <v>0</v>
      </c>
      <c r="I5" s="4">
        <v>0</v>
      </c>
      <c r="J5" s="4">
        <v>0</v>
      </c>
      <c r="K5" s="10">
        <v>388</v>
      </c>
      <c r="L5" s="9" t="s">
        <v>28</v>
      </c>
    </row>
    <row r="6" spans="1:12" ht="24.95" customHeight="1" x14ac:dyDescent="0.25">
      <c r="A6" s="5" t="s">
        <v>14</v>
      </c>
      <c r="B6" s="5" t="s">
        <v>24</v>
      </c>
      <c r="C6" s="6">
        <v>64</v>
      </c>
      <c r="D6" s="6">
        <v>160</v>
      </c>
      <c r="E6" s="6">
        <v>168</v>
      </c>
      <c r="F6" s="6">
        <v>117.6</v>
      </c>
      <c r="G6" s="6">
        <v>30.4</v>
      </c>
      <c r="H6" s="6">
        <v>42.4</v>
      </c>
      <c r="I6" s="6">
        <v>8.8000000000000007</v>
      </c>
      <c r="J6" s="6">
        <v>4.4000000000000004</v>
      </c>
      <c r="K6" s="11">
        <v>595.6</v>
      </c>
      <c r="L6" s="9" t="s">
        <v>28</v>
      </c>
    </row>
    <row r="7" spans="1:12" ht="24.95" customHeight="1" x14ac:dyDescent="0.25">
      <c r="A7" s="3" t="s">
        <v>15</v>
      </c>
      <c r="B7" s="3" t="s">
        <v>24</v>
      </c>
      <c r="C7" s="4">
        <v>16</v>
      </c>
      <c r="D7" s="4">
        <v>136</v>
      </c>
      <c r="E7" s="4">
        <v>168</v>
      </c>
      <c r="F7" s="4">
        <v>102</v>
      </c>
      <c r="G7" s="4">
        <v>0</v>
      </c>
      <c r="H7" s="4">
        <v>16</v>
      </c>
      <c r="I7" s="4">
        <v>0</v>
      </c>
      <c r="J7" s="4">
        <v>0</v>
      </c>
      <c r="K7" s="10">
        <v>438</v>
      </c>
      <c r="L7" s="9" t="s">
        <v>28</v>
      </c>
    </row>
    <row r="8" spans="1:12" ht="24.95" customHeight="1" x14ac:dyDescent="0.25">
      <c r="A8" s="5" t="s">
        <v>16</v>
      </c>
      <c r="B8" s="5" t="s">
        <v>13</v>
      </c>
      <c r="C8" s="6">
        <v>0</v>
      </c>
      <c r="D8" s="6">
        <v>168</v>
      </c>
      <c r="E8" s="6">
        <v>168</v>
      </c>
      <c r="F8" s="6">
        <v>96</v>
      </c>
      <c r="G8" s="6">
        <v>4.8</v>
      </c>
      <c r="H8" s="6">
        <v>8.4</v>
      </c>
      <c r="I8" s="6">
        <v>8.8000000000000007</v>
      </c>
      <c r="J8" s="6">
        <v>4.4000000000000004</v>
      </c>
      <c r="K8" s="11">
        <v>458.4</v>
      </c>
      <c r="L8" s="9" t="s">
        <v>28</v>
      </c>
    </row>
    <row r="9" spans="1:12" ht="24.95" customHeight="1" x14ac:dyDescent="0.25">
      <c r="A9" s="3" t="s">
        <v>17</v>
      </c>
      <c r="B9" s="3" t="s">
        <v>25</v>
      </c>
      <c r="C9" s="4">
        <v>64</v>
      </c>
      <c r="D9" s="4">
        <v>112</v>
      </c>
      <c r="E9" s="4">
        <v>92</v>
      </c>
      <c r="F9" s="4">
        <v>105.6</v>
      </c>
      <c r="G9" s="4">
        <v>151.19999999999999</v>
      </c>
      <c r="H9" s="4">
        <v>102.8</v>
      </c>
      <c r="I9" s="4">
        <v>17.600000000000001</v>
      </c>
      <c r="J9" s="4">
        <v>8.8000000000000007</v>
      </c>
      <c r="K9" s="10">
        <v>654</v>
      </c>
      <c r="L9" s="9" t="s">
        <v>28</v>
      </c>
    </row>
    <row r="10" spans="1:12" ht="24.95" customHeight="1" x14ac:dyDescent="0.25">
      <c r="A10" s="5" t="s">
        <v>18</v>
      </c>
      <c r="B10" s="5" t="s">
        <v>13</v>
      </c>
      <c r="C10" s="6">
        <v>0</v>
      </c>
      <c r="D10" s="6">
        <v>120</v>
      </c>
      <c r="E10" s="6">
        <v>168</v>
      </c>
      <c r="F10" s="6">
        <v>104</v>
      </c>
      <c r="G10" s="6">
        <v>0</v>
      </c>
      <c r="H10" s="6">
        <v>0</v>
      </c>
      <c r="I10" s="6">
        <v>0</v>
      </c>
      <c r="J10" s="6">
        <v>0</v>
      </c>
      <c r="K10" s="11">
        <v>392</v>
      </c>
      <c r="L10" s="9" t="s">
        <v>28</v>
      </c>
    </row>
    <row r="11" spans="1:12" x14ac:dyDescent="0.25">
      <c r="A11" s="12" t="s">
        <v>19</v>
      </c>
      <c r="C11" s="1">
        <f>C5*20+C6*25+C7*25+C8*20+C9*60+C10*20</f>
        <v>5840</v>
      </c>
      <c r="D11" s="1">
        <f t="shared" ref="D11:J11" si="0">D5*20+D6*25+D7*25+D8*20+D9*60+D10*20</f>
        <v>22280</v>
      </c>
      <c r="E11" s="1">
        <f t="shared" si="0"/>
        <v>24000</v>
      </c>
      <c r="F11" s="1">
        <f t="shared" si="0"/>
        <v>17826</v>
      </c>
      <c r="G11" s="1">
        <f t="shared" si="0"/>
        <v>9928</v>
      </c>
      <c r="H11" s="1">
        <f t="shared" si="0"/>
        <v>7796</v>
      </c>
      <c r="I11" s="1">
        <f t="shared" si="0"/>
        <v>1452</v>
      </c>
      <c r="J11" s="1">
        <f t="shared" si="0"/>
        <v>726</v>
      </c>
      <c r="K11" s="12">
        <f>K5*20+K6*25+K7*25+K8*20+K9*60+K10*20</f>
        <v>89848</v>
      </c>
      <c r="L11" s="1" t="s">
        <v>26</v>
      </c>
    </row>
    <row r="12" spans="1:12" x14ac:dyDescent="0.25">
      <c r="A12" s="1" t="s">
        <v>20</v>
      </c>
      <c r="C12" s="1">
        <v>40000</v>
      </c>
    </row>
    <row r="13" spans="1:12" x14ac:dyDescent="0.25">
      <c r="A13" s="12" t="s">
        <v>31</v>
      </c>
      <c r="C13" s="1">
        <f>C11+C12</f>
        <v>45840</v>
      </c>
      <c r="D13" s="1">
        <f t="shared" ref="D13:J13" si="1">D11+D12</f>
        <v>22280</v>
      </c>
      <c r="E13" s="1">
        <f t="shared" si="1"/>
        <v>24000</v>
      </c>
      <c r="F13" s="1">
        <f t="shared" si="1"/>
        <v>17826</v>
      </c>
      <c r="G13" s="1">
        <f t="shared" si="1"/>
        <v>9928</v>
      </c>
      <c r="H13" s="1">
        <f t="shared" si="1"/>
        <v>7796</v>
      </c>
      <c r="I13" s="1">
        <f t="shared" si="1"/>
        <v>1452</v>
      </c>
      <c r="J13" s="1">
        <f t="shared" si="1"/>
        <v>726</v>
      </c>
      <c r="K13" s="12">
        <f>SUM(C13:J13)</f>
        <v>129848</v>
      </c>
      <c r="L13" s="1" t="s">
        <v>26</v>
      </c>
    </row>
    <row r="14" spans="1:12" x14ac:dyDescent="0.25">
      <c r="A14" s="12" t="s">
        <v>32</v>
      </c>
      <c r="B14" s="7">
        <v>0.2</v>
      </c>
      <c r="K14" s="12">
        <f>50000+K11*1.2</f>
        <v>157817.59999999998</v>
      </c>
      <c r="L14" s="1" t="s">
        <v>26</v>
      </c>
    </row>
    <row r="15" spans="1:12" x14ac:dyDescent="0.25">
      <c r="A15" s="1" t="s">
        <v>21</v>
      </c>
      <c r="C15" s="7">
        <v>0.2</v>
      </c>
      <c r="D15" s="7">
        <v>0.2</v>
      </c>
      <c r="F15" s="7">
        <v>0.4</v>
      </c>
      <c r="J15" s="7">
        <v>0.2</v>
      </c>
    </row>
    <row r="16" spans="1:12" x14ac:dyDescent="0.25">
      <c r="A16" s="1" t="s">
        <v>22</v>
      </c>
      <c r="C16" s="1">
        <f>0.2*K14</f>
        <v>31563.519999999997</v>
      </c>
      <c r="D16" s="1">
        <f>0.2*K14</f>
        <v>31563.519999999997</v>
      </c>
      <c r="F16" s="1">
        <f>0.4*K14</f>
        <v>63127.039999999994</v>
      </c>
      <c r="J16" s="1">
        <f>0.2*K14</f>
        <v>31563.519999999997</v>
      </c>
      <c r="L16" s="1" t="s">
        <v>26</v>
      </c>
    </row>
    <row r="17" spans="1:12" x14ac:dyDescent="0.25">
      <c r="A17" s="12" t="s">
        <v>23</v>
      </c>
      <c r="C17" s="1">
        <f>C16-C13</f>
        <v>-14276.480000000003</v>
      </c>
      <c r="D17" s="1">
        <f>C17+D16-D13</f>
        <v>-4992.9600000000064</v>
      </c>
      <c r="E17" s="1">
        <f>D17+E16-E13</f>
        <v>-28992.960000000006</v>
      </c>
      <c r="F17" s="1">
        <f t="shared" ref="F17:J17" si="2">E17+F16-F13</f>
        <v>16308.079999999987</v>
      </c>
      <c r="G17" s="1">
        <f t="shared" si="2"/>
        <v>6380.0799999999872</v>
      </c>
      <c r="H17" s="1">
        <f t="shared" si="2"/>
        <v>-1415.9200000000128</v>
      </c>
      <c r="I17" s="1">
        <f t="shared" si="2"/>
        <v>-2867.9200000000128</v>
      </c>
      <c r="J17" s="12">
        <f t="shared" si="2"/>
        <v>27969.599999999984</v>
      </c>
      <c r="L17" s="1" t="s">
        <v>26</v>
      </c>
    </row>
  </sheetData>
  <mergeCells count="5">
    <mergeCell ref="C2:D2"/>
    <mergeCell ref="E2:J2"/>
    <mergeCell ref="A1:K1"/>
    <mergeCell ref="A2:A4"/>
    <mergeCell ref="B2:B4"/>
  </mergeCells>
  <printOptions horizontalCentered="1"/>
  <pageMargins left="0.5" right="0.5" top="0.5" bottom="0.8" header="0.5" footer="0.5"/>
  <pageSetup fitToHeight="32767" orientation="landscape" errors="blank" horizontalDpi="4294967293" r:id="rId1"/>
  <headerFooter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Artur Fonseca</dc:creator>
  <cp:lastModifiedBy>Artur Fonseca</cp:lastModifiedBy>
  <dcterms:created xsi:type="dcterms:W3CDTF">2015-11-18T00:16:05Z</dcterms:created>
  <dcterms:modified xsi:type="dcterms:W3CDTF">2015-11-18T17:04:45Z</dcterms:modified>
</cp:coreProperties>
</file>