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ne" sheetId="1" r:id="rId4"/>
    <sheet state="visible" name="sine_3rd_harm" sheetId="2" r:id="rId5"/>
    <sheet state="visible" name="esp32_sine_FW4.4.2" sheetId="3" r:id="rId6"/>
    <sheet state="visible" name="esp32_sine_FW5.0.0" sheetId="4" r:id="rId7"/>
    <sheet state="visible" name="esp32_sine_FW5.0.0_100pts" sheetId="5" r:id="rId8"/>
  </sheets>
  <definedNames/>
  <calcPr/>
</workbook>
</file>

<file path=xl/sharedStrings.xml><?xml version="1.0" encoding="utf-8"?>
<sst xmlns="http://schemas.openxmlformats.org/spreadsheetml/2006/main" count="2086" uniqueCount="239">
  <si>
    <t>n</t>
  </si>
  <si>
    <t>n*step</t>
  </si>
  <si>
    <t>sinA</t>
  </si>
  <si>
    <t>sinB</t>
  </si>
  <si>
    <t>sinC</t>
  </si>
  <si>
    <t>(1+sinA)*Amplitude_mod</t>
  </si>
  <si>
    <t>sinA[129]</t>
  </si>
  <si>
    <t>sinB[129]</t>
  </si>
  <si>
    <t>sinC[129]</t>
  </si>
  <si>
    <t>Constantes</t>
  </si>
  <si>
    <t>Número de pontos=</t>
  </si>
  <si>
    <t>step=</t>
  </si>
  <si>
    <t>2pi/3=</t>
  </si>
  <si>
    <t>-2pi/3=</t>
  </si>
  <si>
    <t>Moduladora=</t>
  </si>
  <si>
    <t>Índice de frequência=</t>
  </si>
  <si>
    <t>Portadora=</t>
  </si>
  <si>
    <t>TBRD=</t>
  </si>
  <si>
    <t>Amplitude_mod=</t>
  </si>
  <si>
    <t>Período da interrupção=</t>
  </si>
  <si>
    <t>Índice de modulação=</t>
  </si>
  <si>
    <t/>
  </si>
  <si>
    <t>sinA(n*step)</t>
  </si>
  <si>
    <t>sinB(n*step)</t>
  </si>
  <si>
    <t>sinC(n*step)</t>
  </si>
  <si>
    <t>sinA(3*n*step)</t>
  </si>
  <si>
    <t>sinA+3rdHarm</t>
  </si>
  <si>
    <t>sinB+3rdHarm</t>
  </si>
  <si>
    <t>sinC+3rdHarm</t>
  </si>
  <si>
    <t>Ampl*sinA+3rdHarm</t>
  </si>
  <si>
    <t>Ampl*sinB+3rdHarm</t>
  </si>
  <si>
    <t>Ampl*sinC+3rdHarm</t>
  </si>
  <si>
    <t>Amplitude_3rdH=</t>
  </si>
  <si>
    <t>índice de modulação=</t>
  </si>
  <si>
    <t>sin(n*step)</t>
  </si>
  <si>
    <t>sin(3*n*step)</t>
  </si>
  <si>
    <t>pure_sine</t>
  </si>
  <si>
    <t>3rdH_sine</t>
  </si>
  <si>
    <t>sine_table_3rdH[]=</t>
  </si>
  <si>
    <t>sine_table[]=</t>
  </si>
  <si>
    <t>m1=</t>
  </si>
  <si>
    <t>m3=</t>
  </si>
  <si>
    <t>m_amp=</t>
  </si>
  <si>
    <t>offset=</t>
  </si>
  <si>
    <t>frequency=</t>
  </si>
  <si>
    <t>n=</t>
  </si>
  <si>
    <t>sin(n*step-2pi/3)</t>
  </si>
  <si>
    <t>sin(n*step+2pi/3)</t>
  </si>
  <si>
    <t>sinA=</t>
  </si>
  <si>
    <t>sinB=</t>
  </si>
  <si>
    <t>sinC=</t>
  </si>
  <si>
    <t>sine_tableA[]={</t>
  </si>
  <si>
    <t>sine_tableB[]={</t>
  </si>
  <si>
    <t>sine_tableC[]={</t>
  </si>
  <si>
    <t>3rdH_sineA</t>
  </si>
  <si>
    <t>3rdH_sineB</t>
  </si>
  <si>
    <t>3rdH_sineC</t>
  </si>
  <si>
    <t>sine_tableA_3rdH[]={</t>
  </si>
  <si>
    <t>sine_tableB_3rdH[]={</t>
  </si>
  <si>
    <t>sine_tableC_3rdH[]={</t>
  </si>
  <si>
    <t>138,</t>
  </si>
  <si>
    <t>146,</t>
  </si>
  <si>
    <t>154,</t>
  </si>
  <si>
    <t>162,</t>
  </si>
  <si>
    <t>169,</t>
  </si>
  <si>
    <t>177,</t>
  </si>
  <si>
    <t>184,</t>
  </si>
  <si>
    <t>192,</t>
  </si>
  <si>
    <t>199,</t>
  </si>
  <si>
    <t>206,</t>
  </si>
  <si>
    <t>213,</t>
  </si>
  <si>
    <t>219,</t>
  </si>
  <si>
    <t>225,</t>
  </si>
  <si>
    <t>231,</t>
  </si>
  <si>
    <t>237,</t>
  </si>
  <si>
    <t>242,</t>
  </si>
  <si>
    <t>247,</t>
  </si>
  <si>
    <t>252,</t>
  </si>
  <si>
    <t>256,</t>
  </si>
  <si>
    <t>260,</t>
  </si>
  <si>
    <t>264,</t>
  </si>
  <si>
    <t>267,</t>
  </si>
  <si>
    <t>270,</t>
  </si>
  <si>
    <t>272,</t>
  </si>
  <si>
    <t>274,</t>
  </si>
  <si>
    <t>275,</t>
  </si>
  <si>
    <t>276,</t>
  </si>
  <si>
    <t>277,</t>
  </si>
  <si>
    <t>273,</t>
  </si>
  <si>
    <t>271,</t>
  </si>
  <si>
    <t>268,</t>
  </si>
  <si>
    <t>265,</t>
  </si>
  <si>
    <t>262,</t>
  </si>
  <si>
    <t>258,</t>
  </si>
  <si>
    <t>254,</t>
  </si>
  <si>
    <t>250,</t>
  </si>
  <si>
    <t>245,</t>
  </si>
  <si>
    <t>240,</t>
  </si>
  <si>
    <t>234,</t>
  </si>
  <si>
    <t>228,</t>
  </si>
  <si>
    <t>222,</t>
  </si>
  <si>
    <t>216,</t>
  </si>
  <si>
    <t>209,</t>
  </si>
  <si>
    <t>202,</t>
  </si>
  <si>
    <t>195,</t>
  </si>
  <si>
    <t>188,</t>
  </si>
  <si>
    <t>181,</t>
  </si>
  <si>
    <t>173,</t>
  </si>
  <si>
    <t>166,</t>
  </si>
  <si>
    <t>158,</t>
  </si>
  <si>
    <t>150,</t>
  </si>
  <si>
    <t>142,</t>
  </si>
  <si>
    <t>134,</t>
  </si>
  <si>
    <t>126,</t>
  </si>
  <si>
    <t>119,</t>
  </si>
  <si>
    <t>111,</t>
  </si>
  <si>
    <t>103,</t>
  </si>
  <si>
    <t>96,</t>
  </si>
  <si>
    <t>88,</t>
  </si>
  <si>
    <t>81,</t>
  </si>
  <si>
    <t>74,</t>
  </si>
  <si>
    <t>67,</t>
  </si>
  <si>
    <t>61,</t>
  </si>
  <si>
    <t>54,</t>
  </si>
  <si>
    <t>48,</t>
  </si>
  <si>
    <t>42,</t>
  </si>
  <si>
    <t>37,</t>
  </si>
  <si>
    <t>32,</t>
  </si>
  <si>
    <t>27,</t>
  </si>
  <si>
    <t>22,</t>
  </si>
  <si>
    <t>18,</t>
  </si>
  <si>
    <t>14,</t>
  </si>
  <si>
    <t>11,</t>
  </si>
  <si>
    <t>8,</t>
  </si>
  <si>
    <t>6,</t>
  </si>
  <si>
    <t>3,</t>
  </si>
  <si>
    <t>2,</t>
  </si>
  <si>
    <t>1,</t>
  </si>
  <si>
    <t>0,</t>
  </si>
  <si>
    <t>4,</t>
  </si>
  <si>
    <t>7,</t>
  </si>
  <si>
    <t>10,</t>
  </si>
  <si>
    <t>13,</t>
  </si>
  <si>
    <t>16,</t>
  </si>
  <si>
    <t>20,</t>
  </si>
  <si>
    <t>24,</t>
  </si>
  <si>
    <t>29,</t>
  </si>
  <si>
    <t>34,</t>
  </si>
  <si>
    <t>39,</t>
  </si>
  <si>
    <t>45,</t>
  </si>
  <si>
    <t>51,</t>
  </si>
  <si>
    <t>57,</t>
  </si>
  <si>
    <t>64,</t>
  </si>
  <si>
    <t>71,</t>
  </si>
  <si>
    <t>78,</t>
  </si>
  <si>
    <t>85,</t>
  </si>
  <si>
    <t>92,</t>
  </si>
  <si>
    <t>100,</t>
  </si>
  <si>
    <t>107,</t>
  </si>
  <si>
    <t>115,</t>
  </si>
  <si>
    <t>123,</t>
  </si>
  <si>
    <t>130,</t>
  </si>
  <si>
    <t>};</t>
  </si>
  <si>
    <t>139,</t>
  </si>
  <si>
    <t>153,</t>
  </si>
  <si>
    <t>167,</t>
  </si>
  <si>
    <t>194,</t>
  </si>
  <si>
    <t>218,</t>
  </si>
  <si>
    <t>229,</t>
  </si>
  <si>
    <t>238,</t>
  </si>
  <si>
    <t>255,</t>
  </si>
  <si>
    <t>261,</t>
  </si>
  <si>
    <t>266,</t>
  </si>
  <si>
    <t>269,</t>
  </si>
  <si>
    <t>251,</t>
  </si>
  <si>
    <t>243,</t>
  </si>
  <si>
    <t>223,</t>
  </si>
  <si>
    <t>212,</t>
  </si>
  <si>
    <t>200,</t>
  </si>
  <si>
    <t>187,</t>
  </si>
  <si>
    <t>174,</t>
  </si>
  <si>
    <t>160,</t>
  </si>
  <si>
    <t>132,</t>
  </si>
  <si>
    <t>118,</t>
  </si>
  <si>
    <t>104,</t>
  </si>
  <si>
    <t>90,</t>
  </si>
  <si>
    <t>77,</t>
  </si>
  <si>
    <t>65,</t>
  </si>
  <si>
    <t>44,</t>
  </si>
  <si>
    <t>35,</t>
  </si>
  <si>
    <t>9,</t>
  </si>
  <si>
    <t>5,</t>
  </si>
  <si>
    <t>17,</t>
  </si>
  <si>
    <t>23,</t>
  </si>
  <si>
    <t>30,</t>
  </si>
  <si>
    <t>49,</t>
  </si>
  <si>
    <t>60,</t>
  </si>
  <si>
    <t>84,</t>
  </si>
  <si>
    <t>97,</t>
  </si>
  <si>
    <t>125,</t>
  </si>
  <si>
    <t>B_phs=</t>
  </si>
  <si>
    <t>C_phs=</t>
  </si>
  <si>
    <t>TIMER_PRD</t>
  </si>
  <si>
    <t>const int sine_tableA[]={</t>
  </si>
  <si>
    <t>const int sine_tableB[]={</t>
  </si>
  <si>
    <t>const int sine_tableC[]={</t>
  </si>
  <si>
    <t>const int sine_tableA_3rdH[]={</t>
  </si>
  <si>
    <t>const int sine_tableB_3rdH[]={</t>
  </si>
  <si>
    <t>const int sine_tableC_3rdH[]={</t>
  </si>
  <si>
    <t>#ifndef MOD_3RD_HARM</t>
  </si>
  <si>
    <t>//</t>
  </si>
  <si>
    <t>161,</t>
  </si>
  <si>
    <t>191,</t>
  </si>
  <si>
    <t>263,</t>
  </si>
  <si>
    <t>249,</t>
  </si>
  <si>
    <t>239,</t>
  </si>
  <si>
    <t>180,</t>
  </si>
  <si>
    <t>165,</t>
  </si>
  <si>
    <t>31,</t>
  </si>
  <si>
    <t>70,</t>
  </si>
  <si>
    <t>99,</t>
  </si>
  <si>
    <t>122,</t>
  </si>
  <si>
    <t>130</t>
  </si>
  <si>
    <t>22</t>
  </si>
  <si>
    <t>262</t>
  </si>
  <si>
    <t>#endif</t>
  </si>
  <si>
    <t>#ifdef MOD_3RD_HARM</t>
  </si>
  <si>
    <t>193,</t>
  </si>
  <si>
    <t>257,</t>
  </si>
  <si>
    <t>233,</t>
  </si>
  <si>
    <t>131,</t>
  </si>
  <si>
    <t>117,</t>
  </si>
  <si>
    <t>26,</t>
  </si>
  <si>
    <t>59,</t>
  </si>
  <si>
    <t>110,</t>
  </si>
  <si>
    <t>124</t>
  </si>
  <si>
    <t>124,</t>
  </si>
  <si>
    <t>0</t>
  </si>
  <si>
    <t>276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</si>
</sst>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00"/>
    <numFmt numFmtId="165" formatCode="#,##0.000"/>
    <numFmt numFmtId="166" formatCode="0.000000"/>
    <numFmt numFmtId="167" formatCode="#,##0.0000"/>
    <numFmt numFmtId="168" formatCode="0.0"/>
  </numFmts>
  <fonts count="5">
    <font>
      <sz val="10.0"/>
      <color rgb="FF000000"/>
      <name val="Arial"/>
      <scheme val="minor"/>
    </font>
    <font>
      <color theme="1"/>
      <name val="Arial"/>
    </font>
    <font/>
    <font>
      <color theme="1"/>
      <name val="Arial"/>
      <scheme val="minor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164" xfId="0" applyAlignment="1" applyBorder="1" applyFont="1" applyNumberFormat="1">
      <alignment horizontal="center"/>
    </xf>
    <xf borderId="1" fillId="0" fontId="1" numFmtId="49" xfId="0" applyAlignment="1" applyBorder="1" applyFont="1" applyNumberFormat="1">
      <alignment horizontal="center"/>
    </xf>
    <xf borderId="2" fillId="2" fontId="1" numFmtId="0" xfId="0" applyAlignment="1" applyBorder="1" applyFill="1" applyFont="1">
      <alignment horizontal="center"/>
    </xf>
    <xf borderId="3" fillId="0" fontId="2" numFmtId="0" xfId="0" applyBorder="1" applyFont="1"/>
    <xf borderId="1" fillId="0" fontId="1" numFmtId="0" xfId="0" applyAlignment="1" applyBorder="1" applyFont="1">
      <alignment horizontal="center" readingOrder="0"/>
    </xf>
    <xf borderId="1" fillId="0" fontId="1" numFmtId="165" xfId="0" applyAlignment="1" applyBorder="1" applyFont="1" applyNumberFormat="1">
      <alignment horizontal="center" readingOrder="0"/>
    </xf>
    <xf borderId="1" fillId="0" fontId="1" numFmtId="165" xfId="0" applyAlignment="1" applyBorder="1" applyFont="1" applyNumberFormat="1">
      <alignment horizontal="center"/>
    </xf>
    <xf borderId="1" fillId="0" fontId="1" numFmtId="3" xfId="0" applyAlignment="1" applyBorder="1" applyFont="1" applyNumberFormat="1">
      <alignment horizontal="center"/>
    </xf>
    <xf borderId="1" fillId="3" fontId="1" numFmtId="0" xfId="0" applyAlignment="1" applyBorder="1" applyFill="1" applyFont="1">
      <alignment horizontal="right"/>
    </xf>
    <xf borderId="1" fillId="3" fontId="1" numFmtId="0" xfId="0" applyAlignment="1" applyBorder="1" applyFont="1">
      <alignment horizontal="center"/>
    </xf>
    <xf borderId="1" fillId="4" fontId="1" numFmtId="0" xfId="0" applyAlignment="1" applyBorder="1" applyFill="1" applyFont="1">
      <alignment horizontal="right"/>
    </xf>
    <xf borderId="1" fillId="4" fontId="1" numFmtId="0" xfId="0" applyAlignment="1" applyBorder="1" applyFont="1">
      <alignment horizontal="center"/>
    </xf>
    <xf borderId="1" fillId="4" fontId="1" numFmtId="166" xfId="0" applyAlignment="1" applyBorder="1" applyFont="1" applyNumberFormat="1">
      <alignment horizontal="center"/>
    </xf>
    <xf borderId="1" fillId="0" fontId="3" numFmtId="0" xfId="0" applyAlignment="1" applyBorder="1" applyFont="1">
      <alignment horizontal="right" readingOrder="0"/>
    </xf>
    <xf borderId="1" fillId="0" fontId="3" numFmtId="0" xfId="0" applyAlignment="1" applyBorder="1" applyFont="1">
      <alignment horizontal="center" readingOrder="0"/>
    </xf>
    <xf quotePrefix="1" borderId="0" fillId="0" fontId="1" numFmtId="0" xfId="0" applyFont="1"/>
    <xf borderId="0" fillId="0" fontId="1" numFmtId="164" xfId="0" applyFont="1" applyNumberFormat="1"/>
    <xf borderId="0" fillId="0" fontId="1" numFmtId="49" xfId="0" applyFont="1" applyNumberFormat="1"/>
    <xf borderId="0" fillId="0" fontId="3" numFmtId="165" xfId="0" applyFont="1" applyNumberFormat="1"/>
    <xf borderId="4" fillId="0" fontId="1" numFmtId="0" xfId="0" applyAlignment="1" applyBorder="1" applyFont="1">
      <alignment vertical="bottom"/>
    </xf>
    <xf borderId="1" fillId="0" fontId="1" numFmtId="164" xfId="0" applyAlignment="1" applyBorder="1" applyFont="1" applyNumberFormat="1">
      <alignment horizontal="center" readingOrder="0"/>
    </xf>
    <xf borderId="1" fillId="2" fontId="1" numFmtId="164" xfId="0" applyAlignment="1" applyBorder="1" applyFont="1" applyNumberFormat="1">
      <alignment horizontal="center" readingOrder="0" vertical="bottom"/>
    </xf>
    <xf borderId="1" fillId="0" fontId="1" numFmtId="49" xfId="0" applyAlignment="1" applyBorder="1" applyFont="1" applyNumberFormat="1">
      <alignment horizontal="center" readingOrder="0"/>
    </xf>
    <xf borderId="1" fillId="0" fontId="3" numFmtId="49" xfId="0" applyAlignment="1" applyBorder="1" applyFont="1" applyNumberFormat="1">
      <alignment horizontal="center" readingOrder="0"/>
    </xf>
    <xf borderId="1" fillId="0" fontId="3" numFmtId="165" xfId="0" applyAlignment="1" applyBorder="1" applyFont="1" applyNumberFormat="1">
      <alignment horizontal="center"/>
    </xf>
    <xf borderId="1" fillId="0" fontId="1" numFmtId="167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/>
    </xf>
    <xf borderId="1" fillId="0" fontId="1" numFmtId="168" xfId="0" applyAlignment="1" applyBorder="1" applyFont="1" applyNumberFormat="1">
      <alignment horizontal="center" readingOrder="0"/>
    </xf>
    <xf borderId="1" fillId="0" fontId="1" numFmtId="1" xfId="0" applyAlignment="1" applyBorder="1" applyFont="1" applyNumberFormat="1">
      <alignment horizontal="center"/>
    </xf>
    <xf borderId="0" fillId="0" fontId="1" numFmtId="0" xfId="0" applyAlignment="1" applyFont="1">
      <alignment horizontal="center" readingOrder="0"/>
    </xf>
    <xf borderId="0" fillId="0" fontId="1" numFmtId="165" xfId="0" applyFont="1" applyNumberFormat="1"/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3" numFmtId="1" xfId="0" applyFont="1" applyNumberFormat="1"/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 readingOrder="0"/>
    </xf>
    <xf borderId="1" fillId="0" fontId="3" numFmtId="1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 readingOrder="0" vertical="bottom"/>
    </xf>
    <xf borderId="1" fillId="5" fontId="3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horizontal="center"/>
    </xf>
    <xf borderId="1" fillId="0" fontId="3" numFmtId="1" xfId="0" applyAlignment="1" applyBorder="1" applyFont="1" applyNumberFormat="1">
      <alignment horizontal="center"/>
    </xf>
    <xf borderId="1" fillId="0" fontId="1" numFmtId="0" xfId="0" applyAlignment="1" applyBorder="1" applyFont="1">
      <alignment horizontal="center" vertical="bottom"/>
    </xf>
    <xf borderId="0" fillId="0" fontId="3" numFmtId="1" xfId="0" applyAlignment="1" applyFont="1" applyNumberFormat="1">
      <alignment horizontal="center"/>
    </xf>
    <xf borderId="0" fillId="0" fontId="1" numFmtId="0" xfId="0" applyAlignment="1" applyFont="1">
      <alignment horizontal="center" vertical="bottom"/>
    </xf>
    <xf borderId="0" fillId="0" fontId="1" numFmtId="1" xfId="0" applyAlignment="1" applyFont="1" applyNumberFormat="1">
      <alignment vertical="bottom"/>
    </xf>
    <xf borderId="1" fillId="0" fontId="3" numFmtId="0" xfId="0" applyAlignment="1" applyBorder="1" applyFont="1">
      <alignment readingOrder="0"/>
    </xf>
    <xf borderId="1" fillId="2" fontId="4" numFmtId="0" xfId="0" applyAlignment="1" applyBorder="1" applyFont="1">
      <alignment horizontal="left" readingOrder="0"/>
    </xf>
    <xf borderId="0" fillId="0" fontId="3" numFmtId="0" xfId="0" applyFont="1"/>
    <xf borderId="0" fillId="5" fontId="3" numFmtId="0" xfId="0" applyAlignment="1" applyFont="1">
      <alignment horizontal="center" readingOrder="0"/>
    </xf>
    <xf borderId="0" fillId="6" fontId="3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bottom"/>
    </xf>
    <xf borderId="5" fillId="0" fontId="3" numFmtId="1" xfId="0" applyAlignment="1" applyBorder="1" applyFont="1" applyNumberFormat="1">
      <alignment horizontal="center"/>
    </xf>
    <xf borderId="0" fillId="0" fontId="1" numFmtId="1" xfId="0" applyAlignment="1" applyFont="1" applyNumberFormat="1">
      <alignment horizontal="center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5">
    <tableStyle count="3" pivot="0" name="sine-style">
      <tableStyleElement dxfId="1" type="headerRow"/>
      <tableStyleElement dxfId="2" type="firstRowStripe"/>
      <tableStyleElement dxfId="3" type="secondRowStripe"/>
    </tableStyle>
    <tableStyle count="3" pivot="0" name="sine_3rd_harm-style">
      <tableStyleElement dxfId="1" type="headerRow"/>
      <tableStyleElement dxfId="2" type="firstRowStripe"/>
      <tableStyleElement dxfId="3" type="secondRowStripe"/>
    </tableStyle>
    <tableStyle count="3" pivot="0" name="esp32_sine_FW4.4.2-style">
      <tableStyleElement dxfId="1" type="headerRow"/>
      <tableStyleElement dxfId="2" type="firstRowStripe"/>
      <tableStyleElement dxfId="3" type="secondRowStripe"/>
    </tableStyle>
    <tableStyle count="3" pivot="0" name="esp32_sine_FW5.0.0-style">
      <tableStyleElement dxfId="1" type="headerRow"/>
      <tableStyleElement dxfId="2" type="firstRowStripe"/>
      <tableStyleElement dxfId="3" type="secondRowStripe"/>
    </tableStyle>
    <tableStyle count="3" pivot="0" name="esp32_sine_FW5.0.0_100pt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sinA, sinB e sinC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sine!$D$2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sine!$B$3:$B$132</c:f>
            </c:strRef>
          </c:cat>
          <c:val>
            <c:numRef>
              <c:f>sine!$D$3:$D$132</c:f>
              <c:numCache/>
            </c:numRef>
          </c:val>
          <c:smooth val="0"/>
        </c:ser>
        <c:ser>
          <c:idx val="1"/>
          <c:order val="1"/>
          <c:tx>
            <c:strRef>
              <c:f>sine!$E$2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sine!$B$3:$B$132</c:f>
            </c:strRef>
          </c:cat>
          <c:val>
            <c:numRef>
              <c:f>sine!$E$3:$E$132</c:f>
              <c:numCache/>
            </c:numRef>
          </c:val>
          <c:smooth val="0"/>
        </c:ser>
        <c:ser>
          <c:idx val="2"/>
          <c:order val="2"/>
          <c:tx>
            <c:strRef>
              <c:f>sine!$F$2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sine!$B$3:$B$132</c:f>
            </c:strRef>
          </c:cat>
          <c:val>
            <c:numRef>
              <c:f>sine!$F$3:$F$132</c:f>
              <c:numCache/>
            </c:numRef>
          </c:val>
          <c:smooth val="0"/>
        </c:ser>
        <c:axId val="901336186"/>
        <c:axId val="999262451"/>
      </c:lineChart>
      <c:catAx>
        <c:axId val="9013361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999262451"/>
      </c:catAx>
      <c:valAx>
        <c:axId val="9992624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901336186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sinA, sinB e sinC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sine_3rd_harm!$D$2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sine_3rd_harm!$B$3:$B$131</c:f>
            </c:strRef>
          </c:cat>
          <c:val>
            <c:numRef>
              <c:f>sine_3rd_harm!$D$3:$D$131</c:f>
              <c:numCache/>
            </c:numRef>
          </c:val>
          <c:smooth val="0"/>
        </c:ser>
        <c:ser>
          <c:idx val="1"/>
          <c:order val="1"/>
          <c:tx>
            <c:strRef>
              <c:f>sine_3rd_harm!$E$2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sine_3rd_harm!$B$3:$B$131</c:f>
            </c:strRef>
          </c:cat>
          <c:val>
            <c:numRef>
              <c:f>sine_3rd_harm!$E$3:$E$131</c:f>
              <c:numCache/>
            </c:numRef>
          </c:val>
          <c:smooth val="0"/>
        </c:ser>
        <c:ser>
          <c:idx val="2"/>
          <c:order val="2"/>
          <c:tx>
            <c:strRef>
              <c:f>sine_3rd_harm!$F$2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sine_3rd_harm!$B$3:$B$131</c:f>
            </c:strRef>
          </c:cat>
          <c:val>
            <c:numRef>
              <c:f>sine_3rd_harm!$F$3:$F$131</c:f>
              <c:numCache/>
            </c:numRef>
          </c:val>
          <c:smooth val="0"/>
        </c:ser>
        <c:axId val="1727901360"/>
        <c:axId val="1257984629"/>
      </c:lineChart>
      <c:catAx>
        <c:axId val="1727901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257984629"/>
      </c:catAx>
      <c:valAx>
        <c:axId val="12579846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727901360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sinA, sinB, sinC + 3rd Harmonic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sine_3rd_harm!$H$2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Pt>
            <c:idx val="50"/>
            <c:marker>
              <c:symbol val="none"/>
            </c:marker>
          </c:dPt>
          <c:cat>
            <c:strRef>
              <c:f>sine_3rd_harm!$B$3:$B$132</c:f>
            </c:strRef>
          </c:cat>
          <c:val>
            <c:numRef>
              <c:f>sine_3rd_harm!$H$3:$H$131</c:f>
              <c:numCache/>
            </c:numRef>
          </c:val>
          <c:smooth val="1"/>
        </c:ser>
        <c:ser>
          <c:idx val="1"/>
          <c:order val="1"/>
          <c:tx>
            <c:strRef>
              <c:f>sine_3rd_harm!$I$2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sine_3rd_harm!$B$3:$B$132</c:f>
            </c:strRef>
          </c:cat>
          <c:val>
            <c:numRef>
              <c:f>sine_3rd_harm!$I$3:$I$131</c:f>
              <c:numCache/>
            </c:numRef>
          </c:val>
          <c:smooth val="1"/>
        </c:ser>
        <c:ser>
          <c:idx val="2"/>
          <c:order val="2"/>
          <c:tx>
            <c:strRef>
              <c:f>sine_3rd_harm!$J$2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sine_3rd_harm!$B$3:$B$132</c:f>
            </c:strRef>
          </c:cat>
          <c:val>
            <c:numRef>
              <c:f>sine_3rd_harm!$J$3:$J$131</c:f>
              <c:numCache/>
            </c:numRef>
          </c:val>
          <c:smooth val="1"/>
        </c:ser>
        <c:axId val="809167005"/>
        <c:axId val="181233048"/>
      </c:lineChart>
      <c:catAx>
        <c:axId val="8091670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233048"/>
      </c:catAx>
      <c:valAx>
        <c:axId val="1812330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91670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sine_waves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esp32_sine_FW4.4.2!$G$2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esp32_sine_FW4.4.2!$C$3:$C$211</c:f>
            </c:strRef>
          </c:cat>
          <c:val>
            <c:numRef>
              <c:f>esp32_sine_FW4.4.2!$G$3:$G$211</c:f>
              <c:numCache/>
            </c:numRef>
          </c:val>
          <c:smooth val="0"/>
        </c:ser>
        <c:ser>
          <c:idx val="1"/>
          <c:order val="1"/>
          <c:tx>
            <c:strRef>
              <c:f>esp32_sine_FW4.4.2!$H$2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esp32_sine_FW4.4.2!$C$3:$C$211</c:f>
            </c:strRef>
          </c:cat>
          <c:val>
            <c:numRef>
              <c:f>esp32_sine_FW4.4.2!$H$3:$H$211</c:f>
              <c:numCache/>
            </c:numRef>
          </c:val>
          <c:smooth val="0"/>
        </c:ser>
        <c:axId val="673568813"/>
        <c:axId val="1647014968"/>
      </c:lineChart>
      <c:catAx>
        <c:axId val="6735688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Ponto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7014968"/>
      </c:catAx>
      <c:valAx>
        <c:axId val="16470149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valor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35688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sine_waves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esp32_sine_FW5.0.0!$I$2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esp32_sine_FW5.0.0!$C$3:$C$211</c:f>
            </c:strRef>
          </c:cat>
          <c:val>
            <c:numRef>
              <c:f>esp32_sine_FW5.0.0!$I$3:$I$211</c:f>
              <c:numCache/>
            </c:numRef>
          </c:val>
          <c:smooth val="0"/>
        </c:ser>
        <c:ser>
          <c:idx val="1"/>
          <c:order val="1"/>
          <c:tx>
            <c:strRef>
              <c:f>esp32_sine_FW5.0.0!$J$2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esp32_sine_FW5.0.0!$C$3:$C$211</c:f>
            </c:strRef>
          </c:cat>
          <c:val>
            <c:numRef>
              <c:f>esp32_sine_FW5.0.0!$J$3:$J$211</c:f>
              <c:numCache/>
            </c:numRef>
          </c:val>
          <c:smooth val="0"/>
        </c:ser>
        <c:ser>
          <c:idx val="2"/>
          <c:order val="2"/>
          <c:tx>
            <c:strRef>
              <c:f>esp32_sine_FW5.0.0!$K$2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esp32_sine_FW5.0.0!$C$3:$C$211</c:f>
            </c:strRef>
          </c:cat>
          <c:val>
            <c:numRef>
              <c:f>esp32_sine_FW5.0.0!$K$3:$K$211</c:f>
              <c:numCache/>
            </c:numRef>
          </c:val>
          <c:smooth val="0"/>
        </c:ser>
        <c:axId val="437063050"/>
        <c:axId val="698628942"/>
      </c:lineChart>
      <c:catAx>
        <c:axId val="4370630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Ponto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98628942"/>
      </c:catAx>
      <c:valAx>
        <c:axId val="6986289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valor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70630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sine_waves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esp32_sine_FW5.0.0!$O$2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esp32_sine_FW5.0.0!$C$3:$C$212</c:f>
            </c:strRef>
          </c:cat>
          <c:val>
            <c:numRef>
              <c:f>esp32_sine_FW5.0.0!$O$3:$O$212</c:f>
              <c:numCache/>
            </c:numRef>
          </c:val>
          <c:smooth val="0"/>
        </c:ser>
        <c:ser>
          <c:idx val="1"/>
          <c:order val="1"/>
          <c:tx>
            <c:strRef>
              <c:f>esp32_sine_FW5.0.0!$P$2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esp32_sine_FW5.0.0!$C$3:$C$212</c:f>
            </c:strRef>
          </c:cat>
          <c:val>
            <c:numRef>
              <c:f>esp32_sine_FW5.0.0!$P$3:$P$212</c:f>
              <c:numCache/>
            </c:numRef>
          </c:val>
          <c:smooth val="0"/>
        </c:ser>
        <c:ser>
          <c:idx val="2"/>
          <c:order val="2"/>
          <c:tx>
            <c:strRef>
              <c:f>esp32_sine_FW5.0.0!$Q$2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esp32_sine_FW5.0.0!$C$3:$C$212</c:f>
            </c:strRef>
          </c:cat>
          <c:val>
            <c:numRef>
              <c:f>esp32_sine_FW5.0.0!$Q$3:$Q$212</c:f>
              <c:numCache/>
            </c:numRef>
          </c:val>
          <c:smooth val="0"/>
        </c:ser>
        <c:axId val="1753450891"/>
        <c:axId val="1812451490"/>
      </c:lineChart>
      <c:catAx>
        <c:axId val="17534508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Ponto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2451490"/>
      </c:catAx>
      <c:valAx>
        <c:axId val="18124514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valor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534508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sine_waves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esp32_sine_FW5.0.0_100pts!$I$2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esp32_sine_FW5.0.0_100pts!$C$3:$C$113</c:f>
            </c:strRef>
          </c:cat>
          <c:val>
            <c:numRef>
              <c:f>esp32_sine_FW5.0.0_100pts!$I$3:$I$113</c:f>
              <c:numCache/>
            </c:numRef>
          </c:val>
          <c:smooth val="0"/>
        </c:ser>
        <c:ser>
          <c:idx val="1"/>
          <c:order val="1"/>
          <c:tx>
            <c:strRef>
              <c:f>esp32_sine_FW5.0.0_100pts!$J$2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esp32_sine_FW5.0.0_100pts!$C$3:$C$113</c:f>
            </c:strRef>
          </c:cat>
          <c:val>
            <c:numRef>
              <c:f>esp32_sine_FW5.0.0_100pts!$J$3:$J$113</c:f>
              <c:numCache/>
            </c:numRef>
          </c:val>
          <c:smooth val="0"/>
        </c:ser>
        <c:ser>
          <c:idx val="2"/>
          <c:order val="2"/>
          <c:tx>
            <c:strRef>
              <c:f>esp32_sine_FW5.0.0_100pts!$K$2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esp32_sine_FW5.0.0_100pts!$C$3:$C$113</c:f>
            </c:strRef>
          </c:cat>
          <c:val>
            <c:numRef>
              <c:f>esp32_sine_FW5.0.0_100pts!$K$3:$K$113</c:f>
              <c:numCache/>
            </c:numRef>
          </c:val>
          <c:smooth val="0"/>
        </c:ser>
        <c:axId val="1024487550"/>
        <c:axId val="575470271"/>
      </c:lineChart>
      <c:catAx>
        <c:axId val="10244875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Ponto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5470271"/>
      </c:catAx>
      <c:valAx>
        <c:axId val="5754702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valor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44875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sine_waves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esp32_sine_FW5.0.0_100pts!$O$2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esp32_sine_FW5.0.0_100pts!$C$3:$C$114</c:f>
            </c:strRef>
          </c:cat>
          <c:val>
            <c:numRef>
              <c:f>esp32_sine_FW5.0.0_100pts!$O$3:$O$114</c:f>
              <c:numCache/>
            </c:numRef>
          </c:val>
          <c:smooth val="0"/>
        </c:ser>
        <c:ser>
          <c:idx val="1"/>
          <c:order val="1"/>
          <c:tx>
            <c:strRef>
              <c:f>esp32_sine_FW5.0.0_100pts!$P$2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esp32_sine_FW5.0.0_100pts!$C$3:$C$114</c:f>
            </c:strRef>
          </c:cat>
          <c:val>
            <c:numRef>
              <c:f>esp32_sine_FW5.0.0_100pts!$P$3:$P$114</c:f>
              <c:numCache/>
            </c:numRef>
          </c:val>
          <c:smooth val="0"/>
        </c:ser>
        <c:ser>
          <c:idx val="2"/>
          <c:order val="2"/>
          <c:tx>
            <c:strRef>
              <c:f>esp32_sine_FW5.0.0_100pts!$Q$2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esp32_sine_FW5.0.0_100pts!$C$3:$C$114</c:f>
            </c:strRef>
          </c:cat>
          <c:val>
            <c:numRef>
              <c:f>esp32_sine_FW5.0.0_100pts!$Q$3:$Q$114</c:f>
              <c:numCache/>
            </c:numRef>
          </c:val>
          <c:smooth val="0"/>
        </c:ser>
        <c:axId val="1952949140"/>
        <c:axId val="2144509839"/>
      </c:lineChart>
      <c:catAx>
        <c:axId val="19529491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Ponto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44509839"/>
      </c:catAx>
      <c:valAx>
        <c:axId val="21445098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valor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29491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Relationship Id="rId3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image" Target="../media/image1.png"/><Relationship Id="rId4" Type="http://schemas.openxmlformats.org/officeDocument/2006/relationships/image" Target="../media/image3.png"/><Relationship Id="rId5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390525</xdr:colOff>
      <xdr:row>14</xdr:row>
      <xdr:rowOff>19050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14</xdr:col>
      <xdr:colOff>0</xdr:colOff>
      <xdr:row>12</xdr:row>
      <xdr:rowOff>0</xdr:rowOff>
    </xdr:from>
    <xdr:ext cx="3343275" cy="200025"/>
    <xdr:pic>
      <xdr:nvPicPr>
        <xdr:cNvPr id="0" name="image1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76200</xdr:colOff>
      <xdr:row>9</xdr:row>
      <xdr:rowOff>152400</xdr:rowOff>
    </xdr:from>
    <xdr:ext cx="2905125" cy="228600"/>
    <xdr:pic>
      <xdr:nvPicPr>
        <xdr:cNvPr id="0" name="image3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85725</xdr:colOff>
      <xdr:row>1</xdr:row>
      <xdr:rowOff>142875</xdr:rowOff>
    </xdr:from>
    <xdr:ext cx="2190750" cy="285750"/>
    <xdr:pic>
      <xdr:nvPicPr>
        <xdr:cNvPr id="0" name="image2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266700</xdr:colOff>
      <xdr:row>14</xdr:row>
      <xdr:rowOff>95250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16</xdr:col>
      <xdr:colOff>266700</xdr:colOff>
      <xdr:row>31</xdr:row>
      <xdr:rowOff>180975</xdr:rowOff>
    </xdr:from>
    <xdr:ext cx="5715000" cy="35337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18</xdr:col>
      <xdr:colOff>0</xdr:colOff>
      <xdr:row>11</xdr:row>
      <xdr:rowOff>0</xdr:rowOff>
    </xdr:from>
    <xdr:ext cx="3343275" cy="200025"/>
    <xdr:pic>
      <xdr:nvPicPr>
        <xdr:cNvPr id="0" name="image1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76200</xdr:colOff>
      <xdr:row>8</xdr:row>
      <xdr:rowOff>152400</xdr:rowOff>
    </xdr:from>
    <xdr:ext cx="2905125" cy="228600"/>
    <xdr:pic>
      <xdr:nvPicPr>
        <xdr:cNvPr id="0" name="image3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76200</xdr:colOff>
      <xdr:row>6</xdr:row>
      <xdr:rowOff>47625</xdr:rowOff>
    </xdr:from>
    <xdr:ext cx="2190750" cy="285750"/>
    <xdr:pic>
      <xdr:nvPicPr>
        <xdr:cNvPr id="0" name="image2.png" title="Imagem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714375</xdr:colOff>
      <xdr:row>0</xdr:row>
      <xdr:rowOff>171450</xdr:rowOff>
    </xdr:from>
    <xdr:ext cx="5715000" cy="3533775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20</xdr:col>
      <xdr:colOff>876300</xdr:colOff>
      <xdr:row>8</xdr:row>
      <xdr:rowOff>47625</xdr:rowOff>
    </xdr:from>
    <xdr:ext cx="5715000" cy="3533775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20</xdr:col>
      <xdr:colOff>876300</xdr:colOff>
      <xdr:row>27</xdr:row>
      <xdr:rowOff>76200</xdr:rowOff>
    </xdr:from>
    <xdr:ext cx="5715000" cy="3533775"/>
    <xdr:graphicFrame>
      <xdr:nvGraphicFramePr>
        <xdr:cNvPr id="6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20</xdr:col>
      <xdr:colOff>876300</xdr:colOff>
      <xdr:row>15</xdr:row>
      <xdr:rowOff>76200</xdr:rowOff>
    </xdr:from>
    <xdr:ext cx="5715000" cy="3533775"/>
    <xdr:graphicFrame>
      <xdr:nvGraphicFramePr>
        <xdr:cNvPr id="7" name="Chart 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20</xdr:col>
      <xdr:colOff>876300</xdr:colOff>
      <xdr:row>34</xdr:row>
      <xdr:rowOff>57150</xdr:rowOff>
    </xdr:from>
    <xdr:ext cx="5715000" cy="3533775"/>
    <xdr:graphicFrame>
      <xdr:nvGraphicFramePr>
        <xdr:cNvPr id="8" name="Chart 8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headerRowCount="0" ref="B2:L132" displayName="Table_1" id="1">
  <tableColumns count="1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</tableColumns>
  <tableStyleInfo name="sin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B2:P131" displayName="Table_2" id="2">
  <tableColumns count="15">
    <tableColumn name="n" id="1"/>
    <tableColumn name="n*step" id="2"/>
    <tableColumn name="sinA(n*step)" id="3"/>
    <tableColumn name="sinB(n*step)" id="4"/>
    <tableColumn name="sinC(n*step)" id="5"/>
    <tableColumn name="sinA(3*n*step)" id="6"/>
    <tableColumn name="sinA+3rdHarm" id="7"/>
    <tableColumn name="sinB+3rdHarm" id="8"/>
    <tableColumn name="sinC+3rdHarm" id="9"/>
    <tableColumn name="Ampl*sinA+3rdHarm" id="10"/>
    <tableColumn name="Ampl*sinB+3rdHarm" id="11"/>
    <tableColumn name="Ampl*sinC+3rdHarm" id="12"/>
    <tableColumn name="sinA[129]" id="13"/>
    <tableColumn name="sinB[129]" id="14"/>
    <tableColumn name="sinC[129]" id="15"/>
  </tableColumns>
  <tableStyleInfo name="sine_3rd_harm-style" showColumnStripes="0" showFirstColumn="1" showLastColumn="1" showRowStripes="1"/>
</table>
</file>

<file path=xl/tables/table3.xml><?xml version="1.0" encoding="utf-8"?>
<table xmlns="http://schemas.openxmlformats.org/spreadsheetml/2006/main" ref="C2:I211" displayName="Table_3" id="3">
  <tableColumns count="7">
    <tableColumn name="n" id="1"/>
    <tableColumn name="n*step" id="2"/>
    <tableColumn name="sin(n*step)" id="3"/>
    <tableColumn name="sin(3*n*step)" id="4"/>
    <tableColumn name="pure_sine" id="5"/>
    <tableColumn name="3rdH_sine" id="6"/>
    <tableColumn name="sine_table_3rdH[]=" id="7"/>
  </tableColumns>
  <tableStyleInfo name="esp32_sine_FW4.4.2-style" showColumnStripes="0" showFirstColumn="1" showLastColumn="1" showRowStripes="1"/>
</table>
</file>

<file path=xl/tables/table4.xml><?xml version="1.0" encoding="utf-8"?>
<table xmlns="http://schemas.openxmlformats.org/spreadsheetml/2006/main" ref="C2:T211" displayName="Table_4" id="4">
  <tableColumns count="18">
    <tableColumn name="n" id="1"/>
    <tableColumn name="n*step" id="2"/>
    <tableColumn name="sin(n*step)" id="3"/>
    <tableColumn name="sin(n*step-2pi/3)" id="4"/>
    <tableColumn name="sin(n*step+2pi/3)" id="5"/>
    <tableColumn name="sin(3*n*step)" id="6"/>
    <tableColumn name="sinA=" id="7"/>
    <tableColumn name="sinB=" id="8"/>
    <tableColumn name="sinC=" id="9"/>
    <tableColumn name="sine_tableA[]={" id="10"/>
    <tableColumn name="sine_tableB[]={" id="11"/>
    <tableColumn name="sine_tableC[]={" id="12"/>
    <tableColumn name="3rdH_sineA" id="13"/>
    <tableColumn name="3rdH_sineB" id="14"/>
    <tableColumn name="3rdH_sineC" id="15"/>
    <tableColumn name="sine_tableA_3rdH[]={" id="16"/>
    <tableColumn name="sine_tableB_3rdH[]={" id="17"/>
    <tableColumn name="sine_tableC_3rdH[]={" id="18"/>
  </tableColumns>
  <tableStyleInfo name="esp32_sine_FW5.0.0-style" showColumnStripes="0" showFirstColumn="1" showLastColumn="1" showRowStripes="1"/>
</table>
</file>

<file path=xl/tables/table5.xml><?xml version="1.0" encoding="utf-8"?>
<table xmlns="http://schemas.openxmlformats.org/spreadsheetml/2006/main" ref="C2:T113" displayName="Table_5" id="5">
  <tableColumns count="18">
    <tableColumn name="n" id="1"/>
    <tableColumn name="n*step" id="2"/>
    <tableColumn name="sin(n*step)" id="3"/>
    <tableColumn name="sin(n*step-2pi/3)" id="4"/>
    <tableColumn name="sin(n*step+2pi/3)" id="5"/>
    <tableColumn name="sin(3*n*step)" id="6"/>
    <tableColumn name="sinA=" id="7"/>
    <tableColumn name="sinB=" id="8"/>
    <tableColumn name="sinC=" id="9"/>
    <tableColumn name="const int sine_tableA[]={" id="10"/>
    <tableColumn name="const int sine_tableB[]={" id="11"/>
    <tableColumn name="const int sine_tableC[]={" id="12"/>
    <tableColumn name="3rdH_sineA" id="13"/>
    <tableColumn name="3rdH_sineB" id="14"/>
    <tableColumn name="3rdH_sineC" id="15"/>
    <tableColumn name="const int sine_tableA_3rdH[]={" id="16"/>
    <tableColumn name="const int sine_tableB_3rdH[]={" id="17"/>
    <tableColumn name="const int sine_tableC_3rdH[]={" id="18"/>
  </tableColumns>
  <tableStyleInfo name="esp32_sine_FW5.0.0_100pt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10.63"/>
    <col customWidth="1" min="5" max="5" width="10.38"/>
    <col customWidth="1" min="6" max="6" width="11.75"/>
    <col customWidth="1" min="7" max="8" width="19.0"/>
    <col customWidth="1" min="9" max="9" width="19.5"/>
    <col customWidth="1" min="13" max="13" width="20.88"/>
    <col customWidth="1" min="14" max="14" width="17.38"/>
  </cols>
  <sheetData>
    <row r="1" ht="15.75" customHeight="1"/>
    <row r="2" ht="15.75" customHeight="1">
      <c r="B2" s="1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3" t="s">
        <v>5</v>
      </c>
      <c r="H2" s="3" t="s">
        <v>5</v>
      </c>
      <c r="I2" s="3" t="s">
        <v>5</v>
      </c>
      <c r="J2" s="1" t="s">
        <v>6</v>
      </c>
      <c r="K2" s="1" t="s">
        <v>7</v>
      </c>
      <c r="L2" s="1" t="s">
        <v>8</v>
      </c>
      <c r="M2" s="4" t="s">
        <v>9</v>
      </c>
      <c r="N2" s="5"/>
    </row>
    <row r="3" ht="15.75" customHeight="1">
      <c r="B3" s="6">
        <v>0.0</v>
      </c>
      <c r="C3" s="1">
        <f t="shared" ref="C3:C132" si="3">B3*$N$5</f>
        <v>0</v>
      </c>
      <c r="D3" s="7" t="s">
        <v>1</v>
      </c>
      <c r="E3" s="8">
        <f t="shared" ref="E3:E132" si="4">sin(C3+$N$7)</f>
        <v>-0.8660254038</v>
      </c>
      <c r="F3" s="8">
        <f t="shared" ref="F3:F132" si="5">sin(C3+$N$6)</f>
        <v>0.8660254038</v>
      </c>
      <c r="G3" s="3" t="str">
        <f t="shared" ref="G3:I3" si="1">ROUNDDOWN((D3+1)*$N$12)</f>
        <v>#VALUE!</v>
      </c>
      <c r="H3" s="3">
        <f t="shared" si="1"/>
        <v>837</v>
      </c>
      <c r="I3" s="3">
        <f t="shared" si="1"/>
        <v>11662</v>
      </c>
      <c r="J3" s="9" t="str">
        <f t="shared" ref="J3:L3" si="2">concat(G3,",")</f>
        <v>#VALUE!</v>
      </c>
      <c r="K3" s="9" t="str">
        <f t="shared" si="2"/>
        <v>837,</v>
      </c>
      <c r="L3" s="9" t="str">
        <f t="shared" si="2"/>
        <v>11662,</v>
      </c>
      <c r="M3" s="10"/>
      <c r="N3" s="11"/>
    </row>
    <row r="4" ht="15.75" customHeight="1">
      <c r="B4" s="1">
        <v>1.0</v>
      </c>
      <c r="C4" s="1">
        <f t="shared" si="3"/>
        <v>0.04870686285</v>
      </c>
      <c r="D4" s="8">
        <f t="shared" ref="D4:D132" si="8">SIN(C4)</f>
        <v>0.04868760677</v>
      </c>
      <c r="E4" s="8">
        <f t="shared" si="4"/>
        <v>-0.8893421489</v>
      </c>
      <c r="F4" s="8">
        <f t="shared" si="5"/>
        <v>0.8406545421</v>
      </c>
      <c r="G4" s="3">
        <f t="shared" ref="G4:I4" si="6">ROUNDDOWN((D4+1)*$N$12)</f>
        <v>6554</v>
      </c>
      <c r="H4" s="3">
        <f t="shared" si="6"/>
        <v>691</v>
      </c>
      <c r="I4" s="3">
        <f t="shared" si="6"/>
        <v>11504</v>
      </c>
      <c r="J4" s="9" t="str">
        <f t="shared" ref="J4:L4" si="7">concat(G4,",")</f>
        <v>6554,</v>
      </c>
      <c r="K4" s="9" t="str">
        <f t="shared" si="7"/>
        <v>691,</v>
      </c>
      <c r="L4" s="9" t="str">
        <f t="shared" si="7"/>
        <v>11504,</v>
      </c>
      <c r="M4" s="10" t="s">
        <v>10</v>
      </c>
      <c r="N4" s="11">
        <v>129.0</v>
      </c>
    </row>
    <row r="5" ht="15.75" customHeight="1">
      <c r="B5" s="1">
        <v>2.0</v>
      </c>
      <c r="C5" s="1">
        <f t="shared" si="3"/>
        <v>0.09741372569</v>
      </c>
      <c r="D5" s="8">
        <f t="shared" si="8"/>
        <v>0.09725973192</v>
      </c>
      <c r="E5" s="8">
        <f t="shared" si="4"/>
        <v>-0.9105494727</v>
      </c>
      <c r="F5" s="8">
        <f t="shared" si="5"/>
        <v>0.8132897407</v>
      </c>
      <c r="G5" s="3">
        <f t="shared" ref="G5:I5" si="9">ROUNDDOWN((D5+1)*$N$12)</f>
        <v>6857</v>
      </c>
      <c r="H5" s="3">
        <f t="shared" si="9"/>
        <v>559</v>
      </c>
      <c r="I5" s="3">
        <f t="shared" si="9"/>
        <v>11333</v>
      </c>
      <c r="J5" s="9" t="str">
        <f t="shared" ref="J5:L5" si="10">concat(G5,",")</f>
        <v>6857,</v>
      </c>
      <c r="K5" s="9" t="str">
        <f t="shared" si="10"/>
        <v>559,</v>
      </c>
      <c r="L5" s="9" t="str">
        <f t="shared" si="10"/>
        <v>11333,</v>
      </c>
      <c r="M5" s="12" t="s">
        <v>11</v>
      </c>
      <c r="N5" s="13">
        <f>2*pi()/N4</f>
        <v>0.04870686285</v>
      </c>
    </row>
    <row r="6" ht="15.75" customHeight="1">
      <c r="B6" s="1">
        <v>3.0</v>
      </c>
      <c r="C6" s="1">
        <f t="shared" si="3"/>
        <v>0.1461205885</v>
      </c>
      <c r="D6" s="8">
        <f t="shared" si="8"/>
        <v>0.1456011677</v>
      </c>
      <c r="E6" s="8">
        <f t="shared" si="4"/>
        <v>-0.9295970737</v>
      </c>
      <c r="F6" s="8">
        <f t="shared" si="5"/>
        <v>0.783995906</v>
      </c>
      <c r="G6" s="3">
        <f t="shared" ref="G6:I6" si="11">ROUNDDOWN((D6+1)*$N$12)</f>
        <v>7160</v>
      </c>
      <c r="H6" s="3">
        <f t="shared" si="11"/>
        <v>440</v>
      </c>
      <c r="I6" s="3">
        <f t="shared" si="11"/>
        <v>11149</v>
      </c>
      <c r="J6" s="9" t="str">
        <f t="shared" ref="J6:L6" si="12">concat(G6,",")</f>
        <v>7160,</v>
      </c>
      <c r="K6" s="9" t="str">
        <f t="shared" si="12"/>
        <v>440,</v>
      </c>
      <c r="L6" s="9" t="str">
        <f t="shared" si="12"/>
        <v>11149,</v>
      </c>
      <c r="M6" s="10" t="s">
        <v>12</v>
      </c>
      <c r="N6" s="11">
        <f>2*pi()/3</f>
        <v>2.094395102</v>
      </c>
    </row>
    <row r="7" ht="15.75" customHeight="1">
      <c r="B7" s="1">
        <v>4.0</v>
      </c>
      <c r="C7" s="1">
        <f t="shared" si="3"/>
        <v>0.1948274514</v>
      </c>
      <c r="D7" s="8">
        <f t="shared" si="8"/>
        <v>0.1935972537</v>
      </c>
      <c r="E7" s="8">
        <f t="shared" si="4"/>
        <v>-0.9464397732</v>
      </c>
      <c r="F7" s="8">
        <f t="shared" si="5"/>
        <v>0.7528425195</v>
      </c>
      <c r="G7" s="3">
        <f t="shared" ref="G7:I7" si="13">ROUNDDOWN((D7+1)*$N$12)</f>
        <v>7459</v>
      </c>
      <c r="H7" s="3">
        <f t="shared" si="13"/>
        <v>334</v>
      </c>
      <c r="I7" s="3">
        <f t="shared" si="13"/>
        <v>10955</v>
      </c>
      <c r="J7" s="9" t="str">
        <f t="shared" ref="J7:L7" si="14">concat(G7,",")</f>
        <v>7459,</v>
      </c>
      <c r="K7" s="9" t="str">
        <f t="shared" si="14"/>
        <v>334,</v>
      </c>
      <c r="L7" s="9" t="str">
        <f t="shared" si="14"/>
        <v>10955,</v>
      </c>
      <c r="M7" s="12" t="s">
        <v>13</v>
      </c>
      <c r="N7" s="13">
        <f>-2*pi()/3</f>
        <v>-2.094395102</v>
      </c>
    </row>
    <row r="8" ht="15.75" customHeight="1">
      <c r="B8" s="1">
        <v>5.0</v>
      </c>
      <c r="C8" s="1">
        <f t="shared" si="3"/>
        <v>0.2435343142</v>
      </c>
      <c r="D8" s="8">
        <f t="shared" si="8"/>
        <v>0.2411341483</v>
      </c>
      <c r="E8" s="8">
        <f t="shared" si="4"/>
        <v>-0.9610376221</v>
      </c>
      <c r="F8" s="8">
        <f t="shared" si="5"/>
        <v>0.7199034738</v>
      </c>
      <c r="G8" s="3">
        <f t="shared" ref="G8:I8" si="15">ROUNDDOWN((D8+1)*$N$12)</f>
        <v>7757</v>
      </c>
      <c r="H8" s="3">
        <f t="shared" si="15"/>
        <v>243</v>
      </c>
      <c r="I8" s="3">
        <f t="shared" si="15"/>
        <v>10749</v>
      </c>
      <c r="J8" s="9" t="str">
        <f t="shared" ref="J8:L8" si="16">concat(G8,",")</f>
        <v>7757,</v>
      </c>
      <c r="K8" s="9" t="str">
        <f t="shared" si="16"/>
        <v>243,</v>
      </c>
      <c r="L8" s="9" t="str">
        <f t="shared" si="16"/>
        <v>10749,</v>
      </c>
      <c r="M8" s="10" t="s">
        <v>14</v>
      </c>
      <c r="N8" s="11">
        <v>60.0</v>
      </c>
    </row>
    <row r="9" ht="15.75" customHeight="1">
      <c r="B9" s="1">
        <v>6.0</v>
      </c>
      <c r="C9" s="1">
        <f t="shared" si="3"/>
        <v>0.2922411771</v>
      </c>
      <c r="D9" s="8">
        <f t="shared" si="8"/>
        <v>0.2880990994</v>
      </c>
      <c r="E9" s="8">
        <f t="shared" si="4"/>
        <v>-0.9733559959</v>
      </c>
      <c r="F9" s="8">
        <f t="shared" si="5"/>
        <v>0.6852568965</v>
      </c>
      <c r="G9" s="3">
        <f t="shared" ref="G9:I9" si="17">ROUNDDOWN((D9+1)*$N$12)</f>
        <v>8050</v>
      </c>
      <c r="H9" s="3">
        <f t="shared" si="17"/>
        <v>166</v>
      </c>
      <c r="I9" s="3">
        <f t="shared" si="17"/>
        <v>10532</v>
      </c>
      <c r="J9" s="9" t="str">
        <f t="shared" ref="J9:L9" si="18">concat(G9,",")</f>
        <v>8050,</v>
      </c>
      <c r="K9" s="9" t="str">
        <f t="shared" si="18"/>
        <v>166,</v>
      </c>
      <c r="L9" s="9" t="str">
        <f t="shared" si="18"/>
        <v>10532,</v>
      </c>
      <c r="M9" s="12" t="s">
        <v>15</v>
      </c>
      <c r="N9" s="13">
        <v>32.0</v>
      </c>
    </row>
    <row r="10" ht="15.75" customHeight="1">
      <c r="B10" s="1">
        <v>7.0</v>
      </c>
      <c r="C10" s="1">
        <f t="shared" si="3"/>
        <v>0.3409480399</v>
      </c>
      <c r="D10" s="8">
        <f t="shared" si="8"/>
        <v>0.3343807112</v>
      </c>
      <c r="E10" s="8">
        <f t="shared" si="4"/>
        <v>-0.9833656768</v>
      </c>
      <c r="F10" s="8">
        <f t="shared" si="5"/>
        <v>0.6489849656</v>
      </c>
      <c r="G10" s="3">
        <f t="shared" ref="G10:I10" si="19">ROUNDDOWN((D10+1)*$N$12)</f>
        <v>8339</v>
      </c>
      <c r="H10" s="3">
        <f t="shared" si="19"/>
        <v>103</v>
      </c>
      <c r="I10" s="3">
        <f t="shared" si="19"/>
        <v>10306</v>
      </c>
      <c r="J10" s="9" t="str">
        <f t="shared" ref="J10:L10" si="20">concat(G10,",")</f>
        <v>8339,</v>
      </c>
      <c r="K10" s="9" t="str">
        <f t="shared" si="20"/>
        <v>103,</v>
      </c>
      <c r="L10" s="9" t="str">
        <f t="shared" si="20"/>
        <v>10306,</v>
      </c>
      <c r="M10" s="10" t="s">
        <v>16</v>
      </c>
      <c r="N10" s="11">
        <f>N9*N8</f>
        <v>1920</v>
      </c>
    </row>
    <row r="11" ht="15.75" customHeight="1">
      <c r="B11" s="1">
        <v>8.0</v>
      </c>
      <c r="C11" s="1">
        <f t="shared" si="3"/>
        <v>0.3896549028</v>
      </c>
      <c r="D11" s="8">
        <f t="shared" si="8"/>
        <v>0.3798692089</v>
      </c>
      <c r="E11" s="8">
        <f t="shared" si="4"/>
        <v>-0.991042923</v>
      </c>
      <c r="F11" s="8">
        <f t="shared" si="5"/>
        <v>0.6111737141</v>
      </c>
      <c r="G11" s="3">
        <f t="shared" ref="G11:I11" si="21">ROUNDDOWN((D11+1)*$N$12)</f>
        <v>8624</v>
      </c>
      <c r="H11" s="3">
        <f t="shared" si="21"/>
        <v>55</v>
      </c>
      <c r="I11" s="3">
        <f t="shared" si="21"/>
        <v>10069</v>
      </c>
      <c r="J11" s="9" t="str">
        <f t="shared" ref="J11:L11" si="22">concat(G11,",")</f>
        <v>8624,</v>
      </c>
      <c r="K11" s="9" t="str">
        <f t="shared" si="22"/>
        <v>55,</v>
      </c>
      <c r="L11" s="9" t="str">
        <f t="shared" si="22"/>
        <v>10069,</v>
      </c>
      <c r="M11" s="12" t="s">
        <v>17</v>
      </c>
      <c r="N11" s="13">
        <f>60000000/(2*N10)</f>
        <v>15625</v>
      </c>
    </row>
    <row r="12" ht="15.75" customHeight="1">
      <c r="B12" s="1">
        <v>9.0</v>
      </c>
      <c r="C12" s="1">
        <f t="shared" si="3"/>
        <v>0.4383617656</v>
      </c>
      <c r="D12" s="8">
        <f t="shared" si="8"/>
        <v>0.4244566989</v>
      </c>
      <c r="E12" s="8">
        <f t="shared" si="4"/>
        <v>-0.9963695249</v>
      </c>
      <c r="F12" s="8">
        <f t="shared" si="5"/>
        <v>0.571912826</v>
      </c>
      <c r="G12" s="3">
        <f t="shared" ref="G12:I12" si="23">ROUNDDOWN((D12+1)*$N$12)</f>
        <v>8902</v>
      </c>
      <c r="H12" s="3">
        <f t="shared" si="23"/>
        <v>22</v>
      </c>
      <c r="I12" s="3">
        <f t="shared" si="23"/>
        <v>9824</v>
      </c>
      <c r="J12" s="9" t="str">
        <f t="shared" ref="J12:L12" si="24">concat(G12,",")</f>
        <v>8902,</v>
      </c>
      <c r="K12" s="9" t="str">
        <f t="shared" si="24"/>
        <v>22,</v>
      </c>
      <c r="L12" s="9" t="str">
        <f t="shared" si="24"/>
        <v>9824,</v>
      </c>
      <c r="M12" s="10" t="s">
        <v>18</v>
      </c>
      <c r="N12" s="11">
        <f>ROUNDUP(N14*(N11/2))</f>
        <v>6250</v>
      </c>
    </row>
    <row r="13" ht="15.75" customHeight="1">
      <c r="B13" s="1">
        <v>10.0</v>
      </c>
      <c r="C13" s="1">
        <f t="shared" si="3"/>
        <v>0.4870686285</v>
      </c>
      <c r="D13" s="8">
        <f t="shared" si="8"/>
        <v>0.4680374244</v>
      </c>
      <c r="E13" s="8">
        <f t="shared" si="4"/>
        <v>-0.9993328484</v>
      </c>
      <c r="F13" s="8">
        <f t="shared" si="5"/>
        <v>0.531295424</v>
      </c>
      <c r="G13" s="3">
        <f t="shared" ref="G13:I13" si="25">ROUNDDOWN((D13+1)*$N$12)</f>
        <v>9175</v>
      </c>
      <c r="H13" s="3">
        <f t="shared" si="25"/>
        <v>4</v>
      </c>
      <c r="I13" s="3">
        <f t="shared" si="25"/>
        <v>9570</v>
      </c>
      <c r="J13" s="9" t="str">
        <f t="shared" ref="J13:L13" si="26">concat(G13,",")</f>
        <v>9175,</v>
      </c>
      <c r="K13" s="9" t="str">
        <f t="shared" si="26"/>
        <v>4,</v>
      </c>
      <c r="L13" s="9" t="str">
        <f t="shared" si="26"/>
        <v>9570,</v>
      </c>
      <c r="M13" s="12" t="s">
        <v>19</v>
      </c>
      <c r="N13" s="14">
        <f>1/N8/N4</f>
        <v>0.0001291989664</v>
      </c>
    </row>
    <row r="14" ht="15.75" customHeight="1">
      <c r="B14" s="1">
        <v>11.0</v>
      </c>
      <c r="C14" s="1">
        <f t="shared" si="3"/>
        <v>0.5357754913</v>
      </c>
      <c r="D14" s="8">
        <f t="shared" si="8"/>
        <v>0.5105080169</v>
      </c>
      <c r="E14" s="8">
        <f t="shared" si="4"/>
        <v>-0.9999258647</v>
      </c>
      <c r="F14" s="8">
        <f t="shared" si="5"/>
        <v>0.4894178478</v>
      </c>
      <c r="G14" s="3">
        <f t="shared" ref="G14:I14" si="27">ROUNDDOWN((D14+1)*$N$12)</f>
        <v>9440</v>
      </c>
      <c r="H14" s="3">
        <f t="shared" si="27"/>
        <v>0</v>
      </c>
      <c r="I14" s="3">
        <f t="shared" si="27"/>
        <v>9308</v>
      </c>
      <c r="J14" s="9" t="str">
        <f t="shared" ref="J14:L14" si="28">concat(G14,",")</f>
        <v>9440,</v>
      </c>
      <c r="K14" s="9" t="str">
        <f t="shared" si="28"/>
        <v>0,</v>
      </c>
      <c r="L14" s="9" t="str">
        <f t="shared" si="28"/>
        <v>9308,</v>
      </c>
      <c r="M14" s="15" t="s">
        <v>20</v>
      </c>
      <c r="N14" s="16">
        <v>0.8</v>
      </c>
    </row>
    <row r="15" ht="15.75" customHeight="1">
      <c r="B15" s="1">
        <v>12.0</v>
      </c>
      <c r="C15" s="1">
        <f t="shared" si="3"/>
        <v>0.5844823542</v>
      </c>
      <c r="D15" s="8">
        <f t="shared" si="8"/>
        <v>0.5517677408</v>
      </c>
      <c r="E15" s="8">
        <f t="shared" si="4"/>
        <v>-0.9981471674</v>
      </c>
      <c r="F15" s="8">
        <f t="shared" si="5"/>
        <v>0.4463794266</v>
      </c>
      <c r="G15" s="3">
        <f t="shared" ref="G15:I15" si="29">ROUNDDOWN((D15+1)*$N$12)</f>
        <v>9698</v>
      </c>
      <c r="H15" s="3">
        <f t="shared" si="29"/>
        <v>11</v>
      </c>
      <c r="I15" s="3">
        <f t="shared" si="29"/>
        <v>9039</v>
      </c>
      <c r="J15" s="9" t="str">
        <f t="shared" ref="J15:L15" si="30">concat(G15,",")</f>
        <v>9698,</v>
      </c>
      <c r="K15" s="9" t="str">
        <f t="shared" si="30"/>
        <v>11,</v>
      </c>
      <c r="L15" s="9" t="str">
        <f t="shared" si="30"/>
        <v>9039,</v>
      </c>
    </row>
    <row r="16" ht="15.75" customHeight="1">
      <c r="B16" s="1">
        <v>13.0</v>
      </c>
      <c r="C16" s="1">
        <f t="shared" si="3"/>
        <v>0.633189217</v>
      </c>
      <c r="D16" s="8">
        <f t="shared" si="8"/>
        <v>0.5917187325</v>
      </c>
      <c r="E16" s="8">
        <f t="shared" si="4"/>
        <v>-0.9940009752</v>
      </c>
      <c r="F16" s="8">
        <f t="shared" si="5"/>
        <v>0.4022822427</v>
      </c>
      <c r="G16" s="3">
        <f t="shared" ref="G16:I16" si="31">ROUNDDOWN((D16+1)*$N$12)</f>
        <v>9948</v>
      </c>
      <c r="H16" s="3">
        <f t="shared" si="31"/>
        <v>37</v>
      </c>
      <c r="I16" s="3">
        <f t="shared" si="31"/>
        <v>8764</v>
      </c>
      <c r="J16" s="9" t="str">
        <f t="shared" ref="J16:L16" si="32">concat(G16,",")</f>
        <v>9948,</v>
      </c>
      <c r="K16" s="9" t="str">
        <f t="shared" si="32"/>
        <v>37,</v>
      </c>
      <c r="L16" s="9" t="str">
        <f t="shared" si="32"/>
        <v>8764,</v>
      </c>
    </row>
    <row r="17" ht="15.75" customHeight="1">
      <c r="B17" s="1">
        <v>14.0</v>
      </c>
      <c r="C17" s="1">
        <f t="shared" si="3"/>
        <v>0.6818960798</v>
      </c>
      <c r="D17" s="8">
        <f t="shared" si="8"/>
        <v>0.6302662328</v>
      </c>
      <c r="E17" s="8">
        <f t="shared" si="4"/>
        <v>-0.9874971226</v>
      </c>
      <c r="F17" s="8">
        <f t="shared" si="5"/>
        <v>0.3572308898</v>
      </c>
      <c r="G17" s="3">
        <f t="shared" ref="G17:I17" si="33">ROUNDDOWN((D17+1)*$N$12)</f>
        <v>10189</v>
      </c>
      <c r="H17" s="3">
        <f t="shared" si="33"/>
        <v>78</v>
      </c>
      <c r="I17" s="3">
        <f t="shared" si="33"/>
        <v>8482</v>
      </c>
      <c r="J17" s="9" t="str">
        <f t="shared" ref="J17:L17" si="34">concat(G17,",")</f>
        <v>10189,</v>
      </c>
      <c r="K17" s="9" t="str">
        <f t="shared" si="34"/>
        <v>78,</v>
      </c>
      <c r="L17" s="9" t="str">
        <f t="shared" si="34"/>
        <v>8482,</v>
      </c>
    </row>
    <row r="18" ht="15.75" customHeight="1">
      <c r="B18" s="1">
        <v>15.0</v>
      </c>
      <c r="C18" s="1">
        <f t="shared" si="3"/>
        <v>0.7306029427</v>
      </c>
      <c r="D18" s="8">
        <f t="shared" si="8"/>
        <v>0.6673188112</v>
      </c>
      <c r="E18" s="8">
        <f t="shared" si="4"/>
        <v>-0.9786510359</v>
      </c>
      <c r="F18" s="8">
        <f t="shared" si="5"/>
        <v>0.3113322247</v>
      </c>
      <c r="G18" s="3">
        <f t="shared" ref="G18:I18" si="35">ROUNDDOWN((D18+1)*$N$12)</f>
        <v>10420</v>
      </c>
      <c r="H18" s="3">
        <f t="shared" si="35"/>
        <v>133</v>
      </c>
      <c r="I18" s="3">
        <f t="shared" si="35"/>
        <v>8195</v>
      </c>
      <c r="J18" s="9" t="str">
        <f t="shared" ref="J18:L18" si="36">concat(G18,",")</f>
        <v>10420,</v>
      </c>
      <c r="K18" s="9" t="str">
        <f t="shared" si="36"/>
        <v>133,</v>
      </c>
      <c r="L18" s="9" t="str">
        <f t="shared" si="36"/>
        <v>8195,</v>
      </c>
    </row>
    <row r="19" ht="15.75" customHeight="1">
      <c r="B19" s="1">
        <v>16.0</v>
      </c>
      <c r="C19" s="1">
        <f t="shared" si="3"/>
        <v>0.7793098055</v>
      </c>
      <c r="D19" s="8">
        <f t="shared" si="8"/>
        <v>0.7027885831</v>
      </c>
      <c r="E19" s="8">
        <f t="shared" si="4"/>
        <v>-0.9674836971</v>
      </c>
      <c r="F19" s="8">
        <f t="shared" si="5"/>
        <v>0.2646951139</v>
      </c>
      <c r="G19" s="3">
        <f t="shared" ref="G19:I19" si="37">ROUNDDOWN((D19+1)*$N$12)</f>
        <v>10642</v>
      </c>
      <c r="H19" s="3">
        <f t="shared" si="37"/>
        <v>203</v>
      </c>
      <c r="I19" s="3">
        <f t="shared" si="37"/>
        <v>7904</v>
      </c>
      <c r="J19" s="9" t="str">
        <f t="shared" ref="J19:L19" si="38">concat(G19,",")</f>
        <v>10642,</v>
      </c>
      <c r="K19" s="9" t="str">
        <f t="shared" si="38"/>
        <v>203,</v>
      </c>
      <c r="L19" s="9" t="str">
        <f t="shared" si="38"/>
        <v>7904,</v>
      </c>
    </row>
    <row r="20" ht="15.75" customHeight="1">
      <c r="B20" s="1">
        <v>17.0</v>
      </c>
      <c r="C20" s="1">
        <f t="shared" si="3"/>
        <v>0.8280166684</v>
      </c>
      <c r="D20" s="8">
        <f t="shared" si="8"/>
        <v>0.7365914182</v>
      </c>
      <c r="E20" s="8">
        <f t="shared" si="4"/>
        <v>-0.9540215938</v>
      </c>
      <c r="F20" s="8">
        <f t="shared" si="5"/>
        <v>0.2174301756</v>
      </c>
      <c r="G20" s="3">
        <f t="shared" ref="G20:I20" si="39">ROUNDDOWN((D20+1)*$N$12)</f>
        <v>10853</v>
      </c>
      <c r="H20" s="3">
        <f t="shared" si="39"/>
        <v>287</v>
      </c>
      <c r="I20" s="3">
        <f t="shared" si="39"/>
        <v>7608</v>
      </c>
      <c r="J20" s="9" t="str">
        <f t="shared" ref="J20:L20" si="40">concat(G20,",")</f>
        <v>10853,</v>
      </c>
      <c r="K20" s="9" t="str">
        <f t="shared" si="40"/>
        <v>287,</v>
      </c>
      <c r="L20" s="9" t="str">
        <f t="shared" si="40"/>
        <v>7608,</v>
      </c>
    </row>
    <row r="21" ht="15.75" customHeight="1">
      <c r="B21" s="1">
        <v>18.0</v>
      </c>
      <c r="C21" s="1">
        <f t="shared" si="3"/>
        <v>0.8767235312</v>
      </c>
      <c r="D21" s="8">
        <f t="shared" si="8"/>
        <v>0.7686471398</v>
      </c>
      <c r="E21" s="8">
        <f t="shared" si="4"/>
        <v>-0.9382966567</v>
      </c>
      <c r="F21" s="8">
        <f t="shared" si="5"/>
        <v>0.1696495169</v>
      </c>
      <c r="G21" s="3">
        <f t="shared" ref="G21:I21" si="41">ROUNDDOWN((D21+1)*$N$12)</f>
        <v>11054</v>
      </c>
      <c r="H21" s="3">
        <f t="shared" si="41"/>
        <v>385</v>
      </c>
      <c r="I21" s="3">
        <f t="shared" si="41"/>
        <v>7310</v>
      </c>
      <c r="J21" s="9" t="str">
        <f t="shared" ref="J21:L21" si="42">concat(G21,",")</f>
        <v>11054,</v>
      </c>
      <c r="K21" s="9" t="str">
        <f t="shared" si="42"/>
        <v>385,</v>
      </c>
      <c r="L21" s="9" t="str">
        <f t="shared" si="42"/>
        <v>7310,</v>
      </c>
    </row>
    <row r="22" ht="15.75" customHeight="1">
      <c r="B22" s="1">
        <v>19.0</v>
      </c>
      <c r="C22" s="1">
        <f t="shared" si="3"/>
        <v>0.9254303941</v>
      </c>
      <c r="D22" s="8">
        <f t="shared" si="8"/>
        <v>0.7988797153</v>
      </c>
      <c r="E22" s="8">
        <f t="shared" si="4"/>
        <v>-0.9203461836</v>
      </c>
      <c r="F22" s="8">
        <f t="shared" si="5"/>
        <v>0.1214664683</v>
      </c>
      <c r="G22" s="3">
        <f t="shared" ref="G22:I22" si="43">ROUNDDOWN((D22+1)*$N$12)</f>
        <v>11242</v>
      </c>
      <c r="H22" s="3">
        <f t="shared" si="43"/>
        <v>497</v>
      </c>
      <c r="I22" s="3">
        <f t="shared" si="43"/>
        <v>7009</v>
      </c>
      <c r="J22" s="9" t="str">
        <f t="shared" ref="J22:L22" si="44">concat(G22,",")</f>
        <v>11242,</v>
      </c>
      <c r="K22" s="9" t="str">
        <f t="shared" si="44"/>
        <v>497,</v>
      </c>
      <c r="L22" s="9" t="str">
        <f t="shared" si="44"/>
        <v>7009,</v>
      </c>
    </row>
    <row r="23" ht="15.75" customHeight="1">
      <c r="A23" s="17" t="s">
        <v>21</v>
      </c>
      <c r="B23" s="1">
        <v>20.0</v>
      </c>
      <c r="C23" s="1">
        <f t="shared" si="3"/>
        <v>0.9741372569</v>
      </c>
      <c r="D23" s="8">
        <f t="shared" si="8"/>
        <v>0.8272174363</v>
      </c>
      <c r="E23" s="8">
        <f t="shared" si="4"/>
        <v>-0.900212751</v>
      </c>
      <c r="F23" s="8">
        <f t="shared" si="5"/>
        <v>0.07299531466</v>
      </c>
      <c r="G23" s="3">
        <f t="shared" ref="G23:I23" si="45">ROUNDDOWN((D23+1)*$N$12)</f>
        <v>11420</v>
      </c>
      <c r="H23" s="3">
        <f t="shared" si="45"/>
        <v>623</v>
      </c>
      <c r="I23" s="3">
        <f t="shared" si="45"/>
        <v>6706</v>
      </c>
      <c r="J23" s="9" t="str">
        <f t="shared" ref="J23:L23" si="46">concat(G23,",")</f>
        <v>11420,</v>
      </c>
      <c r="K23" s="9" t="str">
        <f t="shared" si="46"/>
        <v>623,</v>
      </c>
      <c r="L23" s="9" t="str">
        <f t="shared" si="46"/>
        <v>6706,</v>
      </c>
    </row>
    <row r="24" ht="15.75" customHeight="1">
      <c r="B24" s="1">
        <v>21.0</v>
      </c>
      <c r="C24" s="1">
        <f t="shared" si="3"/>
        <v>1.02284412</v>
      </c>
      <c r="D24" s="8">
        <f t="shared" si="8"/>
        <v>0.853593089</v>
      </c>
      <c r="E24" s="8">
        <f t="shared" si="4"/>
        <v>-0.8779441132</v>
      </c>
      <c r="F24" s="8">
        <f t="shared" si="5"/>
        <v>0.0243510242</v>
      </c>
      <c r="G24" s="3">
        <f t="shared" ref="G24:I24" si="47">ROUNDDOWN((D24+1)*$N$12)</f>
        <v>11584</v>
      </c>
      <c r="H24" s="3">
        <f t="shared" si="47"/>
        <v>762</v>
      </c>
      <c r="I24" s="3">
        <f t="shared" si="47"/>
        <v>6402</v>
      </c>
      <c r="J24" s="9" t="str">
        <f t="shared" ref="J24:L24" si="48">concat(G24,",")</f>
        <v>11584,</v>
      </c>
      <c r="K24" s="9" t="str">
        <f t="shared" si="48"/>
        <v>762,</v>
      </c>
      <c r="L24" s="9" t="str">
        <f t="shared" si="48"/>
        <v>6402,</v>
      </c>
    </row>
    <row r="25" ht="15.75" customHeight="1">
      <c r="B25" s="1">
        <v>22.0</v>
      </c>
      <c r="C25" s="1">
        <f t="shared" si="3"/>
        <v>1.071550983</v>
      </c>
      <c r="D25" s="8">
        <f t="shared" si="8"/>
        <v>0.8779441132</v>
      </c>
      <c r="E25" s="8">
        <f t="shared" si="4"/>
        <v>-0.853593089</v>
      </c>
      <c r="F25" s="8">
        <f t="shared" si="5"/>
        <v>-0.0243510242</v>
      </c>
      <c r="G25" s="3">
        <f t="shared" ref="G25:I25" si="49">ROUNDDOWN((D25+1)*$N$12)</f>
        <v>11737</v>
      </c>
      <c r="H25" s="3">
        <f t="shared" si="49"/>
        <v>915</v>
      </c>
      <c r="I25" s="3">
        <f t="shared" si="49"/>
        <v>6097</v>
      </c>
      <c r="J25" s="9" t="str">
        <f t="shared" ref="J25:L25" si="50">concat(G25,",")</f>
        <v>11737,</v>
      </c>
      <c r="K25" s="9" t="str">
        <f t="shared" si="50"/>
        <v>915,</v>
      </c>
      <c r="L25" s="9" t="str">
        <f t="shared" si="50"/>
        <v>6097,</v>
      </c>
    </row>
    <row r="26" ht="15.75" customHeight="1">
      <c r="B26" s="1">
        <v>23.0</v>
      </c>
      <c r="C26" s="1">
        <f t="shared" si="3"/>
        <v>1.120257845</v>
      </c>
      <c r="D26" s="8">
        <f t="shared" si="8"/>
        <v>0.900212751</v>
      </c>
      <c r="E26" s="8">
        <f t="shared" si="4"/>
        <v>-0.8272174363</v>
      </c>
      <c r="F26" s="8">
        <f t="shared" si="5"/>
        <v>-0.07299531466</v>
      </c>
      <c r="G26" s="3">
        <f t="shared" ref="G26:I26" si="51">ROUNDDOWN((D26+1)*$N$12)</f>
        <v>11876</v>
      </c>
      <c r="H26" s="3">
        <f t="shared" si="51"/>
        <v>1079</v>
      </c>
      <c r="I26" s="3">
        <f t="shared" si="51"/>
        <v>5793</v>
      </c>
      <c r="J26" s="9" t="str">
        <f t="shared" ref="J26:L26" si="52">concat(G26,",")</f>
        <v>11876,</v>
      </c>
      <c r="K26" s="9" t="str">
        <f t="shared" si="52"/>
        <v>1079,</v>
      </c>
      <c r="L26" s="9" t="str">
        <f t="shared" si="52"/>
        <v>5793,</v>
      </c>
    </row>
    <row r="27" ht="15.75" customHeight="1">
      <c r="B27" s="1">
        <v>24.0</v>
      </c>
      <c r="C27" s="1">
        <f t="shared" si="3"/>
        <v>1.168964708</v>
      </c>
      <c r="D27" s="8">
        <f t="shared" si="8"/>
        <v>0.9203461836</v>
      </c>
      <c r="E27" s="8">
        <f t="shared" si="4"/>
        <v>-0.7988797153</v>
      </c>
      <c r="F27" s="8">
        <f t="shared" si="5"/>
        <v>-0.1214664683</v>
      </c>
      <c r="G27" s="3">
        <f t="shared" ref="G27:I27" si="53">ROUNDDOWN((D27+1)*$N$12)</f>
        <v>12002</v>
      </c>
      <c r="H27" s="3">
        <f t="shared" si="53"/>
        <v>1257</v>
      </c>
      <c r="I27" s="3">
        <f t="shared" si="53"/>
        <v>5490</v>
      </c>
      <c r="J27" s="9" t="str">
        <f t="shared" ref="J27:L27" si="54">concat(G27,",")</f>
        <v>12002,</v>
      </c>
      <c r="K27" s="9" t="str">
        <f t="shared" si="54"/>
        <v>1257,</v>
      </c>
      <c r="L27" s="9" t="str">
        <f t="shared" si="54"/>
        <v>5490,</v>
      </c>
    </row>
    <row r="28" ht="15.75" customHeight="1">
      <c r="B28" s="1">
        <v>25.0</v>
      </c>
      <c r="C28" s="1">
        <f t="shared" si="3"/>
        <v>1.217671571</v>
      </c>
      <c r="D28" s="8">
        <f t="shared" si="8"/>
        <v>0.9382966567</v>
      </c>
      <c r="E28" s="8">
        <f t="shared" si="4"/>
        <v>-0.7686471398</v>
      </c>
      <c r="F28" s="8">
        <f t="shared" si="5"/>
        <v>-0.1696495169</v>
      </c>
      <c r="G28" s="3">
        <f t="shared" ref="G28:I28" si="55">ROUNDDOWN((D28+1)*$N$12)</f>
        <v>12114</v>
      </c>
      <c r="H28" s="3">
        <f t="shared" si="55"/>
        <v>1445</v>
      </c>
      <c r="I28" s="3">
        <f t="shared" si="55"/>
        <v>5189</v>
      </c>
      <c r="J28" s="9" t="str">
        <f t="shared" ref="J28:L28" si="56">concat(G28,",")</f>
        <v>12114,</v>
      </c>
      <c r="K28" s="9" t="str">
        <f t="shared" si="56"/>
        <v>1445,</v>
      </c>
      <c r="L28" s="9" t="str">
        <f t="shared" si="56"/>
        <v>5189,</v>
      </c>
    </row>
    <row r="29" ht="15.75" customHeight="1">
      <c r="B29" s="1">
        <v>26.0</v>
      </c>
      <c r="C29" s="1">
        <f t="shared" si="3"/>
        <v>1.266378434</v>
      </c>
      <c r="D29" s="8">
        <f t="shared" si="8"/>
        <v>0.9540215938</v>
      </c>
      <c r="E29" s="8">
        <f t="shared" si="4"/>
        <v>-0.7365914182</v>
      </c>
      <c r="F29" s="8">
        <f t="shared" si="5"/>
        <v>-0.2174301756</v>
      </c>
      <c r="G29" s="3">
        <f t="shared" ref="G29:I29" si="57">ROUNDDOWN((D29+1)*$N$12)</f>
        <v>12212</v>
      </c>
      <c r="H29" s="3">
        <f t="shared" si="57"/>
        <v>1646</v>
      </c>
      <c r="I29" s="3">
        <f t="shared" si="57"/>
        <v>4891</v>
      </c>
      <c r="J29" s="9" t="str">
        <f t="shared" ref="J29:L29" si="58">concat(G29,",")</f>
        <v>12212,</v>
      </c>
      <c r="K29" s="9" t="str">
        <f t="shared" si="58"/>
        <v>1646,</v>
      </c>
      <c r="L29" s="9" t="str">
        <f t="shared" si="58"/>
        <v>4891,</v>
      </c>
    </row>
    <row r="30" ht="15.75" customHeight="1">
      <c r="B30" s="1">
        <v>27.0</v>
      </c>
      <c r="C30" s="1">
        <f t="shared" si="3"/>
        <v>1.315085297</v>
      </c>
      <c r="D30" s="8">
        <f t="shared" si="8"/>
        <v>0.9674836971</v>
      </c>
      <c r="E30" s="8">
        <f t="shared" si="4"/>
        <v>-0.7027885831</v>
      </c>
      <c r="F30" s="8">
        <f t="shared" si="5"/>
        <v>-0.2646951139</v>
      </c>
      <c r="G30" s="3">
        <f t="shared" ref="G30:I30" si="59">ROUNDDOWN((D30+1)*$N$12)</f>
        <v>12296</v>
      </c>
      <c r="H30" s="3">
        <f t="shared" si="59"/>
        <v>1857</v>
      </c>
      <c r="I30" s="3">
        <f t="shared" si="59"/>
        <v>4595</v>
      </c>
      <c r="J30" s="9" t="str">
        <f t="shared" ref="J30:L30" si="60">concat(G30,",")</f>
        <v>12296,</v>
      </c>
      <c r="K30" s="9" t="str">
        <f t="shared" si="60"/>
        <v>1857,</v>
      </c>
      <c r="L30" s="9" t="str">
        <f t="shared" si="60"/>
        <v>4595,</v>
      </c>
    </row>
    <row r="31" ht="15.75" customHeight="1">
      <c r="B31" s="1">
        <v>28.0</v>
      </c>
      <c r="C31" s="1">
        <f t="shared" si="3"/>
        <v>1.36379216</v>
      </c>
      <c r="D31" s="8">
        <f t="shared" si="8"/>
        <v>0.9786510359</v>
      </c>
      <c r="E31" s="8">
        <f t="shared" si="4"/>
        <v>-0.6673188112</v>
      </c>
      <c r="F31" s="8">
        <f t="shared" si="5"/>
        <v>-0.3113322247</v>
      </c>
      <c r="G31" s="3">
        <f t="shared" ref="G31:I31" si="61">ROUNDDOWN((D31+1)*$N$12)</f>
        <v>12366</v>
      </c>
      <c r="H31" s="3">
        <f t="shared" si="61"/>
        <v>2079</v>
      </c>
      <c r="I31" s="3">
        <f t="shared" si="61"/>
        <v>4304</v>
      </c>
      <c r="J31" s="9" t="str">
        <f t="shared" ref="J31:L31" si="62">concat(G31,",")</f>
        <v>12366,</v>
      </c>
      <c r="K31" s="9" t="str">
        <f t="shared" si="62"/>
        <v>2079,</v>
      </c>
      <c r="L31" s="9" t="str">
        <f t="shared" si="62"/>
        <v>4304,</v>
      </c>
    </row>
    <row r="32" ht="15.75" customHeight="1">
      <c r="B32" s="1">
        <v>29.0</v>
      </c>
      <c r="C32" s="1">
        <f t="shared" si="3"/>
        <v>1.412499023</v>
      </c>
      <c r="D32" s="8">
        <f t="shared" si="8"/>
        <v>0.9874971226</v>
      </c>
      <c r="E32" s="8">
        <f t="shared" si="4"/>
        <v>-0.6302662328</v>
      </c>
      <c r="F32" s="8">
        <f t="shared" si="5"/>
        <v>-0.3572308898</v>
      </c>
      <c r="G32" s="3">
        <f t="shared" ref="G32:I32" si="63">ROUNDDOWN((D32+1)*$N$12)</f>
        <v>12421</v>
      </c>
      <c r="H32" s="3">
        <f t="shared" si="63"/>
        <v>2310</v>
      </c>
      <c r="I32" s="3">
        <f t="shared" si="63"/>
        <v>4017</v>
      </c>
      <c r="J32" s="9" t="str">
        <f t="shared" ref="J32:L32" si="64">concat(G32,",")</f>
        <v>12421,</v>
      </c>
      <c r="K32" s="9" t="str">
        <f t="shared" si="64"/>
        <v>2310,</v>
      </c>
      <c r="L32" s="9" t="str">
        <f t="shared" si="64"/>
        <v>4017,</v>
      </c>
    </row>
    <row r="33" ht="15.75" customHeight="1">
      <c r="B33" s="1">
        <v>30.0</v>
      </c>
      <c r="C33" s="1">
        <f t="shared" si="3"/>
        <v>1.461205885</v>
      </c>
      <c r="D33" s="8">
        <f t="shared" si="8"/>
        <v>0.9940009752</v>
      </c>
      <c r="E33" s="8">
        <f t="shared" si="4"/>
        <v>-0.5917187325</v>
      </c>
      <c r="F33" s="8">
        <f t="shared" si="5"/>
        <v>-0.4022822427</v>
      </c>
      <c r="G33" s="3">
        <f t="shared" ref="G33:I33" si="65">ROUNDDOWN((D33+1)*$N$12)</f>
        <v>12462</v>
      </c>
      <c r="H33" s="3">
        <f t="shared" si="65"/>
        <v>2551</v>
      </c>
      <c r="I33" s="3">
        <f t="shared" si="65"/>
        <v>3735</v>
      </c>
      <c r="J33" s="9" t="str">
        <f t="shared" ref="J33:L33" si="66">concat(G33,",")</f>
        <v>12462,</v>
      </c>
      <c r="K33" s="9" t="str">
        <f t="shared" si="66"/>
        <v>2551,</v>
      </c>
      <c r="L33" s="9" t="str">
        <f t="shared" si="66"/>
        <v>3735,</v>
      </c>
    </row>
    <row r="34" ht="15.75" customHeight="1">
      <c r="B34" s="1">
        <v>31.0</v>
      </c>
      <c r="C34" s="1">
        <f t="shared" si="3"/>
        <v>1.509912748</v>
      </c>
      <c r="D34" s="8">
        <f t="shared" si="8"/>
        <v>0.9981471674</v>
      </c>
      <c r="E34" s="8">
        <f t="shared" si="4"/>
        <v>-0.5517677408</v>
      </c>
      <c r="F34" s="8">
        <f t="shared" si="5"/>
        <v>-0.4463794266</v>
      </c>
      <c r="G34" s="3">
        <f t="shared" ref="G34:I34" si="67">ROUNDDOWN((D34+1)*$N$12)</f>
        <v>12488</v>
      </c>
      <c r="H34" s="3">
        <f t="shared" si="67"/>
        <v>2801</v>
      </c>
      <c r="I34" s="3">
        <f t="shared" si="67"/>
        <v>3460</v>
      </c>
      <c r="J34" s="9" t="str">
        <f t="shared" ref="J34:L34" si="68">concat(G34,",")</f>
        <v>12488,</v>
      </c>
      <c r="K34" s="9" t="str">
        <f t="shared" si="68"/>
        <v>2801,</v>
      </c>
      <c r="L34" s="9" t="str">
        <f t="shared" si="68"/>
        <v>3460,</v>
      </c>
    </row>
    <row r="35" ht="15.75" customHeight="1">
      <c r="B35" s="1">
        <v>32.0</v>
      </c>
      <c r="C35" s="1">
        <f t="shared" si="3"/>
        <v>1.558619611</v>
      </c>
      <c r="D35" s="8">
        <f t="shared" si="8"/>
        <v>0.9999258647</v>
      </c>
      <c r="E35" s="8">
        <f t="shared" si="4"/>
        <v>-0.5105080169</v>
      </c>
      <c r="F35" s="8">
        <f t="shared" si="5"/>
        <v>-0.4894178478</v>
      </c>
      <c r="G35" s="3">
        <f t="shared" ref="G35:I35" si="69">ROUNDDOWN((D35+1)*$N$12)</f>
        <v>12499</v>
      </c>
      <c r="H35" s="3">
        <f t="shared" si="69"/>
        <v>3059</v>
      </c>
      <c r="I35" s="3">
        <f t="shared" si="69"/>
        <v>3191</v>
      </c>
      <c r="J35" s="9" t="str">
        <f t="shared" ref="J35:L35" si="70">concat(G35,",")</f>
        <v>12499,</v>
      </c>
      <c r="K35" s="9" t="str">
        <f t="shared" si="70"/>
        <v>3059,</v>
      </c>
      <c r="L35" s="9" t="str">
        <f t="shared" si="70"/>
        <v>3191,</v>
      </c>
    </row>
    <row r="36" ht="15.75" customHeight="1">
      <c r="B36" s="1">
        <v>33.0</v>
      </c>
      <c r="C36" s="1">
        <f t="shared" si="3"/>
        <v>1.607326474</v>
      </c>
      <c r="D36" s="8">
        <f t="shared" si="8"/>
        <v>0.9993328484</v>
      </c>
      <c r="E36" s="8">
        <f t="shared" si="4"/>
        <v>-0.4680374244</v>
      </c>
      <c r="F36" s="8">
        <f t="shared" si="5"/>
        <v>-0.531295424</v>
      </c>
      <c r="G36" s="3">
        <f t="shared" ref="G36:I36" si="71">ROUNDDOWN((D36+1)*$N$12)</f>
        <v>12495</v>
      </c>
      <c r="H36" s="3">
        <f t="shared" si="71"/>
        <v>3324</v>
      </c>
      <c r="I36" s="3">
        <f t="shared" si="71"/>
        <v>2929</v>
      </c>
      <c r="J36" s="9" t="str">
        <f t="shared" ref="J36:L36" si="72">concat(G36,",")</f>
        <v>12495,</v>
      </c>
      <c r="K36" s="9" t="str">
        <f t="shared" si="72"/>
        <v>3324,</v>
      </c>
      <c r="L36" s="9" t="str">
        <f t="shared" si="72"/>
        <v>2929,</v>
      </c>
    </row>
    <row r="37" ht="15.75" customHeight="1">
      <c r="B37" s="1">
        <v>34.0</v>
      </c>
      <c r="C37" s="1">
        <f t="shared" si="3"/>
        <v>1.656033337</v>
      </c>
      <c r="D37" s="8">
        <f t="shared" si="8"/>
        <v>0.9963695249</v>
      </c>
      <c r="E37" s="8">
        <f t="shared" si="4"/>
        <v>-0.4244566989</v>
      </c>
      <c r="F37" s="8">
        <f t="shared" si="5"/>
        <v>-0.571912826</v>
      </c>
      <c r="G37" s="3">
        <f t="shared" ref="G37:I37" si="73">ROUNDDOWN((D37+1)*$N$12)</f>
        <v>12477</v>
      </c>
      <c r="H37" s="3">
        <f t="shared" si="73"/>
        <v>3597</v>
      </c>
      <c r="I37" s="3">
        <f t="shared" si="73"/>
        <v>2675</v>
      </c>
      <c r="J37" s="9" t="str">
        <f t="shared" ref="J37:L37" si="74">concat(G37,",")</f>
        <v>12477,</v>
      </c>
      <c r="K37" s="9" t="str">
        <f t="shared" si="74"/>
        <v>3597,</v>
      </c>
      <c r="L37" s="9" t="str">
        <f t="shared" si="74"/>
        <v>2675,</v>
      </c>
    </row>
    <row r="38" ht="15.75" customHeight="1">
      <c r="B38" s="1">
        <v>35.0</v>
      </c>
      <c r="C38" s="1">
        <f t="shared" si="3"/>
        <v>1.7047402</v>
      </c>
      <c r="D38" s="8">
        <f t="shared" si="8"/>
        <v>0.991042923</v>
      </c>
      <c r="E38" s="8">
        <f t="shared" si="4"/>
        <v>-0.3798692089</v>
      </c>
      <c r="F38" s="8">
        <f t="shared" si="5"/>
        <v>-0.6111737141</v>
      </c>
      <c r="G38" s="3">
        <f t="shared" ref="G38:I38" si="75">ROUNDDOWN((D38+1)*$N$12)</f>
        <v>12444</v>
      </c>
      <c r="H38" s="3">
        <f t="shared" si="75"/>
        <v>3875</v>
      </c>
      <c r="I38" s="3">
        <f t="shared" si="75"/>
        <v>2430</v>
      </c>
      <c r="J38" s="9" t="str">
        <f t="shared" ref="J38:L38" si="76">concat(G38,",")</f>
        <v>12444,</v>
      </c>
      <c r="K38" s="9" t="str">
        <f t="shared" si="76"/>
        <v>3875,</v>
      </c>
      <c r="L38" s="9" t="str">
        <f t="shared" si="76"/>
        <v>2430,</v>
      </c>
    </row>
    <row r="39" ht="15.75" customHeight="1">
      <c r="B39" s="1">
        <v>36.0</v>
      </c>
      <c r="C39" s="1">
        <f t="shared" si="3"/>
        <v>1.753447062</v>
      </c>
      <c r="D39" s="8">
        <f t="shared" si="8"/>
        <v>0.9833656768</v>
      </c>
      <c r="E39" s="8">
        <f t="shared" si="4"/>
        <v>-0.3343807112</v>
      </c>
      <c r="F39" s="8">
        <f t="shared" si="5"/>
        <v>-0.6489849656</v>
      </c>
      <c r="G39" s="3">
        <f t="shared" ref="G39:I39" si="77">ROUNDDOWN((D39+1)*$N$12)</f>
        <v>12396</v>
      </c>
      <c r="H39" s="3">
        <f t="shared" si="77"/>
        <v>4160</v>
      </c>
      <c r="I39" s="3">
        <f t="shared" si="77"/>
        <v>2193</v>
      </c>
      <c r="J39" s="9" t="str">
        <f t="shared" ref="J39:L39" si="78">concat(G39,",")</f>
        <v>12396,</v>
      </c>
      <c r="K39" s="9" t="str">
        <f t="shared" si="78"/>
        <v>4160,</v>
      </c>
      <c r="L39" s="9" t="str">
        <f t="shared" si="78"/>
        <v>2193,</v>
      </c>
    </row>
    <row r="40" ht="15.75" customHeight="1">
      <c r="B40" s="1">
        <v>37.0</v>
      </c>
      <c r="C40" s="1">
        <f t="shared" si="3"/>
        <v>1.802153925</v>
      </c>
      <c r="D40" s="8">
        <f t="shared" si="8"/>
        <v>0.9733559959</v>
      </c>
      <c r="E40" s="8">
        <f t="shared" si="4"/>
        <v>-0.2880990994</v>
      </c>
      <c r="F40" s="8">
        <f t="shared" si="5"/>
        <v>-0.6852568965</v>
      </c>
      <c r="G40" s="3">
        <f t="shared" ref="G40:I40" si="79">ROUNDDOWN((D40+1)*$N$12)</f>
        <v>12333</v>
      </c>
      <c r="H40" s="3">
        <f t="shared" si="79"/>
        <v>4449</v>
      </c>
      <c r="I40" s="3">
        <f t="shared" si="79"/>
        <v>1967</v>
      </c>
      <c r="J40" s="9" t="str">
        <f t="shared" ref="J40:L40" si="80">concat(G40,",")</f>
        <v>12333,</v>
      </c>
      <c r="K40" s="9" t="str">
        <f t="shared" si="80"/>
        <v>4449,</v>
      </c>
      <c r="L40" s="9" t="str">
        <f t="shared" si="80"/>
        <v>1967,</v>
      </c>
    </row>
    <row r="41" ht="15.75" customHeight="1">
      <c r="B41" s="1">
        <v>38.0</v>
      </c>
      <c r="C41" s="1">
        <f t="shared" si="3"/>
        <v>1.850860788</v>
      </c>
      <c r="D41" s="8">
        <f t="shared" si="8"/>
        <v>0.9610376221</v>
      </c>
      <c r="E41" s="8">
        <f t="shared" si="4"/>
        <v>-0.2411341483</v>
      </c>
      <c r="F41" s="8">
        <f t="shared" si="5"/>
        <v>-0.7199034738</v>
      </c>
      <c r="G41" s="3">
        <f t="shared" ref="G41:I41" si="81">ROUNDDOWN((D41+1)*$N$12)</f>
        <v>12256</v>
      </c>
      <c r="H41" s="3">
        <f t="shared" si="81"/>
        <v>4742</v>
      </c>
      <c r="I41" s="3">
        <f t="shared" si="81"/>
        <v>1750</v>
      </c>
      <c r="J41" s="9" t="str">
        <f t="shared" ref="J41:L41" si="82">concat(G41,",")</f>
        <v>12256,</v>
      </c>
      <c r="K41" s="9" t="str">
        <f t="shared" si="82"/>
        <v>4742,</v>
      </c>
      <c r="L41" s="9" t="str">
        <f t="shared" si="82"/>
        <v>1750,</v>
      </c>
    </row>
    <row r="42" ht="15.75" customHeight="1">
      <c r="B42" s="1">
        <v>39.0</v>
      </c>
      <c r="C42" s="1">
        <f t="shared" si="3"/>
        <v>1.899567651</v>
      </c>
      <c r="D42" s="8">
        <f t="shared" si="8"/>
        <v>0.9464397732</v>
      </c>
      <c r="E42" s="8">
        <f t="shared" si="4"/>
        <v>-0.1935972537</v>
      </c>
      <c r="F42" s="8">
        <f t="shared" si="5"/>
        <v>-0.7528425195</v>
      </c>
      <c r="G42" s="3">
        <f t="shared" ref="G42:I42" si="83">ROUNDDOWN((D42+1)*$N$12)</f>
        <v>12165</v>
      </c>
      <c r="H42" s="3">
        <f t="shared" si="83"/>
        <v>5040</v>
      </c>
      <c r="I42" s="3">
        <f t="shared" si="83"/>
        <v>1544</v>
      </c>
      <c r="J42" s="9" t="str">
        <f t="shared" ref="J42:L42" si="84">concat(G42,",")</f>
        <v>12165,</v>
      </c>
      <c r="K42" s="9" t="str">
        <f t="shared" si="84"/>
        <v>5040,</v>
      </c>
      <c r="L42" s="9" t="str">
        <f t="shared" si="84"/>
        <v>1544,</v>
      </c>
    </row>
    <row r="43" ht="15.75" customHeight="1">
      <c r="B43" s="1">
        <v>40.0</v>
      </c>
      <c r="C43" s="1">
        <f t="shared" si="3"/>
        <v>1.948274514</v>
      </c>
      <c r="D43" s="8">
        <f t="shared" si="8"/>
        <v>0.9295970737</v>
      </c>
      <c r="E43" s="8">
        <f t="shared" si="4"/>
        <v>-0.1456011677</v>
      </c>
      <c r="F43" s="8">
        <f t="shared" si="5"/>
        <v>-0.783995906</v>
      </c>
      <c r="G43" s="3">
        <f t="shared" ref="G43:I43" si="85">ROUNDDOWN((D43+1)*$N$12)</f>
        <v>12059</v>
      </c>
      <c r="H43" s="3">
        <f t="shared" si="85"/>
        <v>5339</v>
      </c>
      <c r="I43" s="3">
        <f t="shared" si="85"/>
        <v>1350</v>
      </c>
      <c r="J43" s="9" t="str">
        <f t="shared" ref="J43:L43" si="86">concat(G43,",")</f>
        <v>12059,</v>
      </c>
      <c r="K43" s="9" t="str">
        <f t="shared" si="86"/>
        <v>5339,</v>
      </c>
      <c r="L43" s="9" t="str">
        <f t="shared" si="86"/>
        <v>1350,</v>
      </c>
    </row>
    <row r="44" ht="15.75" customHeight="1">
      <c r="B44" s="1">
        <v>41.0</v>
      </c>
      <c r="C44" s="1">
        <f t="shared" si="3"/>
        <v>1.996981377</v>
      </c>
      <c r="D44" s="8">
        <f t="shared" si="8"/>
        <v>0.9105494727</v>
      </c>
      <c r="E44" s="8">
        <f t="shared" si="4"/>
        <v>-0.09725973192</v>
      </c>
      <c r="F44" s="8">
        <f t="shared" si="5"/>
        <v>-0.8132897407</v>
      </c>
      <c r="G44" s="3">
        <f t="shared" ref="G44:I44" si="87">ROUNDDOWN((D44+1)*$N$12)</f>
        <v>11940</v>
      </c>
      <c r="H44" s="3">
        <f t="shared" si="87"/>
        <v>5642</v>
      </c>
      <c r="I44" s="3">
        <f t="shared" si="87"/>
        <v>1166</v>
      </c>
      <c r="J44" s="9" t="str">
        <f t="shared" ref="J44:L44" si="88">concat(G44,",")</f>
        <v>11940,</v>
      </c>
      <c r="K44" s="9" t="str">
        <f t="shared" si="88"/>
        <v>5642,</v>
      </c>
      <c r="L44" s="9" t="str">
        <f t="shared" si="88"/>
        <v>1166,</v>
      </c>
    </row>
    <row r="45" ht="15.75" customHeight="1">
      <c r="B45" s="1">
        <v>42.0</v>
      </c>
      <c r="C45" s="1">
        <f t="shared" si="3"/>
        <v>2.04568824</v>
      </c>
      <c r="D45" s="8">
        <f t="shared" si="8"/>
        <v>0.8893421489</v>
      </c>
      <c r="E45" s="8">
        <f t="shared" si="4"/>
        <v>-0.04868760677</v>
      </c>
      <c r="F45" s="8">
        <f t="shared" si="5"/>
        <v>-0.8406545421</v>
      </c>
      <c r="G45" s="3">
        <f t="shared" ref="G45:I45" si="89">ROUNDDOWN((D45+1)*$N$12)</f>
        <v>11808</v>
      </c>
      <c r="H45" s="3">
        <f t="shared" si="89"/>
        <v>5945</v>
      </c>
      <c r="I45" s="3">
        <f t="shared" si="89"/>
        <v>995</v>
      </c>
      <c r="J45" s="9" t="str">
        <f t="shared" ref="J45:L45" si="90">concat(G45,",")</f>
        <v>11808,</v>
      </c>
      <c r="K45" s="9" t="str">
        <f t="shared" si="90"/>
        <v>5945,</v>
      </c>
      <c r="L45" s="9" t="str">
        <f t="shared" si="90"/>
        <v>995,</v>
      </c>
    </row>
    <row r="46" ht="15.75" customHeight="1">
      <c r="B46" s="1">
        <v>43.0</v>
      </c>
      <c r="C46" s="1">
        <f t="shared" si="3"/>
        <v>2.094395102</v>
      </c>
      <c r="D46" s="8">
        <f t="shared" si="8"/>
        <v>0.8660254038</v>
      </c>
      <c r="E46" s="8">
        <f t="shared" si="4"/>
        <v>0</v>
      </c>
      <c r="F46" s="8">
        <f t="shared" si="5"/>
        <v>-0.8660254038</v>
      </c>
      <c r="G46" s="3">
        <f t="shared" ref="G46:I46" si="91">ROUNDDOWN((D46+1)*$N$12)</f>
        <v>11662</v>
      </c>
      <c r="H46" s="3">
        <f t="shared" si="91"/>
        <v>6250</v>
      </c>
      <c r="I46" s="3">
        <f t="shared" si="91"/>
        <v>837</v>
      </c>
      <c r="J46" s="9" t="str">
        <f t="shared" ref="J46:L46" si="92">concat(G46,",")</f>
        <v>11662,</v>
      </c>
      <c r="K46" s="9" t="str">
        <f t="shared" si="92"/>
        <v>6250,</v>
      </c>
      <c r="L46" s="9" t="str">
        <f t="shared" si="92"/>
        <v>837,</v>
      </c>
    </row>
    <row r="47" ht="15.75" customHeight="1">
      <c r="B47" s="1">
        <v>44.0</v>
      </c>
      <c r="C47" s="1">
        <f t="shared" si="3"/>
        <v>2.143101965</v>
      </c>
      <c r="D47" s="8">
        <f t="shared" si="8"/>
        <v>0.8406545421</v>
      </c>
      <c r="E47" s="8">
        <f t="shared" si="4"/>
        <v>0.04868760677</v>
      </c>
      <c r="F47" s="8">
        <f t="shared" si="5"/>
        <v>-0.8893421489</v>
      </c>
      <c r="G47" s="3">
        <f t="shared" ref="G47:I47" si="93">ROUNDDOWN((D47+1)*$N$12)</f>
        <v>11504</v>
      </c>
      <c r="H47" s="3">
        <f t="shared" si="93"/>
        <v>6554</v>
      </c>
      <c r="I47" s="3">
        <f t="shared" si="93"/>
        <v>691</v>
      </c>
      <c r="J47" s="9" t="str">
        <f t="shared" ref="J47:L47" si="94">concat(G47,",")</f>
        <v>11504,</v>
      </c>
      <c r="K47" s="9" t="str">
        <f t="shared" si="94"/>
        <v>6554,</v>
      </c>
      <c r="L47" s="9" t="str">
        <f t="shared" si="94"/>
        <v>691,</v>
      </c>
    </row>
    <row r="48" ht="15.75" customHeight="1">
      <c r="B48" s="1">
        <v>45.0</v>
      </c>
      <c r="C48" s="1">
        <f t="shared" si="3"/>
        <v>2.191808828</v>
      </c>
      <c r="D48" s="8">
        <f t="shared" si="8"/>
        <v>0.8132897407</v>
      </c>
      <c r="E48" s="8">
        <f t="shared" si="4"/>
        <v>0.09725973192</v>
      </c>
      <c r="F48" s="8">
        <f t="shared" si="5"/>
        <v>-0.9105494727</v>
      </c>
      <c r="G48" s="3">
        <f t="shared" ref="G48:I48" si="95">ROUNDDOWN((D48+1)*$N$12)</f>
        <v>11333</v>
      </c>
      <c r="H48" s="3">
        <f t="shared" si="95"/>
        <v>6857</v>
      </c>
      <c r="I48" s="3">
        <f t="shared" si="95"/>
        <v>559</v>
      </c>
      <c r="J48" s="9" t="str">
        <f t="shared" ref="J48:L48" si="96">concat(G48,",")</f>
        <v>11333,</v>
      </c>
      <c r="K48" s="9" t="str">
        <f t="shared" si="96"/>
        <v>6857,</v>
      </c>
      <c r="L48" s="9" t="str">
        <f t="shared" si="96"/>
        <v>559,</v>
      </c>
    </row>
    <row r="49" ht="15.75" customHeight="1">
      <c r="B49" s="1">
        <v>46.0</v>
      </c>
      <c r="C49" s="1">
        <f t="shared" si="3"/>
        <v>2.240515691</v>
      </c>
      <c r="D49" s="8">
        <f t="shared" si="8"/>
        <v>0.783995906</v>
      </c>
      <c r="E49" s="8">
        <f t="shared" si="4"/>
        <v>0.1456011677</v>
      </c>
      <c r="F49" s="8">
        <f t="shared" si="5"/>
        <v>-0.9295970737</v>
      </c>
      <c r="G49" s="3">
        <f t="shared" ref="G49:I49" si="97">ROUNDDOWN((D49+1)*$N$12)</f>
        <v>11149</v>
      </c>
      <c r="H49" s="3">
        <f t="shared" si="97"/>
        <v>7160</v>
      </c>
      <c r="I49" s="3">
        <f t="shared" si="97"/>
        <v>440</v>
      </c>
      <c r="J49" s="9" t="str">
        <f t="shared" ref="J49:L49" si="98">concat(G49,",")</f>
        <v>11149,</v>
      </c>
      <c r="K49" s="9" t="str">
        <f t="shared" si="98"/>
        <v>7160,</v>
      </c>
      <c r="L49" s="9" t="str">
        <f t="shared" si="98"/>
        <v>440,</v>
      </c>
    </row>
    <row r="50" ht="15.75" customHeight="1">
      <c r="B50" s="1">
        <v>47.0</v>
      </c>
      <c r="C50" s="1">
        <f t="shared" si="3"/>
        <v>2.289222554</v>
      </c>
      <c r="D50" s="8">
        <f t="shared" si="8"/>
        <v>0.7528425195</v>
      </c>
      <c r="E50" s="8">
        <f t="shared" si="4"/>
        <v>0.1935972537</v>
      </c>
      <c r="F50" s="8">
        <f t="shared" si="5"/>
        <v>-0.9464397732</v>
      </c>
      <c r="G50" s="3">
        <f t="shared" ref="G50:I50" si="99">ROUNDDOWN((D50+1)*$N$12)</f>
        <v>10955</v>
      </c>
      <c r="H50" s="3">
        <f t="shared" si="99"/>
        <v>7459</v>
      </c>
      <c r="I50" s="3">
        <f t="shared" si="99"/>
        <v>334</v>
      </c>
      <c r="J50" s="9" t="str">
        <f t="shared" ref="J50:L50" si="100">concat(G50,",")</f>
        <v>10955,</v>
      </c>
      <c r="K50" s="9" t="str">
        <f t="shared" si="100"/>
        <v>7459,</v>
      </c>
      <c r="L50" s="9" t="str">
        <f t="shared" si="100"/>
        <v>334,</v>
      </c>
    </row>
    <row r="51" ht="15.75" customHeight="1">
      <c r="B51" s="1">
        <v>48.0</v>
      </c>
      <c r="C51" s="1">
        <f t="shared" si="3"/>
        <v>2.337929417</v>
      </c>
      <c r="D51" s="8">
        <f t="shared" si="8"/>
        <v>0.7199034738</v>
      </c>
      <c r="E51" s="8">
        <f t="shared" si="4"/>
        <v>0.2411341483</v>
      </c>
      <c r="F51" s="8">
        <f t="shared" si="5"/>
        <v>-0.9610376221</v>
      </c>
      <c r="G51" s="3">
        <f t="shared" ref="G51:I51" si="101">ROUNDDOWN((D51+1)*$N$12)</f>
        <v>10749</v>
      </c>
      <c r="H51" s="3">
        <f t="shared" si="101"/>
        <v>7757</v>
      </c>
      <c r="I51" s="3">
        <f t="shared" si="101"/>
        <v>243</v>
      </c>
      <c r="J51" s="9" t="str">
        <f t="shared" ref="J51:L51" si="102">concat(G51,",")</f>
        <v>10749,</v>
      </c>
      <c r="K51" s="9" t="str">
        <f t="shared" si="102"/>
        <v>7757,</v>
      </c>
      <c r="L51" s="9" t="str">
        <f t="shared" si="102"/>
        <v>243,</v>
      </c>
    </row>
    <row r="52" ht="15.75" customHeight="1">
      <c r="B52" s="1">
        <v>49.0</v>
      </c>
      <c r="C52" s="1">
        <f t="shared" si="3"/>
        <v>2.386636279</v>
      </c>
      <c r="D52" s="8">
        <f t="shared" si="8"/>
        <v>0.6852568965</v>
      </c>
      <c r="E52" s="8">
        <f t="shared" si="4"/>
        <v>0.2880990994</v>
      </c>
      <c r="F52" s="8">
        <f t="shared" si="5"/>
        <v>-0.9733559959</v>
      </c>
      <c r="G52" s="3">
        <f t="shared" ref="G52:I52" si="103">ROUNDDOWN((D52+1)*$N$12)</f>
        <v>10532</v>
      </c>
      <c r="H52" s="3">
        <f t="shared" si="103"/>
        <v>8050</v>
      </c>
      <c r="I52" s="3">
        <f t="shared" si="103"/>
        <v>166</v>
      </c>
      <c r="J52" s="9" t="str">
        <f t="shared" ref="J52:L52" si="104">concat(G52,",")</f>
        <v>10532,</v>
      </c>
      <c r="K52" s="9" t="str">
        <f t="shared" si="104"/>
        <v>8050,</v>
      </c>
      <c r="L52" s="9" t="str">
        <f t="shared" si="104"/>
        <v>166,</v>
      </c>
    </row>
    <row r="53" ht="15.75" customHeight="1">
      <c r="B53" s="1">
        <v>50.0</v>
      </c>
      <c r="C53" s="1">
        <f t="shared" si="3"/>
        <v>2.435343142</v>
      </c>
      <c r="D53" s="8">
        <f t="shared" si="8"/>
        <v>0.6489849656</v>
      </c>
      <c r="E53" s="8">
        <f t="shared" si="4"/>
        <v>0.3343807112</v>
      </c>
      <c r="F53" s="8">
        <f t="shared" si="5"/>
        <v>-0.9833656768</v>
      </c>
      <c r="G53" s="3">
        <f t="shared" ref="G53:I53" si="105">ROUNDDOWN((D53+1)*$N$12)</f>
        <v>10306</v>
      </c>
      <c r="H53" s="3">
        <f t="shared" si="105"/>
        <v>8339</v>
      </c>
      <c r="I53" s="3">
        <f t="shared" si="105"/>
        <v>103</v>
      </c>
      <c r="J53" s="9" t="str">
        <f t="shared" ref="J53:L53" si="106">concat(G53,",")</f>
        <v>10306,</v>
      </c>
      <c r="K53" s="9" t="str">
        <f t="shared" si="106"/>
        <v>8339,</v>
      </c>
      <c r="L53" s="9" t="str">
        <f t="shared" si="106"/>
        <v>103,</v>
      </c>
    </row>
    <row r="54" ht="15.75" customHeight="1">
      <c r="B54" s="1">
        <v>51.0</v>
      </c>
      <c r="C54" s="1">
        <f t="shared" si="3"/>
        <v>2.484050005</v>
      </c>
      <c r="D54" s="8">
        <f t="shared" si="8"/>
        <v>0.6111737141</v>
      </c>
      <c r="E54" s="8">
        <f t="shared" si="4"/>
        <v>0.3798692089</v>
      </c>
      <c r="F54" s="8">
        <f t="shared" si="5"/>
        <v>-0.991042923</v>
      </c>
      <c r="G54" s="3">
        <f t="shared" ref="G54:I54" si="107">ROUNDDOWN((D54+1)*$N$12)</f>
        <v>10069</v>
      </c>
      <c r="H54" s="3">
        <f t="shared" si="107"/>
        <v>8624</v>
      </c>
      <c r="I54" s="3">
        <f t="shared" si="107"/>
        <v>55</v>
      </c>
      <c r="J54" s="9" t="str">
        <f t="shared" ref="J54:L54" si="108">concat(G54,",")</f>
        <v>10069,</v>
      </c>
      <c r="K54" s="9" t="str">
        <f t="shared" si="108"/>
        <v>8624,</v>
      </c>
      <c r="L54" s="9" t="str">
        <f t="shared" si="108"/>
        <v>55,</v>
      </c>
    </row>
    <row r="55" ht="15.75" customHeight="1">
      <c r="B55" s="1">
        <v>52.0</v>
      </c>
      <c r="C55" s="1">
        <f t="shared" si="3"/>
        <v>2.532756868</v>
      </c>
      <c r="D55" s="8">
        <f t="shared" si="8"/>
        <v>0.571912826</v>
      </c>
      <c r="E55" s="8">
        <f t="shared" si="4"/>
        <v>0.4244566989</v>
      </c>
      <c r="F55" s="8">
        <f t="shared" si="5"/>
        <v>-0.9963695249</v>
      </c>
      <c r="G55" s="3">
        <f t="shared" ref="G55:I55" si="109">ROUNDDOWN((D55+1)*$N$12)</f>
        <v>9824</v>
      </c>
      <c r="H55" s="3">
        <f t="shared" si="109"/>
        <v>8902</v>
      </c>
      <c r="I55" s="3">
        <f t="shared" si="109"/>
        <v>22</v>
      </c>
      <c r="J55" s="9" t="str">
        <f t="shared" ref="J55:L55" si="110">concat(G55,",")</f>
        <v>9824,</v>
      </c>
      <c r="K55" s="9" t="str">
        <f t="shared" si="110"/>
        <v>8902,</v>
      </c>
      <c r="L55" s="9" t="str">
        <f t="shared" si="110"/>
        <v>22,</v>
      </c>
    </row>
    <row r="56" ht="15.75" customHeight="1">
      <c r="B56" s="1">
        <v>53.0</v>
      </c>
      <c r="C56" s="1">
        <f t="shared" si="3"/>
        <v>2.581463731</v>
      </c>
      <c r="D56" s="8">
        <f t="shared" si="8"/>
        <v>0.531295424</v>
      </c>
      <c r="E56" s="8">
        <f t="shared" si="4"/>
        <v>0.4680374244</v>
      </c>
      <c r="F56" s="8">
        <f t="shared" si="5"/>
        <v>-0.9993328484</v>
      </c>
      <c r="G56" s="3">
        <f t="shared" ref="G56:I56" si="111">ROUNDDOWN((D56+1)*$N$12)</f>
        <v>9570</v>
      </c>
      <c r="H56" s="3">
        <f t="shared" si="111"/>
        <v>9175</v>
      </c>
      <c r="I56" s="3">
        <f t="shared" si="111"/>
        <v>4</v>
      </c>
      <c r="J56" s="9" t="str">
        <f t="shared" ref="J56:L56" si="112">concat(G56,",")</f>
        <v>9570,</v>
      </c>
      <c r="K56" s="9" t="str">
        <f t="shared" si="112"/>
        <v>9175,</v>
      </c>
      <c r="L56" s="9" t="str">
        <f t="shared" si="112"/>
        <v>4,</v>
      </c>
    </row>
    <row r="57" ht="15.75" customHeight="1">
      <c r="B57" s="1">
        <v>54.0</v>
      </c>
      <c r="C57" s="1">
        <f t="shared" si="3"/>
        <v>2.630170594</v>
      </c>
      <c r="D57" s="8">
        <f t="shared" si="8"/>
        <v>0.4894178478</v>
      </c>
      <c r="E57" s="8">
        <f t="shared" si="4"/>
        <v>0.5105080169</v>
      </c>
      <c r="F57" s="8">
        <f t="shared" si="5"/>
        <v>-0.9999258647</v>
      </c>
      <c r="G57" s="3">
        <f t="shared" ref="G57:I57" si="113">ROUNDDOWN((D57+1)*$N$12)</f>
        <v>9308</v>
      </c>
      <c r="H57" s="3">
        <f t="shared" si="113"/>
        <v>9440</v>
      </c>
      <c r="I57" s="3">
        <f t="shared" si="113"/>
        <v>0</v>
      </c>
      <c r="J57" s="9" t="str">
        <f t="shared" ref="J57:L57" si="114">concat(G57,",")</f>
        <v>9308,</v>
      </c>
      <c r="K57" s="9" t="str">
        <f t="shared" si="114"/>
        <v>9440,</v>
      </c>
      <c r="L57" s="9" t="str">
        <f t="shared" si="114"/>
        <v>0,</v>
      </c>
    </row>
    <row r="58" ht="15.75" customHeight="1">
      <c r="B58" s="1">
        <v>55.0</v>
      </c>
      <c r="C58" s="1">
        <f t="shared" si="3"/>
        <v>2.678877457</v>
      </c>
      <c r="D58" s="8">
        <f t="shared" si="8"/>
        <v>0.4463794266</v>
      </c>
      <c r="E58" s="8">
        <f t="shared" si="4"/>
        <v>0.5517677408</v>
      </c>
      <c r="F58" s="8">
        <f t="shared" si="5"/>
        <v>-0.9981471674</v>
      </c>
      <c r="G58" s="3">
        <f t="shared" ref="G58:I58" si="115">ROUNDDOWN((D58+1)*$N$12)</f>
        <v>9039</v>
      </c>
      <c r="H58" s="3">
        <f t="shared" si="115"/>
        <v>9698</v>
      </c>
      <c r="I58" s="3">
        <f t="shared" si="115"/>
        <v>11</v>
      </c>
      <c r="J58" s="9" t="str">
        <f t="shared" ref="J58:L58" si="116">concat(G58,",")</f>
        <v>9039,</v>
      </c>
      <c r="K58" s="9" t="str">
        <f t="shared" si="116"/>
        <v>9698,</v>
      </c>
      <c r="L58" s="9" t="str">
        <f t="shared" si="116"/>
        <v>11,</v>
      </c>
    </row>
    <row r="59" ht="15.75" customHeight="1">
      <c r="B59" s="1">
        <v>56.0</v>
      </c>
      <c r="C59" s="1">
        <f t="shared" si="3"/>
        <v>2.727584319</v>
      </c>
      <c r="D59" s="8">
        <f t="shared" si="8"/>
        <v>0.4022822427</v>
      </c>
      <c r="E59" s="8">
        <f t="shared" si="4"/>
        <v>0.5917187325</v>
      </c>
      <c r="F59" s="8">
        <f t="shared" si="5"/>
        <v>-0.9940009752</v>
      </c>
      <c r="G59" s="3">
        <f t="shared" ref="G59:I59" si="117">ROUNDDOWN((D59+1)*$N$12)</f>
        <v>8764</v>
      </c>
      <c r="H59" s="3">
        <f t="shared" si="117"/>
        <v>9948</v>
      </c>
      <c r="I59" s="3">
        <f t="shared" si="117"/>
        <v>37</v>
      </c>
      <c r="J59" s="9" t="str">
        <f t="shared" ref="J59:L59" si="118">concat(G59,",")</f>
        <v>8764,</v>
      </c>
      <c r="K59" s="9" t="str">
        <f t="shared" si="118"/>
        <v>9948,</v>
      </c>
      <c r="L59" s="9" t="str">
        <f t="shared" si="118"/>
        <v>37,</v>
      </c>
    </row>
    <row r="60" ht="15.75" customHeight="1">
      <c r="B60" s="1">
        <v>57.0</v>
      </c>
      <c r="C60" s="1">
        <f t="shared" si="3"/>
        <v>2.776291182</v>
      </c>
      <c r="D60" s="8">
        <f t="shared" si="8"/>
        <v>0.3572308898</v>
      </c>
      <c r="E60" s="8">
        <f t="shared" si="4"/>
        <v>0.6302662328</v>
      </c>
      <c r="F60" s="8">
        <f t="shared" si="5"/>
        <v>-0.9874971226</v>
      </c>
      <c r="G60" s="3">
        <f t="shared" ref="G60:I60" si="119">ROUNDDOWN((D60+1)*$N$12)</f>
        <v>8482</v>
      </c>
      <c r="H60" s="3">
        <f t="shared" si="119"/>
        <v>10189</v>
      </c>
      <c r="I60" s="3">
        <f t="shared" si="119"/>
        <v>78</v>
      </c>
      <c r="J60" s="9" t="str">
        <f t="shared" ref="J60:L60" si="120">concat(G60,",")</f>
        <v>8482,</v>
      </c>
      <c r="K60" s="9" t="str">
        <f t="shared" si="120"/>
        <v>10189,</v>
      </c>
      <c r="L60" s="9" t="str">
        <f t="shared" si="120"/>
        <v>78,</v>
      </c>
    </row>
    <row r="61" ht="15.75" customHeight="1">
      <c r="B61" s="1">
        <v>58.0</v>
      </c>
      <c r="C61" s="1">
        <f t="shared" si="3"/>
        <v>2.824998045</v>
      </c>
      <c r="D61" s="8">
        <f t="shared" si="8"/>
        <v>0.3113322247</v>
      </c>
      <c r="E61" s="8">
        <f t="shared" si="4"/>
        <v>0.6673188112</v>
      </c>
      <c r="F61" s="8">
        <f t="shared" si="5"/>
        <v>-0.9786510359</v>
      </c>
      <c r="G61" s="3">
        <f t="shared" ref="G61:I61" si="121">ROUNDDOWN((D61+1)*$N$12)</f>
        <v>8195</v>
      </c>
      <c r="H61" s="3">
        <f t="shared" si="121"/>
        <v>10420</v>
      </c>
      <c r="I61" s="3">
        <f t="shared" si="121"/>
        <v>133</v>
      </c>
      <c r="J61" s="9" t="str">
        <f t="shared" ref="J61:L61" si="122">concat(G61,",")</f>
        <v>8195,</v>
      </c>
      <c r="K61" s="9" t="str">
        <f t="shared" si="122"/>
        <v>10420,</v>
      </c>
      <c r="L61" s="9" t="str">
        <f t="shared" si="122"/>
        <v>133,</v>
      </c>
    </row>
    <row r="62" ht="15.75" customHeight="1">
      <c r="B62" s="1">
        <v>59.0</v>
      </c>
      <c r="C62" s="1">
        <f t="shared" si="3"/>
        <v>2.873704908</v>
      </c>
      <c r="D62" s="8">
        <f t="shared" si="8"/>
        <v>0.2646951139</v>
      </c>
      <c r="E62" s="8">
        <f t="shared" si="4"/>
        <v>0.7027885831</v>
      </c>
      <c r="F62" s="8">
        <f t="shared" si="5"/>
        <v>-0.9674836971</v>
      </c>
      <c r="G62" s="3">
        <f t="shared" ref="G62:I62" si="123">ROUNDDOWN((D62+1)*$N$12)</f>
        <v>7904</v>
      </c>
      <c r="H62" s="3">
        <f t="shared" si="123"/>
        <v>10642</v>
      </c>
      <c r="I62" s="3">
        <f t="shared" si="123"/>
        <v>203</v>
      </c>
      <c r="J62" s="9" t="str">
        <f t="shared" ref="J62:L62" si="124">concat(G62,",")</f>
        <v>7904,</v>
      </c>
      <c r="K62" s="9" t="str">
        <f t="shared" si="124"/>
        <v>10642,</v>
      </c>
      <c r="L62" s="9" t="str">
        <f t="shared" si="124"/>
        <v>203,</v>
      </c>
    </row>
    <row r="63" ht="15.75" customHeight="1">
      <c r="B63" s="1">
        <v>60.0</v>
      </c>
      <c r="C63" s="1">
        <f t="shared" si="3"/>
        <v>2.922411771</v>
      </c>
      <c r="D63" s="8">
        <f t="shared" si="8"/>
        <v>0.2174301756</v>
      </c>
      <c r="E63" s="8">
        <f t="shared" si="4"/>
        <v>0.7365914182</v>
      </c>
      <c r="F63" s="8">
        <f t="shared" si="5"/>
        <v>-0.9540215938</v>
      </c>
      <c r="G63" s="3">
        <f t="shared" ref="G63:I63" si="125">ROUNDDOWN((D63+1)*$N$12)</f>
        <v>7608</v>
      </c>
      <c r="H63" s="3">
        <f t="shared" si="125"/>
        <v>10853</v>
      </c>
      <c r="I63" s="3">
        <f t="shared" si="125"/>
        <v>287</v>
      </c>
      <c r="J63" s="9" t="str">
        <f t="shared" ref="J63:L63" si="126">concat(G63,",")</f>
        <v>7608,</v>
      </c>
      <c r="K63" s="9" t="str">
        <f t="shared" si="126"/>
        <v>10853,</v>
      </c>
      <c r="L63" s="9" t="str">
        <f t="shared" si="126"/>
        <v>287,</v>
      </c>
    </row>
    <row r="64" ht="15.75" customHeight="1">
      <c r="B64" s="1">
        <v>61.0</v>
      </c>
      <c r="C64" s="1">
        <f t="shared" si="3"/>
        <v>2.971118634</v>
      </c>
      <c r="D64" s="8">
        <f t="shared" si="8"/>
        <v>0.1696495169</v>
      </c>
      <c r="E64" s="8">
        <f t="shared" si="4"/>
        <v>0.7686471398</v>
      </c>
      <c r="F64" s="8">
        <f t="shared" si="5"/>
        <v>-0.9382966567</v>
      </c>
      <c r="G64" s="3">
        <f t="shared" ref="G64:I64" si="127">ROUNDDOWN((D64+1)*$N$12)</f>
        <v>7310</v>
      </c>
      <c r="H64" s="3">
        <f t="shared" si="127"/>
        <v>11054</v>
      </c>
      <c r="I64" s="3">
        <f t="shared" si="127"/>
        <v>385</v>
      </c>
      <c r="J64" s="9" t="str">
        <f t="shared" ref="J64:L64" si="128">concat(G64,",")</f>
        <v>7310,</v>
      </c>
      <c r="K64" s="9" t="str">
        <f t="shared" si="128"/>
        <v>11054,</v>
      </c>
      <c r="L64" s="9" t="str">
        <f t="shared" si="128"/>
        <v>385,</v>
      </c>
    </row>
    <row r="65" ht="15.75" customHeight="1">
      <c r="B65" s="1">
        <v>62.0</v>
      </c>
      <c r="C65" s="1">
        <f t="shared" si="3"/>
        <v>3.019825496</v>
      </c>
      <c r="D65" s="8">
        <f t="shared" si="8"/>
        <v>0.1214664683</v>
      </c>
      <c r="E65" s="8">
        <f t="shared" si="4"/>
        <v>0.7988797153</v>
      </c>
      <c r="F65" s="8">
        <f t="shared" si="5"/>
        <v>-0.9203461836</v>
      </c>
      <c r="G65" s="3">
        <f t="shared" ref="G65:I65" si="129">ROUNDDOWN((D65+1)*$N$12)</f>
        <v>7009</v>
      </c>
      <c r="H65" s="3">
        <f t="shared" si="129"/>
        <v>11242</v>
      </c>
      <c r="I65" s="3">
        <f t="shared" si="129"/>
        <v>497</v>
      </c>
      <c r="J65" s="9" t="str">
        <f t="shared" ref="J65:L65" si="130">concat(G65,",")</f>
        <v>7009,</v>
      </c>
      <c r="K65" s="9" t="str">
        <f t="shared" si="130"/>
        <v>11242,</v>
      </c>
      <c r="L65" s="9" t="str">
        <f t="shared" si="130"/>
        <v>497,</v>
      </c>
    </row>
    <row r="66" ht="15.75" customHeight="1">
      <c r="B66" s="1">
        <v>63.0</v>
      </c>
      <c r="C66" s="1">
        <f t="shared" si="3"/>
        <v>3.068532359</v>
      </c>
      <c r="D66" s="8">
        <f t="shared" si="8"/>
        <v>0.07299531466</v>
      </c>
      <c r="E66" s="8">
        <f t="shared" si="4"/>
        <v>0.8272174363</v>
      </c>
      <c r="F66" s="8">
        <f t="shared" si="5"/>
        <v>-0.900212751</v>
      </c>
      <c r="G66" s="3">
        <f t="shared" ref="G66:I66" si="131">ROUNDDOWN((D66+1)*$N$12)</f>
        <v>6706</v>
      </c>
      <c r="H66" s="3">
        <f t="shared" si="131"/>
        <v>11420</v>
      </c>
      <c r="I66" s="3">
        <f t="shared" si="131"/>
        <v>623</v>
      </c>
      <c r="J66" s="9" t="str">
        <f t="shared" ref="J66:L66" si="132">concat(G66,",")</f>
        <v>6706,</v>
      </c>
      <c r="K66" s="9" t="str">
        <f t="shared" si="132"/>
        <v>11420,</v>
      </c>
      <c r="L66" s="9" t="str">
        <f t="shared" si="132"/>
        <v>623,</v>
      </c>
    </row>
    <row r="67" ht="15.75" customHeight="1">
      <c r="B67" s="1">
        <v>64.0</v>
      </c>
      <c r="C67" s="1">
        <f t="shared" si="3"/>
        <v>3.117239222</v>
      </c>
      <c r="D67" s="8">
        <f t="shared" si="8"/>
        <v>0.0243510242</v>
      </c>
      <c r="E67" s="8">
        <f t="shared" si="4"/>
        <v>0.853593089</v>
      </c>
      <c r="F67" s="8">
        <f t="shared" si="5"/>
        <v>-0.8779441132</v>
      </c>
      <c r="G67" s="3">
        <f t="shared" ref="G67:I67" si="133">ROUNDDOWN((D67+1)*$N$12)</f>
        <v>6402</v>
      </c>
      <c r="H67" s="3">
        <f t="shared" si="133"/>
        <v>11584</v>
      </c>
      <c r="I67" s="3">
        <f t="shared" si="133"/>
        <v>762</v>
      </c>
      <c r="J67" s="9" t="str">
        <f t="shared" ref="J67:L67" si="134">concat(G67,",")</f>
        <v>6402,</v>
      </c>
      <c r="K67" s="9" t="str">
        <f t="shared" si="134"/>
        <v>11584,</v>
      </c>
      <c r="L67" s="9" t="str">
        <f t="shared" si="134"/>
        <v>762,</v>
      </c>
    </row>
    <row r="68" ht="15.75" customHeight="1">
      <c r="B68" s="1">
        <v>65.0</v>
      </c>
      <c r="C68" s="1">
        <f t="shared" si="3"/>
        <v>3.165946085</v>
      </c>
      <c r="D68" s="8">
        <f t="shared" si="8"/>
        <v>-0.0243510242</v>
      </c>
      <c r="E68" s="8">
        <f t="shared" si="4"/>
        <v>0.8779441132</v>
      </c>
      <c r="F68" s="8">
        <f t="shared" si="5"/>
        <v>-0.853593089</v>
      </c>
      <c r="G68" s="3">
        <f t="shared" ref="G68:I68" si="135">ROUNDDOWN((D68+1)*$N$12)</f>
        <v>6097</v>
      </c>
      <c r="H68" s="3">
        <f t="shared" si="135"/>
        <v>11737</v>
      </c>
      <c r="I68" s="3">
        <f t="shared" si="135"/>
        <v>915</v>
      </c>
      <c r="J68" s="9" t="str">
        <f t="shared" ref="J68:L68" si="136">concat(G68,",")</f>
        <v>6097,</v>
      </c>
      <c r="K68" s="9" t="str">
        <f t="shared" si="136"/>
        <v>11737,</v>
      </c>
      <c r="L68" s="9" t="str">
        <f t="shared" si="136"/>
        <v>915,</v>
      </c>
    </row>
    <row r="69" ht="15.75" customHeight="1">
      <c r="B69" s="1">
        <v>66.0</v>
      </c>
      <c r="C69" s="1">
        <f t="shared" si="3"/>
        <v>3.214652948</v>
      </c>
      <c r="D69" s="8">
        <f t="shared" si="8"/>
        <v>-0.07299531466</v>
      </c>
      <c r="E69" s="8">
        <f t="shared" si="4"/>
        <v>0.900212751</v>
      </c>
      <c r="F69" s="8">
        <f t="shared" si="5"/>
        <v>-0.8272174363</v>
      </c>
      <c r="G69" s="3">
        <f t="shared" ref="G69:I69" si="137">ROUNDDOWN((D69+1)*$N$12)</f>
        <v>5793</v>
      </c>
      <c r="H69" s="3">
        <f t="shared" si="137"/>
        <v>11876</v>
      </c>
      <c r="I69" s="3">
        <f t="shared" si="137"/>
        <v>1079</v>
      </c>
      <c r="J69" s="9" t="str">
        <f t="shared" ref="J69:L69" si="138">concat(G69,",")</f>
        <v>5793,</v>
      </c>
      <c r="K69" s="9" t="str">
        <f t="shared" si="138"/>
        <v>11876,</v>
      </c>
      <c r="L69" s="9" t="str">
        <f t="shared" si="138"/>
        <v>1079,</v>
      </c>
    </row>
    <row r="70" ht="15.75" customHeight="1">
      <c r="B70" s="1">
        <v>67.0</v>
      </c>
      <c r="C70" s="1">
        <f t="shared" si="3"/>
        <v>3.263359811</v>
      </c>
      <c r="D70" s="8">
        <f t="shared" si="8"/>
        <v>-0.1214664683</v>
      </c>
      <c r="E70" s="8">
        <f t="shared" si="4"/>
        <v>0.9203461836</v>
      </c>
      <c r="F70" s="8">
        <f t="shared" si="5"/>
        <v>-0.7988797153</v>
      </c>
      <c r="G70" s="3">
        <f t="shared" ref="G70:I70" si="139">ROUNDDOWN((D70+1)*$N$12)</f>
        <v>5490</v>
      </c>
      <c r="H70" s="3">
        <f t="shared" si="139"/>
        <v>12002</v>
      </c>
      <c r="I70" s="3">
        <f t="shared" si="139"/>
        <v>1257</v>
      </c>
      <c r="J70" s="9" t="str">
        <f t="shared" ref="J70:L70" si="140">concat(G70,",")</f>
        <v>5490,</v>
      </c>
      <c r="K70" s="9" t="str">
        <f t="shared" si="140"/>
        <v>12002,</v>
      </c>
      <c r="L70" s="9" t="str">
        <f t="shared" si="140"/>
        <v>1257,</v>
      </c>
    </row>
    <row r="71" ht="15.75" customHeight="1">
      <c r="B71" s="1">
        <v>68.0</v>
      </c>
      <c r="C71" s="1">
        <f t="shared" si="3"/>
        <v>3.312066674</v>
      </c>
      <c r="D71" s="8">
        <f t="shared" si="8"/>
        <v>-0.1696495169</v>
      </c>
      <c r="E71" s="8">
        <f t="shared" si="4"/>
        <v>0.9382966567</v>
      </c>
      <c r="F71" s="8">
        <f t="shared" si="5"/>
        <v>-0.7686471398</v>
      </c>
      <c r="G71" s="3">
        <f t="shared" ref="G71:I71" si="141">ROUNDDOWN((D71+1)*$N$12)</f>
        <v>5189</v>
      </c>
      <c r="H71" s="3">
        <f t="shared" si="141"/>
        <v>12114</v>
      </c>
      <c r="I71" s="3">
        <f t="shared" si="141"/>
        <v>1445</v>
      </c>
      <c r="J71" s="9" t="str">
        <f t="shared" ref="J71:L71" si="142">concat(G71,",")</f>
        <v>5189,</v>
      </c>
      <c r="K71" s="9" t="str">
        <f t="shared" si="142"/>
        <v>12114,</v>
      </c>
      <c r="L71" s="9" t="str">
        <f t="shared" si="142"/>
        <v>1445,</v>
      </c>
    </row>
    <row r="72" ht="15.75" customHeight="1">
      <c r="B72" s="1">
        <v>69.0</v>
      </c>
      <c r="C72" s="1">
        <f t="shared" si="3"/>
        <v>3.360773536</v>
      </c>
      <c r="D72" s="8">
        <f t="shared" si="8"/>
        <v>-0.2174301756</v>
      </c>
      <c r="E72" s="8">
        <f t="shared" si="4"/>
        <v>0.9540215938</v>
      </c>
      <c r="F72" s="8">
        <f t="shared" si="5"/>
        <v>-0.7365914182</v>
      </c>
      <c r="G72" s="3">
        <f t="shared" ref="G72:I72" si="143">ROUNDDOWN((D72+1)*$N$12)</f>
        <v>4891</v>
      </c>
      <c r="H72" s="3">
        <f t="shared" si="143"/>
        <v>12212</v>
      </c>
      <c r="I72" s="3">
        <f t="shared" si="143"/>
        <v>1646</v>
      </c>
      <c r="J72" s="9" t="str">
        <f t="shared" ref="J72:L72" si="144">concat(G72,",")</f>
        <v>4891,</v>
      </c>
      <c r="K72" s="9" t="str">
        <f t="shared" si="144"/>
        <v>12212,</v>
      </c>
      <c r="L72" s="9" t="str">
        <f t="shared" si="144"/>
        <v>1646,</v>
      </c>
    </row>
    <row r="73" ht="15.75" customHeight="1">
      <c r="B73" s="1">
        <v>70.0</v>
      </c>
      <c r="C73" s="1">
        <f t="shared" si="3"/>
        <v>3.409480399</v>
      </c>
      <c r="D73" s="8">
        <f t="shared" si="8"/>
        <v>-0.2646951139</v>
      </c>
      <c r="E73" s="8">
        <f t="shared" si="4"/>
        <v>0.9674836971</v>
      </c>
      <c r="F73" s="8">
        <f t="shared" si="5"/>
        <v>-0.7027885831</v>
      </c>
      <c r="G73" s="3">
        <f t="shared" ref="G73:I73" si="145">ROUNDDOWN((D73+1)*$N$12)</f>
        <v>4595</v>
      </c>
      <c r="H73" s="3">
        <f t="shared" si="145"/>
        <v>12296</v>
      </c>
      <c r="I73" s="3">
        <f t="shared" si="145"/>
        <v>1857</v>
      </c>
      <c r="J73" s="9" t="str">
        <f t="shared" ref="J73:L73" si="146">concat(G73,",")</f>
        <v>4595,</v>
      </c>
      <c r="K73" s="9" t="str">
        <f t="shared" si="146"/>
        <v>12296,</v>
      </c>
      <c r="L73" s="9" t="str">
        <f t="shared" si="146"/>
        <v>1857,</v>
      </c>
    </row>
    <row r="74" ht="15.75" customHeight="1">
      <c r="B74" s="1">
        <v>71.0</v>
      </c>
      <c r="C74" s="1">
        <f t="shared" si="3"/>
        <v>3.458187262</v>
      </c>
      <c r="D74" s="8">
        <f t="shared" si="8"/>
        <v>-0.3113322247</v>
      </c>
      <c r="E74" s="8">
        <f t="shared" si="4"/>
        <v>0.9786510359</v>
      </c>
      <c r="F74" s="8">
        <f t="shared" si="5"/>
        <v>-0.6673188112</v>
      </c>
      <c r="G74" s="3">
        <f t="shared" ref="G74:I74" si="147">ROUNDDOWN((D74+1)*$N$12)</f>
        <v>4304</v>
      </c>
      <c r="H74" s="3">
        <f t="shared" si="147"/>
        <v>12366</v>
      </c>
      <c r="I74" s="3">
        <f t="shared" si="147"/>
        <v>2079</v>
      </c>
      <c r="J74" s="9" t="str">
        <f t="shared" ref="J74:L74" si="148">concat(G74,",")</f>
        <v>4304,</v>
      </c>
      <c r="K74" s="9" t="str">
        <f t="shared" si="148"/>
        <v>12366,</v>
      </c>
      <c r="L74" s="9" t="str">
        <f t="shared" si="148"/>
        <v>2079,</v>
      </c>
    </row>
    <row r="75" ht="15.75" customHeight="1">
      <c r="B75" s="1">
        <v>72.0</v>
      </c>
      <c r="C75" s="1">
        <f t="shared" si="3"/>
        <v>3.506894125</v>
      </c>
      <c r="D75" s="8">
        <f t="shared" si="8"/>
        <v>-0.3572308898</v>
      </c>
      <c r="E75" s="8">
        <f t="shared" si="4"/>
        <v>0.9874971226</v>
      </c>
      <c r="F75" s="8">
        <f t="shared" si="5"/>
        <v>-0.6302662328</v>
      </c>
      <c r="G75" s="3">
        <f t="shared" ref="G75:I75" si="149">ROUNDDOWN((D75+1)*$N$12)</f>
        <v>4017</v>
      </c>
      <c r="H75" s="3">
        <f t="shared" si="149"/>
        <v>12421</v>
      </c>
      <c r="I75" s="3">
        <f t="shared" si="149"/>
        <v>2310</v>
      </c>
      <c r="J75" s="9" t="str">
        <f t="shared" ref="J75:L75" si="150">concat(G75,",")</f>
        <v>4017,</v>
      </c>
      <c r="K75" s="9" t="str">
        <f t="shared" si="150"/>
        <v>12421,</v>
      </c>
      <c r="L75" s="9" t="str">
        <f t="shared" si="150"/>
        <v>2310,</v>
      </c>
    </row>
    <row r="76" ht="15.75" customHeight="1">
      <c r="B76" s="1">
        <v>73.0</v>
      </c>
      <c r="C76" s="1">
        <f t="shared" si="3"/>
        <v>3.555600988</v>
      </c>
      <c r="D76" s="8">
        <f t="shared" si="8"/>
        <v>-0.4022822427</v>
      </c>
      <c r="E76" s="8">
        <f t="shared" si="4"/>
        <v>0.9940009752</v>
      </c>
      <c r="F76" s="8">
        <f t="shared" si="5"/>
        <v>-0.5917187325</v>
      </c>
      <c r="G76" s="3">
        <f t="shared" ref="G76:I76" si="151">ROUNDDOWN((D76+1)*$N$12)</f>
        <v>3735</v>
      </c>
      <c r="H76" s="3">
        <f t="shared" si="151"/>
        <v>12462</v>
      </c>
      <c r="I76" s="3">
        <f t="shared" si="151"/>
        <v>2551</v>
      </c>
      <c r="J76" s="9" t="str">
        <f t="shared" ref="J76:L76" si="152">concat(G76,",")</f>
        <v>3735,</v>
      </c>
      <c r="K76" s="9" t="str">
        <f t="shared" si="152"/>
        <v>12462,</v>
      </c>
      <c r="L76" s="9" t="str">
        <f t="shared" si="152"/>
        <v>2551,</v>
      </c>
    </row>
    <row r="77" ht="15.75" customHeight="1">
      <c r="B77" s="1">
        <v>74.0</v>
      </c>
      <c r="C77" s="1">
        <f t="shared" si="3"/>
        <v>3.604307851</v>
      </c>
      <c r="D77" s="8">
        <f t="shared" si="8"/>
        <v>-0.4463794266</v>
      </c>
      <c r="E77" s="8">
        <f t="shared" si="4"/>
        <v>0.9981471674</v>
      </c>
      <c r="F77" s="8">
        <f t="shared" si="5"/>
        <v>-0.5517677408</v>
      </c>
      <c r="G77" s="3">
        <f t="shared" ref="G77:I77" si="153">ROUNDDOWN((D77+1)*$N$12)</f>
        <v>3460</v>
      </c>
      <c r="H77" s="3">
        <f t="shared" si="153"/>
        <v>12488</v>
      </c>
      <c r="I77" s="3">
        <f t="shared" si="153"/>
        <v>2801</v>
      </c>
      <c r="J77" s="9" t="str">
        <f t="shared" ref="J77:L77" si="154">concat(G77,",")</f>
        <v>3460,</v>
      </c>
      <c r="K77" s="9" t="str">
        <f t="shared" si="154"/>
        <v>12488,</v>
      </c>
      <c r="L77" s="9" t="str">
        <f t="shared" si="154"/>
        <v>2801,</v>
      </c>
    </row>
    <row r="78" ht="15.75" customHeight="1">
      <c r="B78" s="1">
        <v>75.0</v>
      </c>
      <c r="C78" s="1">
        <f t="shared" si="3"/>
        <v>3.653014713</v>
      </c>
      <c r="D78" s="8">
        <f t="shared" si="8"/>
        <v>-0.4894178478</v>
      </c>
      <c r="E78" s="8">
        <f t="shared" si="4"/>
        <v>0.9999258647</v>
      </c>
      <c r="F78" s="8">
        <f t="shared" si="5"/>
        <v>-0.5105080169</v>
      </c>
      <c r="G78" s="3">
        <f t="shared" ref="G78:I78" si="155">ROUNDDOWN((D78+1)*$N$12)</f>
        <v>3191</v>
      </c>
      <c r="H78" s="3">
        <f t="shared" si="155"/>
        <v>12499</v>
      </c>
      <c r="I78" s="3">
        <f t="shared" si="155"/>
        <v>3059</v>
      </c>
      <c r="J78" s="9" t="str">
        <f t="shared" ref="J78:L78" si="156">concat(G78,",")</f>
        <v>3191,</v>
      </c>
      <c r="K78" s="9" t="str">
        <f t="shared" si="156"/>
        <v>12499,</v>
      </c>
      <c r="L78" s="9" t="str">
        <f t="shared" si="156"/>
        <v>3059,</v>
      </c>
    </row>
    <row r="79" ht="15.75" customHeight="1">
      <c r="B79" s="1">
        <v>76.0</v>
      </c>
      <c r="C79" s="1">
        <f t="shared" si="3"/>
        <v>3.701721576</v>
      </c>
      <c r="D79" s="8">
        <f t="shared" si="8"/>
        <v>-0.531295424</v>
      </c>
      <c r="E79" s="8">
        <f t="shared" si="4"/>
        <v>0.9993328484</v>
      </c>
      <c r="F79" s="8">
        <f t="shared" si="5"/>
        <v>-0.4680374244</v>
      </c>
      <c r="G79" s="3">
        <f t="shared" ref="G79:I79" si="157">ROUNDDOWN((D79+1)*$N$12)</f>
        <v>2929</v>
      </c>
      <c r="H79" s="3">
        <f t="shared" si="157"/>
        <v>12495</v>
      </c>
      <c r="I79" s="3">
        <f t="shared" si="157"/>
        <v>3324</v>
      </c>
      <c r="J79" s="9" t="str">
        <f t="shared" ref="J79:L79" si="158">concat(G79,",")</f>
        <v>2929,</v>
      </c>
      <c r="K79" s="9" t="str">
        <f t="shared" si="158"/>
        <v>12495,</v>
      </c>
      <c r="L79" s="9" t="str">
        <f t="shared" si="158"/>
        <v>3324,</v>
      </c>
    </row>
    <row r="80" ht="15.75" customHeight="1">
      <c r="B80" s="1">
        <v>77.0</v>
      </c>
      <c r="C80" s="1">
        <f t="shared" si="3"/>
        <v>3.750428439</v>
      </c>
      <c r="D80" s="8">
        <f t="shared" si="8"/>
        <v>-0.571912826</v>
      </c>
      <c r="E80" s="8">
        <f t="shared" si="4"/>
        <v>0.9963695249</v>
      </c>
      <c r="F80" s="8">
        <f t="shared" si="5"/>
        <v>-0.4244566989</v>
      </c>
      <c r="G80" s="3">
        <f t="shared" ref="G80:I80" si="159">ROUNDDOWN((D80+1)*$N$12)</f>
        <v>2675</v>
      </c>
      <c r="H80" s="3">
        <f t="shared" si="159"/>
        <v>12477</v>
      </c>
      <c r="I80" s="3">
        <f t="shared" si="159"/>
        <v>3597</v>
      </c>
      <c r="J80" s="9" t="str">
        <f t="shared" ref="J80:L80" si="160">concat(G80,",")</f>
        <v>2675,</v>
      </c>
      <c r="K80" s="9" t="str">
        <f t="shared" si="160"/>
        <v>12477,</v>
      </c>
      <c r="L80" s="9" t="str">
        <f t="shared" si="160"/>
        <v>3597,</v>
      </c>
    </row>
    <row r="81" ht="15.75" customHeight="1">
      <c r="B81" s="1">
        <v>78.0</v>
      </c>
      <c r="C81" s="1">
        <f t="shared" si="3"/>
        <v>3.799135302</v>
      </c>
      <c r="D81" s="8">
        <f t="shared" si="8"/>
        <v>-0.6111737141</v>
      </c>
      <c r="E81" s="8">
        <f t="shared" si="4"/>
        <v>0.991042923</v>
      </c>
      <c r="F81" s="8">
        <f t="shared" si="5"/>
        <v>-0.3798692089</v>
      </c>
      <c r="G81" s="3">
        <f t="shared" ref="G81:I81" si="161">ROUNDDOWN((D81+1)*$N$12)</f>
        <v>2430</v>
      </c>
      <c r="H81" s="3">
        <f t="shared" si="161"/>
        <v>12444</v>
      </c>
      <c r="I81" s="3">
        <f t="shared" si="161"/>
        <v>3875</v>
      </c>
      <c r="J81" s="9" t="str">
        <f t="shared" ref="J81:L81" si="162">concat(G81,",")</f>
        <v>2430,</v>
      </c>
      <c r="K81" s="9" t="str">
        <f t="shared" si="162"/>
        <v>12444,</v>
      </c>
      <c r="L81" s="9" t="str">
        <f t="shared" si="162"/>
        <v>3875,</v>
      </c>
    </row>
    <row r="82" ht="15.75" customHeight="1">
      <c r="B82" s="1">
        <v>79.0</v>
      </c>
      <c r="C82" s="1">
        <f t="shared" si="3"/>
        <v>3.847842165</v>
      </c>
      <c r="D82" s="8">
        <f t="shared" si="8"/>
        <v>-0.6489849656</v>
      </c>
      <c r="E82" s="8">
        <f t="shared" si="4"/>
        <v>0.9833656768</v>
      </c>
      <c r="F82" s="8">
        <f t="shared" si="5"/>
        <v>-0.3343807112</v>
      </c>
      <c r="G82" s="3">
        <f t="shared" ref="G82:I82" si="163">ROUNDDOWN((D82+1)*$N$12)</f>
        <v>2193</v>
      </c>
      <c r="H82" s="3">
        <f t="shared" si="163"/>
        <v>12396</v>
      </c>
      <c r="I82" s="3">
        <f t="shared" si="163"/>
        <v>4160</v>
      </c>
      <c r="J82" s="9" t="str">
        <f t="shared" ref="J82:L82" si="164">concat(G82,",")</f>
        <v>2193,</v>
      </c>
      <c r="K82" s="9" t="str">
        <f t="shared" si="164"/>
        <v>12396,</v>
      </c>
      <c r="L82" s="9" t="str">
        <f t="shared" si="164"/>
        <v>4160,</v>
      </c>
    </row>
    <row r="83" ht="15.75" customHeight="1">
      <c r="B83" s="1">
        <v>80.0</v>
      </c>
      <c r="C83" s="1">
        <f t="shared" si="3"/>
        <v>3.896549028</v>
      </c>
      <c r="D83" s="8">
        <f t="shared" si="8"/>
        <v>-0.6852568965</v>
      </c>
      <c r="E83" s="8">
        <f t="shared" si="4"/>
        <v>0.9733559959</v>
      </c>
      <c r="F83" s="8">
        <f t="shared" si="5"/>
        <v>-0.2880990994</v>
      </c>
      <c r="G83" s="3">
        <f t="shared" ref="G83:I83" si="165">ROUNDDOWN((D83+1)*$N$12)</f>
        <v>1967</v>
      </c>
      <c r="H83" s="3">
        <f t="shared" si="165"/>
        <v>12333</v>
      </c>
      <c r="I83" s="3">
        <f t="shared" si="165"/>
        <v>4449</v>
      </c>
      <c r="J83" s="9" t="str">
        <f t="shared" ref="J83:L83" si="166">concat(G83,",")</f>
        <v>1967,</v>
      </c>
      <c r="K83" s="9" t="str">
        <f t="shared" si="166"/>
        <v>12333,</v>
      </c>
      <c r="L83" s="9" t="str">
        <f t="shared" si="166"/>
        <v>4449,</v>
      </c>
    </row>
    <row r="84" ht="15.75" customHeight="1">
      <c r="B84" s="1">
        <v>81.0</v>
      </c>
      <c r="C84" s="1">
        <f t="shared" si="3"/>
        <v>3.945255891</v>
      </c>
      <c r="D84" s="8">
        <f t="shared" si="8"/>
        <v>-0.7199034738</v>
      </c>
      <c r="E84" s="8">
        <f t="shared" si="4"/>
        <v>0.9610376221</v>
      </c>
      <c r="F84" s="8">
        <f t="shared" si="5"/>
        <v>-0.2411341483</v>
      </c>
      <c r="G84" s="3">
        <f t="shared" ref="G84:I84" si="167">ROUNDDOWN((D84+1)*$N$12)</f>
        <v>1750</v>
      </c>
      <c r="H84" s="3">
        <f t="shared" si="167"/>
        <v>12256</v>
      </c>
      <c r="I84" s="3">
        <f t="shared" si="167"/>
        <v>4742</v>
      </c>
      <c r="J84" s="9" t="str">
        <f t="shared" ref="J84:L84" si="168">concat(G84,",")</f>
        <v>1750,</v>
      </c>
      <c r="K84" s="9" t="str">
        <f t="shared" si="168"/>
        <v>12256,</v>
      </c>
      <c r="L84" s="9" t="str">
        <f t="shared" si="168"/>
        <v>4742,</v>
      </c>
    </row>
    <row r="85" ht="15.75" customHeight="1">
      <c r="B85" s="1">
        <v>82.0</v>
      </c>
      <c r="C85" s="1">
        <f t="shared" si="3"/>
        <v>3.993962753</v>
      </c>
      <c r="D85" s="8">
        <f t="shared" si="8"/>
        <v>-0.7528425195</v>
      </c>
      <c r="E85" s="8">
        <f t="shared" si="4"/>
        <v>0.9464397732</v>
      </c>
      <c r="F85" s="8">
        <f t="shared" si="5"/>
        <v>-0.1935972537</v>
      </c>
      <c r="G85" s="3">
        <f t="shared" ref="G85:I85" si="169">ROUNDDOWN((D85+1)*$N$12)</f>
        <v>1544</v>
      </c>
      <c r="H85" s="3">
        <f t="shared" si="169"/>
        <v>12165</v>
      </c>
      <c r="I85" s="3">
        <f t="shared" si="169"/>
        <v>5040</v>
      </c>
      <c r="J85" s="9" t="str">
        <f t="shared" ref="J85:L85" si="170">concat(G85,",")</f>
        <v>1544,</v>
      </c>
      <c r="K85" s="9" t="str">
        <f t="shared" si="170"/>
        <v>12165,</v>
      </c>
      <c r="L85" s="9" t="str">
        <f t="shared" si="170"/>
        <v>5040,</v>
      </c>
    </row>
    <row r="86" ht="15.75" customHeight="1">
      <c r="B86" s="1">
        <v>83.0</v>
      </c>
      <c r="C86" s="1">
        <f t="shared" si="3"/>
        <v>4.042669616</v>
      </c>
      <c r="D86" s="8">
        <f t="shared" si="8"/>
        <v>-0.783995906</v>
      </c>
      <c r="E86" s="8">
        <f t="shared" si="4"/>
        <v>0.9295970737</v>
      </c>
      <c r="F86" s="8">
        <f t="shared" si="5"/>
        <v>-0.1456011677</v>
      </c>
      <c r="G86" s="3">
        <f t="shared" ref="G86:I86" si="171">ROUNDDOWN((D86+1)*$N$12)</f>
        <v>1350</v>
      </c>
      <c r="H86" s="3">
        <f t="shared" si="171"/>
        <v>12059</v>
      </c>
      <c r="I86" s="3">
        <f t="shared" si="171"/>
        <v>5339</v>
      </c>
      <c r="J86" s="9" t="str">
        <f t="shared" ref="J86:L86" si="172">concat(G86,",")</f>
        <v>1350,</v>
      </c>
      <c r="K86" s="9" t="str">
        <f t="shared" si="172"/>
        <v>12059,</v>
      </c>
      <c r="L86" s="9" t="str">
        <f t="shared" si="172"/>
        <v>5339,</v>
      </c>
    </row>
    <row r="87" ht="15.75" customHeight="1">
      <c r="B87" s="1">
        <v>84.0</v>
      </c>
      <c r="C87" s="1">
        <f t="shared" si="3"/>
        <v>4.091376479</v>
      </c>
      <c r="D87" s="8">
        <f t="shared" si="8"/>
        <v>-0.8132897407</v>
      </c>
      <c r="E87" s="8">
        <f t="shared" si="4"/>
        <v>0.9105494727</v>
      </c>
      <c r="F87" s="8">
        <f t="shared" si="5"/>
        <v>-0.09725973192</v>
      </c>
      <c r="G87" s="3">
        <f t="shared" ref="G87:I87" si="173">ROUNDDOWN((D87+1)*$N$12)</f>
        <v>1166</v>
      </c>
      <c r="H87" s="3">
        <f t="shared" si="173"/>
        <v>11940</v>
      </c>
      <c r="I87" s="3">
        <f t="shared" si="173"/>
        <v>5642</v>
      </c>
      <c r="J87" s="9" t="str">
        <f t="shared" ref="J87:L87" si="174">concat(G87,",")</f>
        <v>1166,</v>
      </c>
      <c r="K87" s="9" t="str">
        <f t="shared" si="174"/>
        <v>11940,</v>
      </c>
      <c r="L87" s="9" t="str">
        <f t="shared" si="174"/>
        <v>5642,</v>
      </c>
    </row>
    <row r="88" ht="15.75" customHeight="1">
      <c r="B88" s="1">
        <v>85.0</v>
      </c>
      <c r="C88" s="1">
        <f t="shared" si="3"/>
        <v>4.140083342</v>
      </c>
      <c r="D88" s="8">
        <f t="shared" si="8"/>
        <v>-0.8406545421</v>
      </c>
      <c r="E88" s="8">
        <f t="shared" si="4"/>
        <v>0.8893421489</v>
      </c>
      <c r="F88" s="8">
        <f t="shared" si="5"/>
        <v>-0.04868760677</v>
      </c>
      <c r="G88" s="3">
        <f t="shared" ref="G88:I88" si="175">ROUNDDOWN((D88+1)*$N$12)</f>
        <v>995</v>
      </c>
      <c r="H88" s="3">
        <f t="shared" si="175"/>
        <v>11808</v>
      </c>
      <c r="I88" s="3">
        <f t="shared" si="175"/>
        <v>5945</v>
      </c>
      <c r="J88" s="9" t="str">
        <f t="shared" ref="J88:L88" si="176">concat(G88,",")</f>
        <v>995,</v>
      </c>
      <c r="K88" s="9" t="str">
        <f t="shared" si="176"/>
        <v>11808,</v>
      </c>
      <c r="L88" s="9" t="str">
        <f t="shared" si="176"/>
        <v>5945,</v>
      </c>
    </row>
    <row r="89" ht="15.75" customHeight="1">
      <c r="B89" s="1">
        <v>86.0</v>
      </c>
      <c r="C89" s="1">
        <f t="shared" si="3"/>
        <v>4.188790205</v>
      </c>
      <c r="D89" s="8">
        <f t="shared" si="8"/>
        <v>-0.8660254038</v>
      </c>
      <c r="E89" s="8">
        <f t="shared" si="4"/>
        <v>0.8660254038</v>
      </c>
      <c r="F89" s="8">
        <f t="shared" si="5"/>
        <v>0</v>
      </c>
      <c r="G89" s="3">
        <f t="shared" ref="G89:I89" si="177">ROUNDDOWN((D89+1)*$N$12)</f>
        <v>837</v>
      </c>
      <c r="H89" s="3">
        <f t="shared" si="177"/>
        <v>11662</v>
      </c>
      <c r="I89" s="3">
        <f t="shared" si="177"/>
        <v>6250</v>
      </c>
      <c r="J89" s="9" t="str">
        <f t="shared" ref="J89:L89" si="178">concat(G89,",")</f>
        <v>837,</v>
      </c>
      <c r="K89" s="9" t="str">
        <f t="shared" si="178"/>
        <v>11662,</v>
      </c>
      <c r="L89" s="9" t="str">
        <f t="shared" si="178"/>
        <v>6250,</v>
      </c>
    </row>
    <row r="90" ht="15.75" customHeight="1">
      <c r="B90" s="1">
        <v>87.0</v>
      </c>
      <c r="C90" s="1">
        <f t="shared" si="3"/>
        <v>4.237497068</v>
      </c>
      <c r="D90" s="8">
        <f t="shared" si="8"/>
        <v>-0.8893421489</v>
      </c>
      <c r="E90" s="8">
        <f t="shared" si="4"/>
        <v>0.8406545421</v>
      </c>
      <c r="F90" s="8">
        <f t="shared" si="5"/>
        <v>0.04868760677</v>
      </c>
      <c r="G90" s="3">
        <f t="shared" ref="G90:I90" si="179">ROUNDDOWN((D90+1)*$N$12)</f>
        <v>691</v>
      </c>
      <c r="H90" s="3">
        <f t="shared" si="179"/>
        <v>11504</v>
      </c>
      <c r="I90" s="3">
        <f t="shared" si="179"/>
        <v>6554</v>
      </c>
      <c r="J90" s="9" t="str">
        <f t="shared" ref="J90:L90" si="180">concat(G90,",")</f>
        <v>691,</v>
      </c>
      <c r="K90" s="9" t="str">
        <f t="shared" si="180"/>
        <v>11504,</v>
      </c>
      <c r="L90" s="9" t="str">
        <f t="shared" si="180"/>
        <v>6554,</v>
      </c>
    </row>
    <row r="91" ht="15.75" customHeight="1">
      <c r="B91" s="1">
        <v>88.0</v>
      </c>
      <c r="C91" s="1">
        <f t="shared" si="3"/>
        <v>4.28620393</v>
      </c>
      <c r="D91" s="8">
        <f t="shared" si="8"/>
        <v>-0.9105494727</v>
      </c>
      <c r="E91" s="8">
        <f t="shared" si="4"/>
        <v>0.8132897407</v>
      </c>
      <c r="F91" s="8">
        <f t="shared" si="5"/>
        <v>0.09725973192</v>
      </c>
      <c r="G91" s="3">
        <f t="shared" ref="G91:I91" si="181">ROUNDDOWN((D91+1)*$N$12)</f>
        <v>559</v>
      </c>
      <c r="H91" s="3">
        <f t="shared" si="181"/>
        <v>11333</v>
      </c>
      <c r="I91" s="3">
        <f t="shared" si="181"/>
        <v>6857</v>
      </c>
      <c r="J91" s="9" t="str">
        <f t="shared" ref="J91:L91" si="182">concat(G91,",")</f>
        <v>559,</v>
      </c>
      <c r="K91" s="9" t="str">
        <f t="shared" si="182"/>
        <v>11333,</v>
      </c>
      <c r="L91" s="9" t="str">
        <f t="shared" si="182"/>
        <v>6857,</v>
      </c>
    </row>
    <row r="92" ht="15.75" customHeight="1">
      <c r="B92" s="1">
        <v>89.0</v>
      </c>
      <c r="C92" s="1">
        <f t="shared" si="3"/>
        <v>4.334910793</v>
      </c>
      <c r="D92" s="8">
        <f t="shared" si="8"/>
        <v>-0.9295970737</v>
      </c>
      <c r="E92" s="8">
        <f t="shared" si="4"/>
        <v>0.783995906</v>
      </c>
      <c r="F92" s="8">
        <f t="shared" si="5"/>
        <v>0.1456011677</v>
      </c>
      <c r="G92" s="3">
        <f t="shared" ref="G92:I92" si="183">ROUNDDOWN((D92+1)*$N$12)</f>
        <v>440</v>
      </c>
      <c r="H92" s="3">
        <f t="shared" si="183"/>
        <v>11149</v>
      </c>
      <c r="I92" s="3">
        <f t="shared" si="183"/>
        <v>7160</v>
      </c>
      <c r="J92" s="9" t="str">
        <f t="shared" ref="J92:L92" si="184">concat(G92,",")</f>
        <v>440,</v>
      </c>
      <c r="K92" s="9" t="str">
        <f t="shared" si="184"/>
        <v>11149,</v>
      </c>
      <c r="L92" s="9" t="str">
        <f t="shared" si="184"/>
        <v>7160,</v>
      </c>
    </row>
    <row r="93" ht="15.75" customHeight="1">
      <c r="B93" s="1">
        <v>90.0</v>
      </c>
      <c r="C93" s="1">
        <f t="shared" si="3"/>
        <v>4.383617656</v>
      </c>
      <c r="D93" s="8">
        <f t="shared" si="8"/>
        <v>-0.9464397732</v>
      </c>
      <c r="E93" s="8">
        <f t="shared" si="4"/>
        <v>0.7528425195</v>
      </c>
      <c r="F93" s="8">
        <f t="shared" si="5"/>
        <v>0.1935972537</v>
      </c>
      <c r="G93" s="3">
        <f t="shared" ref="G93:I93" si="185">ROUNDDOWN((D93+1)*$N$12)</f>
        <v>334</v>
      </c>
      <c r="H93" s="3">
        <f t="shared" si="185"/>
        <v>10955</v>
      </c>
      <c r="I93" s="3">
        <f t="shared" si="185"/>
        <v>7459</v>
      </c>
      <c r="J93" s="9" t="str">
        <f t="shared" ref="J93:L93" si="186">concat(G93,",")</f>
        <v>334,</v>
      </c>
      <c r="K93" s="9" t="str">
        <f t="shared" si="186"/>
        <v>10955,</v>
      </c>
      <c r="L93" s="9" t="str">
        <f t="shared" si="186"/>
        <v>7459,</v>
      </c>
    </row>
    <row r="94" ht="15.75" customHeight="1">
      <c r="B94" s="1">
        <v>91.0</v>
      </c>
      <c r="C94" s="1">
        <f t="shared" si="3"/>
        <v>4.432324519</v>
      </c>
      <c r="D94" s="8">
        <f t="shared" si="8"/>
        <v>-0.9610376221</v>
      </c>
      <c r="E94" s="8">
        <f t="shared" si="4"/>
        <v>0.7199034738</v>
      </c>
      <c r="F94" s="8">
        <f t="shared" si="5"/>
        <v>0.2411341483</v>
      </c>
      <c r="G94" s="3">
        <f t="shared" ref="G94:I94" si="187">ROUNDDOWN((D94+1)*$N$12)</f>
        <v>243</v>
      </c>
      <c r="H94" s="3">
        <f t="shared" si="187"/>
        <v>10749</v>
      </c>
      <c r="I94" s="3">
        <f t="shared" si="187"/>
        <v>7757</v>
      </c>
      <c r="J94" s="9" t="str">
        <f t="shared" ref="J94:L94" si="188">concat(G94,",")</f>
        <v>243,</v>
      </c>
      <c r="K94" s="9" t="str">
        <f t="shared" si="188"/>
        <v>10749,</v>
      </c>
      <c r="L94" s="9" t="str">
        <f t="shared" si="188"/>
        <v>7757,</v>
      </c>
    </row>
    <row r="95" ht="15.75" customHeight="1">
      <c r="B95" s="1">
        <v>92.0</v>
      </c>
      <c r="C95" s="1">
        <f t="shared" si="3"/>
        <v>4.481031382</v>
      </c>
      <c r="D95" s="8">
        <f t="shared" si="8"/>
        <v>-0.9733559959</v>
      </c>
      <c r="E95" s="8">
        <f t="shared" si="4"/>
        <v>0.6852568965</v>
      </c>
      <c r="F95" s="8">
        <f t="shared" si="5"/>
        <v>0.2880990994</v>
      </c>
      <c r="G95" s="3">
        <f t="shared" ref="G95:I95" si="189">ROUNDDOWN((D95+1)*$N$12)</f>
        <v>166</v>
      </c>
      <c r="H95" s="3">
        <f t="shared" si="189"/>
        <v>10532</v>
      </c>
      <c r="I95" s="3">
        <f t="shared" si="189"/>
        <v>8050</v>
      </c>
      <c r="J95" s="9" t="str">
        <f t="shared" ref="J95:L95" si="190">concat(G95,",")</f>
        <v>166,</v>
      </c>
      <c r="K95" s="9" t="str">
        <f t="shared" si="190"/>
        <v>10532,</v>
      </c>
      <c r="L95" s="9" t="str">
        <f t="shared" si="190"/>
        <v>8050,</v>
      </c>
    </row>
    <row r="96" ht="15.75" customHeight="1">
      <c r="B96" s="1">
        <v>93.0</v>
      </c>
      <c r="C96" s="1">
        <f t="shared" si="3"/>
        <v>4.529738245</v>
      </c>
      <c r="D96" s="8">
        <f t="shared" si="8"/>
        <v>-0.9833656768</v>
      </c>
      <c r="E96" s="8">
        <f t="shared" si="4"/>
        <v>0.6489849656</v>
      </c>
      <c r="F96" s="8">
        <f t="shared" si="5"/>
        <v>0.3343807112</v>
      </c>
      <c r="G96" s="3">
        <f t="shared" ref="G96:I96" si="191">ROUNDDOWN((D96+1)*$N$12)</f>
        <v>103</v>
      </c>
      <c r="H96" s="3">
        <f t="shared" si="191"/>
        <v>10306</v>
      </c>
      <c r="I96" s="3">
        <f t="shared" si="191"/>
        <v>8339</v>
      </c>
      <c r="J96" s="9" t="str">
        <f t="shared" ref="J96:L96" si="192">concat(G96,",")</f>
        <v>103,</v>
      </c>
      <c r="K96" s="9" t="str">
        <f t="shared" si="192"/>
        <v>10306,</v>
      </c>
      <c r="L96" s="9" t="str">
        <f t="shared" si="192"/>
        <v>8339,</v>
      </c>
    </row>
    <row r="97" ht="15.75" customHeight="1">
      <c r="B97" s="1">
        <v>94.0</v>
      </c>
      <c r="C97" s="1">
        <f t="shared" si="3"/>
        <v>4.578445108</v>
      </c>
      <c r="D97" s="8">
        <f t="shared" si="8"/>
        <v>-0.991042923</v>
      </c>
      <c r="E97" s="8">
        <f t="shared" si="4"/>
        <v>0.6111737141</v>
      </c>
      <c r="F97" s="8">
        <f t="shared" si="5"/>
        <v>0.3798692089</v>
      </c>
      <c r="G97" s="3">
        <f t="shared" ref="G97:I97" si="193">ROUNDDOWN((D97+1)*$N$12)</f>
        <v>55</v>
      </c>
      <c r="H97" s="3">
        <f t="shared" si="193"/>
        <v>10069</v>
      </c>
      <c r="I97" s="3">
        <f t="shared" si="193"/>
        <v>8624</v>
      </c>
      <c r="J97" s="9" t="str">
        <f t="shared" ref="J97:L97" si="194">concat(G97,",")</f>
        <v>55,</v>
      </c>
      <c r="K97" s="9" t="str">
        <f t="shared" si="194"/>
        <v>10069,</v>
      </c>
      <c r="L97" s="9" t="str">
        <f t="shared" si="194"/>
        <v>8624,</v>
      </c>
    </row>
    <row r="98" ht="15.75" customHeight="1">
      <c r="B98" s="1">
        <v>95.0</v>
      </c>
      <c r="C98" s="1">
        <f t="shared" si="3"/>
        <v>4.62715197</v>
      </c>
      <c r="D98" s="8">
        <f t="shared" si="8"/>
        <v>-0.9963695249</v>
      </c>
      <c r="E98" s="8">
        <f t="shared" si="4"/>
        <v>0.571912826</v>
      </c>
      <c r="F98" s="8">
        <f t="shared" si="5"/>
        <v>0.4244566989</v>
      </c>
      <c r="G98" s="3">
        <f t="shared" ref="G98:I98" si="195">ROUNDDOWN((D98+1)*$N$12)</f>
        <v>22</v>
      </c>
      <c r="H98" s="3">
        <f t="shared" si="195"/>
        <v>9824</v>
      </c>
      <c r="I98" s="3">
        <f t="shared" si="195"/>
        <v>8902</v>
      </c>
      <c r="J98" s="9" t="str">
        <f t="shared" ref="J98:L98" si="196">concat(G98,",")</f>
        <v>22,</v>
      </c>
      <c r="K98" s="9" t="str">
        <f t="shared" si="196"/>
        <v>9824,</v>
      </c>
      <c r="L98" s="9" t="str">
        <f t="shared" si="196"/>
        <v>8902,</v>
      </c>
    </row>
    <row r="99" ht="15.75" customHeight="1">
      <c r="B99" s="1">
        <v>96.0</v>
      </c>
      <c r="C99" s="1">
        <f t="shared" si="3"/>
        <v>4.675858833</v>
      </c>
      <c r="D99" s="8">
        <f t="shared" si="8"/>
        <v>-0.9993328484</v>
      </c>
      <c r="E99" s="8">
        <f t="shared" si="4"/>
        <v>0.531295424</v>
      </c>
      <c r="F99" s="8">
        <f t="shared" si="5"/>
        <v>0.4680374244</v>
      </c>
      <c r="G99" s="3">
        <f t="shared" ref="G99:I99" si="197">ROUNDDOWN((D99+1)*$N$12)</f>
        <v>4</v>
      </c>
      <c r="H99" s="3">
        <f t="shared" si="197"/>
        <v>9570</v>
      </c>
      <c r="I99" s="3">
        <f t="shared" si="197"/>
        <v>9175</v>
      </c>
      <c r="J99" s="9" t="str">
        <f t="shared" ref="J99:L99" si="198">concat(G99,",")</f>
        <v>4,</v>
      </c>
      <c r="K99" s="9" t="str">
        <f t="shared" si="198"/>
        <v>9570,</v>
      </c>
      <c r="L99" s="9" t="str">
        <f t="shared" si="198"/>
        <v>9175,</v>
      </c>
    </row>
    <row r="100" ht="15.75" customHeight="1">
      <c r="B100" s="1">
        <v>97.0</v>
      </c>
      <c r="C100" s="1">
        <f t="shared" si="3"/>
        <v>4.724565696</v>
      </c>
      <c r="D100" s="8">
        <f t="shared" si="8"/>
        <v>-0.9999258647</v>
      </c>
      <c r="E100" s="8">
        <f t="shared" si="4"/>
        <v>0.4894178478</v>
      </c>
      <c r="F100" s="8">
        <f t="shared" si="5"/>
        <v>0.5105080169</v>
      </c>
      <c r="G100" s="3">
        <f t="shared" ref="G100:I100" si="199">ROUNDDOWN((D100+1)*$N$12)</f>
        <v>0</v>
      </c>
      <c r="H100" s="3">
        <f t="shared" si="199"/>
        <v>9308</v>
      </c>
      <c r="I100" s="3">
        <f t="shared" si="199"/>
        <v>9440</v>
      </c>
      <c r="J100" s="9" t="str">
        <f t="shared" ref="J100:L100" si="200">concat(G100,",")</f>
        <v>0,</v>
      </c>
      <c r="K100" s="9" t="str">
        <f t="shared" si="200"/>
        <v>9308,</v>
      </c>
      <c r="L100" s="9" t="str">
        <f t="shared" si="200"/>
        <v>9440,</v>
      </c>
    </row>
    <row r="101" ht="15.75" customHeight="1">
      <c r="B101" s="1">
        <v>98.0</v>
      </c>
      <c r="C101" s="1">
        <f t="shared" si="3"/>
        <v>4.773272559</v>
      </c>
      <c r="D101" s="8">
        <f t="shared" si="8"/>
        <v>-0.9981471674</v>
      </c>
      <c r="E101" s="8">
        <f t="shared" si="4"/>
        <v>0.4463794266</v>
      </c>
      <c r="F101" s="8">
        <f t="shared" si="5"/>
        <v>0.5517677408</v>
      </c>
      <c r="G101" s="3">
        <f t="shared" ref="G101:I101" si="201">ROUNDDOWN((D101+1)*$N$12)</f>
        <v>11</v>
      </c>
      <c r="H101" s="3">
        <f t="shared" si="201"/>
        <v>9039</v>
      </c>
      <c r="I101" s="3">
        <f t="shared" si="201"/>
        <v>9698</v>
      </c>
      <c r="J101" s="9" t="str">
        <f t="shared" ref="J101:L101" si="202">concat(G101,",")</f>
        <v>11,</v>
      </c>
      <c r="K101" s="9" t="str">
        <f t="shared" si="202"/>
        <v>9039,</v>
      </c>
      <c r="L101" s="9" t="str">
        <f t="shared" si="202"/>
        <v>9698,</v>
      </c>
    </row>
    <row r="102" ht="15.75" customHeight="1">
      <c r="B102" s="1">
        <v>99.0</v>
      </c>
      <c r="C102" s="1">
        <f t="shared" si="3"/>
        <v>4.821979422</v>
      </c>
      <c r="D102" s="8">
        <f t="shared" si="8"/>
        <v>-0.9940009752</v>
      </c>
      <c r="E102" s="8">
        <f t="shared" si="4"/>
        <v>0.4022822427</v>
      </c>
      <c r="F102" s="8">
        <f t="shared" si="5"/>
        <v>0.5917187325</v>
      </c>
      <c r="G102" s="3">
        <f t="shared" ref="G102:I102" si="203">ROUNDDOWN((D102+1)*$N$12)</f>
        <v>37</v>
      </c>
      <c r="H102" s="3">
        <f t="shared" si="203"/>
        <v>8764</v>
      </c>
      <c r="I102" s="3">
        <f t="shared" si="203"/>
        <v>9948</v>
      </c>
      <c r="J102" s="9" t="str">
        <f t="shared" ref="J102:L102" si="204">concat(G102,",")</f>
        <v>37,</v>
      </c>
      <c r="K102" s="9" t="str">
        <f t="shared" si="204"/>
        <v>8764,</v>
      </c>
      <c r="L102" s="9" t="str">
        <f t="shared" si="204"/>
        <v>9948,</v>
      </c>
    </row>
    <row r="103" ht="15.75" customHeight="1">
      <c r="B103" s="1">
        <v>100.0</v>
      </c>
      <c r="C103" s="1">
        <f t="shared" si="3"/>
        <v>4.870686285</v>
      </c>
      <c r="D103" s="8">
        <f t="shared" si="8"/>
        <v>-0.9874971226</v>
      </c>
      <c r="E103" s="8">
        <f t="shared" si="4"/>
        <v>0.3572308898</v>
      </c>
      <c r="F103" s="8">
        <f t="shared" si="5"/>
        <v>0.6302662328</v>
      </c>
      <c r="G103" s="3">
        <f t="shared" ref="G103:I103" si="205">ROUNDDOWN((D103+1)*$N$12)</f>
        <v>78</v>
      </c>
      <c r="H103" s="3">
        <f t="shared" si="205"/>
        <v>8482</v>
      </c>
      <c r="I103" s="3">
        <f t="shared" si="205"/>
        <v>10189</v>
      </c>
      <c r="J103" s="9" t="str">
        <f t="shared" ref="J103:L103" si="206">concat(G103,",")</f>
        <v>78,</v>
      </c>
      <c r="K103" s="9" t="str">
        <f t="shared" si="206"/>
        <v>8482,</v>
      </c>
      <c r="L103" s="9" t="str">
        <f t="shared" si="206"/>
        <v>10189,</v>
      </c>
    </row>
    <row r="104" ht="15.75" customHeight="1">
      <c r="B104" s="1">
        <v>101.0</v>
      </c>
      <c r="C104" s="1">
        <f t="shared" si="3"/>
        <v>4.919393147</v>
      </c>
      <c r="D104" s="8">
        <f t="shared" si="8"/>
        <v>-0.9786510359</v>
      </c>
      <c r="E104" s="8">
        <f t="shared" si="4"/>
        <v>0.3113322247</v>
      </c>
      <c r="F104" s="8">
        <f t="shared" si="5"/>
        <v>0.6673188112</v>
      </c>
      <c r="G104" s="3">
        <f t="shared" ref="G104:I104" si="207">ROUNDDOWN((D104+1)*$N$12)</f>
        <v>133</v>
      </c>
      <c r="H104" s="3">
        <f t="shared" si="207"/>
        <v>8195</v>
      </c>
      <c r="I104" s="3">
        <f t="shared" si="207"/>
        <v>10420</v>
      </c>
      <c r="J104" s="9" t="str">
        <f t="shared" ref="J104:L104" si="208">concat(G104,",")</f>
        <v>133,</v>
      </c>
      <c r="K104" s="9" t="str">
        <f t="shared" si="208"/>
        <v>8195,</v>
      </c>
      <c r="L104" s="9" t="str">
        <f t="shared" si="208"/>
        <v>10420,</v>
      </c>
    </row>
    <row r="105" ht="15.75" customHeight="1">
      <c r="B105" s="1">
        <v>102.0</v>
      </c>
      <c r="C105" s="1">
        <f t="shared" si="3"/>
        <v>4.96810001</v>
      </c>
      <c r="D105" s="8">
        <f t="shared" si="8"/>
        <v>-0.9674836971</v>
      </c>
      <c r="E105" s="8">
        <f t="shared" si="4"/>
        <v>0.2646951139</v>
      </c>
      <c r="F105" s="8">
        <f t="shared" si="5"/>
        <v>0.7027885831</v>
      </c>
      <c r="G105" s="3">
        <f t="shared" ref="G105:I105" si="209">ROUNDDOWN((D105+1)*$N$12)</f>
        <v>203</v>
      </c>
      <c r="H105" s="3">
        <f t="shared" si="209"/>
        <v>7904</v>
      </c>
      <c r="I105" s="3">
        <f t="shared" si="209"/>
        <v>10642</v>
      </c>
      <c r="J105" s="9" t="str">
        <f t="shared" ref="J105:L105" si="210">concat(G105,",")</f>
        <v>203,</v>
      </c>
      <c r="K105" s="9" t="str">
        <f t="shared" si="210"/>
        <v>7904,</v>
      </c>
      <c r="L105" s="9" t="str">
        <f t="shared" si="210"/>
        <v>10642,</v>
      </c>
    </row>
    <row r="106" ht="15.75" customHeight="1">
      <c r="B106" s="1">
        <v>103.0</v>
      </c>
      <c r="C106" s="1">
        <f t="shared" si="3"/>
        <v>5.016806873</v>
      </c>
      <c r="D106" s="8">
        <f t="shared" si="8"/>
        <v>-0.9540215938</v>
      </c>
      <c r="E106" s="8">
        <f t="shared" si="4"/>
        <v>0.2174301756</v>
      </c>
      <c r="F106" s="8">
        <f t="shared" si="5"/>
        <v>0.7365914182</v>
      </c>
      <c r="G106" s="3">
        <f t="shared" ref="G106:I106" si="211">ROUNDDOWN((D106+1)*$N$12)</f>
        <v>287</v>
      </c>
      <c r="H106" s="3">
        <f t="shared" si="211"/>
        <v>7608</v>
      </c>
      <c r="I106" s="3">
        <f t="shared" si="211"/>
        <v>10853</v>
      </c>
      <c r="J106" s="9" t="str">
        <f t="shared" ref="J106:L106" si="212">concat(G106,",")</f>
        <v>287,</v>
      </c>
      <c r="K106" s="9" t="str">
        <f t="shared" si="212"/>
        <v>7608,</v>
      </c>
      <c r="L106" s="9" t="str">
        <f t="shared" si="212"/>
        <v>10853,</v>
      </c>
    </row>
    <row r="107" ht="15.75" customHeight="1">
      <c r="B107" s="1">
        <v>104.0</v>
      </c>
      <c r="C107" s="1">
        <f t="shared" si="3"/>
        <v>5.065513736</v>
      </c>
      <c r="D107" s="8">
        <f t="shared" si="8"/>
        <v>-0.9382966567</v>
      </c>
      <c r="E107" s="8">
        <f t="shared" si="4"/>
        <v>0.1696495169</v>
      </c>
      <c r="F107" s="8">
        <f t="shared" si="5"/>
        <v>0.7686471398</v>
      </c>
      <c r="G107" s="3">
        <f t="shared" ref="G107:I107" si="213">ROUNDDOWN((D107+1)*$N$12)</f>
        <v>385</v>
      </c>
      <c r="H107" s="3">
        <f t="shared" si="213"/>
        <v>7310</v>
      </c>
      <c r="I107" s="3">
        <f t="shared" si="213"/>
        <v>11054</v>
      </c>
      <c r="J107" s="9" t="str">
        <f t="shared" ref="J107:L107" si="214">concat(G107,",")</f>
        <v>385,</v>
      </c>
      <c r="K107" s="9" t="str">
        <f t="shared" si="214"/>
        <v>7310,</v>
      </c>
      <c r="L107" s="9" t="str">
        <f t="shared" si="214"/>
        <v>11054,</v>
      </c>
    </row>
    <row r="108" ht="15.75" customHeight="1">
      <c r="B108" s="1">
        <v>105.0</v>
      </c>
      <c r="C108" s="1">
        <f t="shared" si="3"/>
        <v>5.114220599</v>
      </c>
      <c r="D108" s="8">
        <f t="shared" si="8"/>
        <v>-0.9203461836</v>
      </c>
      <c r="E108" s="8">
        <f t="shared" si="4"/>
        <v>0.1214664683</v>
      </c>
      <c r="F108" s="8">
        <f t="shared" si="5"/>
        <v>0.7988797153</v>
      </c>
      <c r="G108" s="3">
        <f t="shared" ref="G108:I108" si="215">ROUNDDOWN((D108+1)*$N$12)</f>
        <v>497</v>
      </c>
      <c r="H108" s="3">
        <f t="shared" si="215"/>
        <v>7009</v>
      </c>
      <c r="I108" s="3">
        <f t="shared" si="215"/>
        <v>11242</v>
      </c>
      <c r="J108" s="9" t="str">
        <f t="shared" ref="J108:L108" si="216">concat(G108,",")</f>
        <v>497,</v>
      </c>
      <c r="K108" s="9" t="str">
        <f t="shared" si="216"/>
        <v>7009,</v>
      </c>
      <c r="L108" s="9" t="str">
        <f t="shared" si="216"/>
        <v>11242,</v>
      </c>
    </row>
    <row r="109" ht="15.75" customHeight="1">
      <c r="B109" s="1">
        <v>106.0</v>
      </c>
      <c r="C109" s="1">
        <f t="shared" si="3"/>
        <v>5.162927462</v>
      </c>
      <c r="D109" s="8">
        <f t="shared" si="8"/>
        <v>-0.900212751</v>
      </c>
      <c r="E109" s="8">
        <f t="shared" si="4"/>
        <v>0.07299531466</v>
      </c>
      <c r="F109" s="8">
        <f t="shared" si="5"/>
        <v>0.8272174363</v>
      </c>
      <c r="G109" s="3">
        <f t="shared" ref="G109:I109" si="217">ROUNDDOWN((D109+1)*$N$12)</f>
        <v>623</v>
      </c>
      <c r="H109" s="3">
        <f t="shared" si="217"/>
        <v>6706</v>
      </c>
      <c r="I109" s="3">
        <f t="shared" si="217"/>
        <v>11420</v>
      </c>
      <c r="J109" s="9" t="str">
        <f t="shared" ref="J109:L109" si="218">concat(G109,",")</f>
        <v>623,</v>
      </c>
      <c r="K109" s="9" t="str">
        <f t="shared" si="218"/>
        <v>6706,</v>
      </c>
      <c r="L109" s="9" t="str">
        <f t="shared" si="218"/>
        <v>11420,</v>
      </c>
    </row>
    <row r="110" ht="15.75" customHeight="1">
      <c r="B110" s="1">
        <v>107.0</v>
      </c>
      <c r="C110" s="1">
        <f t="shared" si="3"/>
        <v>5.211634325</v>
      </c>
      <c r="D110" s="8">
        <f t="shared" si="8"/>
        <v>-0.8779441132</v>
      </c>
      <c r="E110" s="8">
        <f t="shared" si="4"/>
        <v>0.0243510242</v>
      </c>
      <c r="F110" s="8">
        <f t="shared" si="5"/>
        <v>0.853593089</v>
      </c>
      <c r="G110" s="3">
        <f t="shared" ref="G110:I110" si="219">ROUNDDOWN((D110+1)*$N$12)</f>
        <v>762</v>
      </c>
      <c r="H110" s="3">
        <f t="shared" si="219"/>
        <v>6402</v>
      </c>
      <c r="I110" s="3">
        <f t="shared" si="219"/>
        <v>11584</v>
      </c>
      <c r="J110" s="9" t="str">
        <f t="shared" ref="J110:L110" si="220">concat(G110,",")</f>
        <v>762,</v>
      </c>
      <c r="K110" s="9" t="str">
        <f t="shared" si="220"/>
        <v>6402,</v>
      </c>
      <c r="L110" s="9" t="str">
        <f t="shared" si="220"/>
        <v>11584,</v>
      </c>
    </row>
    <row r="111" ht="15.75" customHeight="1">
      <c r="B111" s="1">
        <v>108.0</v>
      </c>
      <c r="C111" s="1">
        <f t="shared" si="3"/>
        <v>5.260341187</v>
      </c>
      <c r="D111" s="8">
        <f t="shared" si="8"/>
        <v>-0.853593089</v>
      </c>
      <c r="E111" s="8">
        <f t="shared" si="4"/>
        <v>-0.0243510242</v>
      </c>
      <c r="F111" s="8">
        <f t="shared" si="5"/>
        <v>0.8779441132</v>
      </c>
      <c r="G111" s="3">
        <f t="shared" ref="G111:I111" si="221">ROUNDDOWN((D111+1)*$N$12)</f>
        <v>915</v>
      </c>
      <c r="H111" s="3">
        <f t="shared" si="221"/>
        <v>6097</v>
      </c>
      <c r="I111" s="3">
        <f t="shared" si="221"/>
        <v>11737</v>
      </c>
      <c r="J111" s="9" t="str">
        <f t="shared" ref="J111:L111" si="222">concat(G111,",")</f>
        <v>915,</v>
      </c>
      <c r="K111" s="9" t="str">
        <f t="shared" si="222"/>
        <v>6097,</v>
      </c>
      <c r="L111" s="9" t="str">
        <f t="shared" si="222"/>
        <v>11737,</v>
      </c>
    </row>
    <row r="112" ht="15.75" customHeight="1">
      <c r="B112" s="1">
        <v>109.0</v>
      </c>
      <c r="C112" s="1">
        <f t="shared" si="3"/>
        <v>5.30904805</v>
      </c>
      <c r="D112" s="8">
        <f t="shared" si="8"/>
        <v>-0.8272174363</v>
      </c>
      <c r="E112" s="8">
        <f t="shared" si="4"/>
        <v>-0.07299531466</v>
      </c>
      <c r="F112" s="8">
        <f t="shared" si="5"/>
        <v>0.900212751</v>
      </c>
      <c r="G112" s="3">
        <f t="shared" ref="G112:I112" si="223">ROUNDDOWN((D112+1)*$N$12)</f>
        <v>1079</v>
      </c>
      <c r="H112" s="3">
        <f t="shared" si="223"/>
        <v>5793</v>
      </c>
      <c r="I112" s="3">
        <f t="shared" si="223"/>
        <v>11876</v>
      </c>
      <c r="J112" s="9" t="str">
        <f t="shared" ref="J112:L112" si="224">concat(G112,",")</f>
        <v>1079,</v>
      </c>
      <c r="K112" s="9" t="str">
        <f t="shared" si="224"/>
        <v>5793,</v>
      </c>
      <c r="L112" s="9" t="str">
        <f t="shared" si="224"/>
        <v>11876,</v>
      </c>
    </row>
    <row r="113" ht="15.75" customHeight="1">
      <c r="B113" s="1">
        <v>110.0</v>
      </c>
      <c r="C113" s="1">
        <f t="shared" si="3"/>
        <v>5.357754913</v>
      </c>
      <c r="D113" s="8">
        <f t="shared" si="8"/>
        <v>-0.7988797153</v>
      </c>
      <c r="E113" s="8">
        <f t="shared" si="4"/>
        <v>-0.1214664683</v>
      </c>
      <c r="F113" s="8">
        <f t="shared" si="5"/>
        <v>0.9203461836</v>
      </c>
      <c r="G113" s="3">
        <f t="shared" ref="G113:I113" si="225">ROUNDDOWN((D113+1)*$N$12)</f>
        <v>1257</v>
      </c>
      <c r="H113" s="3">
        <f t="shared" si="225"/>
        <v>5490</v>
      </c>
      <c r="I113" s="3">
        <f t="shared" si="225"/>
        <v>12002</v>
      </c>
      <c r="J113" s="9" t="str">
        <f t="shared" ref="J113:L113" si="226">concat(G113,",")</f>
        <v>1257,</v>
      </c>
      <c r="K113" s="9" t="str">
        <f t="shared" si="226"/>
        <v>5490,</v>
      </c>
      <c r="L113" s="9" t="str">
        <f t="shared" si="226"/>
        <v>12002,</v>
      </c>
    </row>
    <row r="114" ht="15.75" customHeight="1">
      <c r="B114" s="1">
        <v>111.0</v>
      </c>
      <c r="C114" s="1">
        <f t="shared" si="3"/>
        <v>5.406461776</v>
      </c>
      <c r="D114" s="8">
        <f t="shared" si="8"/>
        <v>-0.7686471398</v>
      </c>
      <c r="E114" s="8">
        <f t="shared" si="4"/>
        <v>-0.1696495169</v>
      </c>
      <c r="F114" s="8">
        <f t="shared" si="5"/>
        <v>0.9382966567</v>
      </c>
      <c r="G114" s="3">
        <f t="shared" ref="G114:I114" si="227">ROUNDDOWN((D114+1)*$N$12)</f>
        <v>1445</v>
      </c>
      <c r="H114" s="3">
        <f t="shared" si="227"/>
        <v>5189</v>
      </c>
      <c r="I114" s="3">
        <f t="shared" si="227"/>
        <v>12114</v>
      </c>
      <c r="J114" s="9" t="str">
        <f t="shared" ref="J114:L114" si="228">concat(G114,",")</f>
        <v>1445,</v>
      </c>
      <c r="K114" s="9" t="str">
        <f t="shared" si="228"/>
        <v>5189,</v>
      </c>
      <c r="L114" s="9" t="str">
        <f t="shared" si="228"/>
        <v>12114,</v>
      </c>
    </row>
    <row r="115" ht="15.75" customHeight="1">
      <c r="B115" s="1">
        <v>112.0</v>
      </c>
      <c r="C115" s="1">
        <f t="shared" si="3"/>
        <v>5.455168639</v>
      </c>
      <c r="D115" s="8">
        <f t="shared" si="8"/>
        <v>-0.7365914182</v>
      </c>
      <c r="E115" s="8">
        <f t="shared" si="4"/>
        <v>-0.2174301756</v>
      </c>
      <c r="F115" s="8">
        <f t="shared" si="5"/>
        <v>0.9540215938</v>
      </c>
      <c r="G115" s="3">
        <f t="shared" ref="G115:I115" si="229">ROUNDDOWN((D115+1)*$N$12)</f>
        <v>1646</v>
      </c>
      <c r="H115" s="3">
        <f t="shared" si="229"/>
        <v>4891</v>
      </c>
      <c r="I115" s="3">
        <f t="shared" si="229"/>
        <v>12212</v>
      </c>
      <c r="J115" s="9" t="str">
        <f t="shared" ref="J115:L115" si="230">concat(G115,",")</f>
        <v>1646,</v>
      </c>
      <c r="K115" s="9" t="str">
        <f t="shared" si="230"/>
        <v>4891,</v>
      </c>
      <c r="L115" s="9" t="str">
        <f t="shared" si="230"/>
        <v>12212,</v>
      </c>
    </row>
    <row r="116" ht="15.75" customHeight="1">
      <c r="B116" s="1">
        <v>113.0</v>
      </c>
      <c r="C116" s="1">
        <f t="shared" si="3"/>
        <v>5.503875502</v>
      </c>
      <c r="D116" s="8">
        <f t="shared" si="8"/>
        <v>-0.7027885831</v>
      </c>
      <c r="E116" s="8">
        <f t="shared" si="4"/>
        <v>-0.2646951139</v>
      </c>
      <c r="F116" s="8">
        <f t="shared" si="5"/>
        <v>0.9674836971</v>
      </c>
      <c r="G116" s="3">
        <f t="shared" ref="G116:I116" si="231">ROUNDDOWN((D116+1)*$N$12)</f>
        <v>1857</v>
      </c>
      <c r="H116" s="3">
        <f t="shared" si="231"/>
        <v>4595</v>
      </c>
      <c r="I116" s="3">
        <f t="shared" si="231"/>
        <v>12296</v>
      </c>
      <c r="J116" s="9" t="str">
        <f t="shared" ref="J116:L116" si="232">concat(G116,",")</f>
        <v>1857,</v>
      </c>
      <c r="K116" s="9" t="str">
        <f t="shared" si="232"/>
        <v>4595,</v>
      </c>
      <c r="L116" s="9" t="str">
        <f t="shared" si="232"/>
        <v>12296,</v>
      </c>
    </row>
    <row r="117" ht="15.75" customHeight="1">
      <c r="B117" s="1">
        <v>114.0</v>
      </c>
      <c r="C117" s="1">
        <f t="shared" si="3"/>
        <v>5.552582364</v>
      </c>
      <c r="D117" s="8">
        <f t="shared" si="8"/>
        <v>-0.6673188112</v>
      </c>
      <c r="E117" s="8">
        <f t="shared" si="4"/>
        <v>-0.3113322247</v>
      </c>
      <c r="F117" s="8">
        <f t="shared" si="5"/>
        <v>0.9786510359</v>
      </c>
      <c r="G117" s="3">
        <f t="shared" ref="G117:I117" si="233">ROUNDDOWN((D117+1)*$N$12)</f>
        <v>2079</v>
      </c>
      <c r="H117" s="3">
        <f t="shared" si="233"/>
        <v>4304</v>
      </c>
      <c r="I117" s="3">
        <f t="shared" si="233"/>
        <v>12366</v>
      </c>
      <c r="J117" s="9" t="str">
        <f t="shared" ref="J117:L117" si="234">concat(G117,",")</f>
        <v>2079,</v>
      </c>
      <c r="K117" s="9" t="str">
        <f t="shared" si="234"/>
        <v>4304,</v>
      </c>
      <c r="L117" s="9" t="str">
        <f t="shared" si="234"/>
        <v>12366,</v>
      </c>
    </row>
    <row r="118" ht="15.75" customHeight="1">
      <c r="B118" s="1">
        <v>115.0</v>
      </c>
      <c r="C118" s="1">
        <f t="shared" si="3"/>
        <v>5.601289227</v>
      </c>
      <c r="D118" s="8">
        <f t="shared" si="8"/>
        <v>-0.6302662328</v>
      </c>
      <c r="E118" s="8">
        <f t="shared" si="4"/>
        <v>-0.3572308898</v>
      </c>
      <c r="F118" s="8">
        <f t="shared" si="5"/>
        <v>0.9874971226</v>
      </c>
      <c r="G118" s="3">
        <f t="shared" ref="G118:I118" si="235">ROUNDDOWN((D118+1)*$N$12)</f>
        <v>2310</v>
      </c>
      <c r="H118" s="3">
        <f t="shared" si="235"/>
        <v>4017</v>
      </c>
      <c r="I118" s="3">
        <f t="shared" si="235"/>
        <v>12421</v>
      </c>
      <c r="J118" s="9" t="str">
        <f t="shared" ref="J118:L118" si="236">concat(G118,",")</f>
        <v>2310,</v>
      </c>
      <c r="K118" s="9" t="str">
        <f t="shared" si="236"/>
        <v>4017,</v>
      </c>
      <c r="L118" s="9" t="str">
        <f t="shared" si="236"/>
        <v>12421,</v>
      </c>
    </row>
    <row r="119" ht="15.75" customHeight="1">
      <c r="B119" s="1">
        <v>116.0</v>
      </c>
      <c r="C119" s="1">
        <f t="shared" si="3"/>
        <v>5.64999609</v>
      </c>
      <c r="D119" s="8">
        <f t="shared" si="8"/>
        <v>-0.5917187325</v>
      </c>
      <c r="E119" s="8">
        <f t="shared" si="4"/>
        <v>-0.4022822427</v>
      </c>
      <c r="F119" s="8">
        <f t="shared" si="5"/>
        <v>0.9940009752</v>
      </c>
      <c r="G119" s="3">
        <f t="shared" ref="G119:I119" si="237">ROUNDDOWN((D119+1)*$N$12)</f>
        <v>2551</v>
      </c>
      <c r="H119" s="3">
        <f t="shared" si="237"/>
        <v>3735</v>
      </c>
      <c r="I119" s="3">
        <f t="shared" si="237"/>
        <v>12462</v>
      </c>
      <c r="J119" s="9" t="str">
        <f t="shared" ref="J119:L119" si="238">concat(G119,",")</f>
        <v>2551,</v>
      </c>
      <c r="K119" s="9" t="str">
        <f t="shared" si="238"/>
        <v>3735,</v>
      </c>
      <c r="L119" s="9" t="str">
        <f t="shared" si="238"/>
        <v>12462,</v>
      </c>
    </row>
    <row r="120" ht="15.75" customHeight="1">
      <c r="B120" s="1">
        <v>117.0</v>
      </c>
      <c r="C120" s="1">
        <f t="shared" si="3"/>
        <v>5.698702953</v>
      </c>
      <c r="D120" s="8">
        <f t="shared" si="8"/>
        <v>-0.5517677408</v>
      </c>
      <c r="E120" s="8">
        <f t="shared" si="4"/>
        <v>-0.4463794266</v>
      </c>
      <c r="F120" s="8">
        <f t="shared" si="5"/>
        <v>0.9981471674</v>
      </c>
      <c r="G120" s="3">
        <f t="shared" ref="G120:I120" si="239">ROUNDDOWN((D120+1)*$N$12)</f>
        <v>2801</v>
      </c>
      <c r="H120" s="3">
        <f t="shared" si="239"/>
        <v>3460</v>
      </c>
      <c r="I120" s="3">
        <f t="shared" si="239"/>
        <v>12488</v>
      </c>
      <c r="J120" s="9" t="str">
        <f t="shared" ref="J120:L120" si="240">concat(G120,",")</f>
        <v>2801,</v>
      </c>
      <c r="K120" s="9" t="str">
        <f t="shared" si="240"/>
        <v>3460,</v>
      </c>
      <c r="L120" s="9" t="str">
        <f t="shared" si="240"/>
        <v>12488,</v>
      </c>
    </row>
    <row r="121" ht="15.75" customHeight="1">
      <c r="B121" s="1">
        <v>118.0</v>
      </c>
      <c r="C121" s="1">
        <f t="shared" si="3"/>
        <v>5.747409816</v>
      </c>
      <c r="D121" s="8">
        <f t="shared" si="8"/>
        <v>-0.5105080169</v>
      </c>
      <c r="E121" s="8">
        <f t="shared" si="4"/>
        <v>-0.4894178478</v>
      </c>
      <c r="F121" s="8">
        <f t="shared" si="5"/>
        <v>0.9999258647</v>
      </c>
      <c r="G121" s="3">
        <f t="shared" ref="G121:I121" si="241">ROUNDDOWN((D121+1)*$N$12)</f>
        <v>3059</v>
      </c>
      <c r="H121" s="3">
        <f t="shared" si="241"/>
        <v>3191</v>
      </c>
      <c r="I121" s="3">
        <f t="shared" si="241"/>
        <v>12499</v>
      </c>
      <c r="J121" s="9" t="str">
        <f t="shared" ref="J121:L121" si="242">concat(G121,",")</f>
        <v>3059,</v>
      </c>
      <c r="K121" s="9" t="str">
        <f t="shared" si="242"/>
        <v>3191,</v>
      </c>
      <c r="L121" s="9" t="str">
        <f t="shared" si="242"/>
        <v>12499,</v>
      </c>
    </row>
    <row r="122" ht="15.75" customHeight="1">
      <c r="B122" s="1">
        <v>119.0</v>
      </c>
      <c r="C122" s="1">
        <f t="shared" si="3"/>
        <v>5.796116679</v>
      </c>
      <c r="D122" s="8">
        <f t="shared" si="8"/>
        <v>-0.4680374244</v>
      </c>
      <c r="E122" s="8">
        <f t="shared" si="4"/>
        <v>-0.531295424</v>
      </c>
      <c r="F122" s="8">
        <f t="shared" si="5"/>
        <v>0.9993328484</v>
      </c>
      <c r="G122" s="3">
        <f t="shared" ref="G122:I122" si="243">ROUNDDOWN((D122+1)*$N$12)</f>
        <v>3324</v>
      </c>
      <c r="H122" s="3">
        <f t="shared" si="243"/>
        <v>2929</v>
      </c>
      <c r="I122" s="3">
        <f t="shared" si="243"/>
        <v>12495</v>
      </c>
      <c r="J122" s="9" t="str">
        <f t="shared" ref="J122:L122" si="244">concat(G122,",")</f>
        <v>3324,</v>
      </c>
      <c r="K122" s="9" t="str">
        <f t="shared" si="244"/>
        <v>2929,</v>
      </c>
      <c r="L122" s="9" t="str">
        <f t="shared" si="244"/>
        <v>12495,</v>
      </c>
    </row>
    <row r="123" ht="15.75" customHeight="1">
      <c r="B123" s="1">
        <v>120.0</v>
      </c>
      <c r="C123" s="1">
        <f t="shared" si="3"/>
        <v>5.844823542</v>
      </c>
      <c r="D123" s="8">
        <f t="shared" si="8"/>
        <v>-0.4244566989</v>
      </c>
      <c r="E123" s="8">
        <f t="shared" si="4"/>
        <v>-0.571912826</v>
      </c>
      <c r="F123" s="8">
        <f t="shared" si="5"/>
        <v>0.9963695249</v>
      </c>
      <c r="G123" s="3">
        <f t="shared" ref="G123:I123" si="245">ROUNDDOWN((D123+1)*$N$12)</f>
        <v>3597</v>
      </c>
      <c r="H123" s="3">
        <f t="shared" si="245"/>
        <v>2675</v>
      </c>
      <c r="I123" s="3">
        <f t="shared" si="245"/>
        <v>12477</v>
      </c>
      <c r="J123" s="9" t="str">
        <f t="shared" ref="J123:L123" si="246">concat(G123,",")</f>
        <v>3597,</v>
      </c>
      <c r="K123" s="9" t="str">
        <f t="shared" si="246"/>
        <v>2675,</v>
      </c>
      <c r="L123" s="9" t="str">
        <f t="shared" si="246"/>
        <v>12477,</v>
      </c>
    </row>
    <row r="124" ht="15.75" customHeight="1">
      <c r="B124" s="1">
        <v>121.0</v>
      </c>
      <c r="C124" s="1">
        <f t="shared" si="3"/>
        <v>5.893530404</v>
      </c>
      <c r="D124" s="8">
        <f t="shared" si="8"/>
        <v>-0.3798692089</v>
      </c>
      <c r="E124" s="8">
        <f t="shared" si="4"/>
        <v>-0.6111737141</v>
      </c>
      <c r="F124" s="8">
        <f t="shared" si="5"/>
        <v>0.991042923</v>
      </c>
      <c r="G124" s="3">
        <f t="shared" ref="G124:I124" si="247">ROUNDDOWN((D124+1)*$N$12)</f>
        <v>3875</v>
      </c>
      <c r="H124" s="3">
        <f t="shared" si="247"/>
        <v>2430</v>
      </c>
      <c r="I124" s="3">
        <f t="shared" si="247"/>
        <v>12444</v>
      </c>
      <c r="J124" s="9" t="str">
        <f t="shared" ref="J124:L124" si="248">concat(G124,",")</f>
        <v>3875,</v>
      </c>
      <c r="K124" s="9" t="str">
        <f t="shared" si="248"/>
        <v>2430,</v>
      </c>
      <c r="L124" s="9" t="str">
        <f t="shared" si="248"/>
        <v>12444,</v>
      </c>
    </row>
    <row r="125" ht="15.75" customHeight="1">
      <c r="B125" s="1">
        <v>122.0</v>
      </c>
      <c r="C125" s="1">
        <f t="shared" si="3"/>
        <v>5.942237267</v>
      </c>
      <c r="D125" s="8">
        <f t="shared" si="8"/>
        <v>-0.3343807112</v>
      </c>
      <c r="E125" s="8">
        <f t="shared" si="4"/>
        <v>-0.6489849656</v>
      </c>
      <c r="F125" s="8">
        <f t="shared" si="5"/>
        <v>0.9833656768</v>
      </c>
      <c r="G125" s="3">
        <f t="shared" ref="G125:I125" si="249">ROUNDDOWN((D125+1)*$N$12)</f>
        <v>4160</v>
      </c>
      <c r="H125" s="3">
        <f t="shared" si="249"/>
        <v>2193</v>
      </c>
      <c r="I125" s="3">
        <f t="shared" si="249"/>
        <v>12396</v>
      </c>
      <c r="J125" s="9" t="str">
        <f t="shared" ref="J125:L125" si="250">concat(G125,",")</f>
        <v>4160,</v>
      </c>
      <c r="K125" s="9" t="str">
        <f t="shared" si="250"/>
        <v>2193,</v>
      </c>
      <c r="L125" s="9" t="str">
        <f t="shared" si="250"/>
        <v>12396,</v>
      </c>
    </row>
    <row r="126" ht="15.75" customHeight="1">
      <c r="B126" s="1">
        <v>123.0</v>
      </c>
      <c r="C126" s="1">
        <f t="shared" si="3"/>
        <v>5.99094413</v>
      </c>
      <c r="D126" s="8">
        <f t="shared" si="8"/>
        <v>-0.2880990994</v>
      </c>
      <c r="E126" s="8">
        <f t="shared" si="4"/>
        <v>-0.6852568965</v>
      </c>
      <c r="F126" s="8">
        <f t="shared" si="5"/>
        <v>0.9733559959</v>
      </c>
      <c r="G126" s="3">
        <f t="shared" ref="G126:I126" si="251">ROUNDDOWN((D126+1)*$N$12)</f>
        <v>4449</v>
      </c>
      <c r="H126" s="3">
        <f t="shared" si="251"/>
        <v>1967</v>
      </c>
      <c r="I126" s="3">
        <f t="shared" si="251"/>
        <v>12333</v>
      </c>
      <c r="J126" s="9" t="str">
        <f t="shared" ref="J126:L126" si="252">concat(G126,",")</f>
        <v>4449,</v>
      </c>
      <c r="K126" s="9" t="str">
        <f t="shared" si="252"/>
        <v>1967,</v>
      </c>
      <c r="L126" s="9" t="str">
        <f t="shared" si="252"/>
        <v>12333,</v>
      </c>
    </row>
    <row r="127" ht="15.75" customHeight="1">
      <c r="B127" s="1">
        <v>124.0</v>
      </c>
      <c r="C127" s="1">
        <f t="shared" si="3"/>
        <v>6.039650993</v>
      </c>
      <c r="D127" s="8">
        <f t="shared" si="8"/>
        <v>-0.2411341483</v>
      </c>
      <c r="E127" s="8">
        <f t="shared" si="4"/>
        <v>-0.7199034738</v>
      </c>
      <c r="F127" s="8">
        <f t="shared" si="5"/>
        <v>0.9610376221</v>
      </c>
      <c r="G127" s="3">
        <f t="shared" ref="G127:I127" si="253">ROUNDDOWN((D127+1)*$N$12)</f>
        <v>4742</v>
      </c>
      <c r="H127" s="3">
        <f t="shared" si="253"/>
        <v>1750</v>
      </c>
      <c r="I127" s="3">
        <f t="shared" si="253"/>
        <v>12256</v>
      </c>
      <c r="J127" s="9" t="str">
        <f t="shared" ref="J127:L127" si="254">concat(G127,",")</f>
        <v>4742,</v>
      </c>
      <c r="K127" s="9" t="str">
        <f t="shared" si="254"/>
        <v>1750,</v>
      </c>
      <c r="L127" s="9" t="str">
        <f t="shared" si="254"/>
        <v>12256,</v>
      </c>
    </row>
    <row r="128" ht="15.75" customHeight="1">
      <c r="B128" s="1">
        <v>125.0</v>
      </c>
      <c r="C128" s="1">
        <f t="shared" si="3"/>
        <v>6.088357856</v>
      </c>
      <c r="D128" s="8">
        <f t="shared" si="8"/>
        <v>-0.1935972537</v>
      </c>
      <c r="E128" s="8">
        <f t="shared" si="4"/>
        <v>-0.7528425195</v>
      </c>
      <c r="F128" s="8">
        <f t="shared" si="5"/>
        <v>0.9464397732</v>
      </c>
      <c r="G128" s="3">
        <f t="shared" ref="G128:I128" si="255">ROUNDDOWN((D128+1)*$N$12)</f>
        <v>5040</v>
      </c>
      <c r="H128" s="3">
        <f t="shared" si="255"/>
        <v>1544</v>
      </c>
      <c r="I128" s="3">
        <f t="shared" si="255"/>
        <v>12165</v>
      </c>
      <c r="J128" s="9" t="str">
        <f t="shared" ref="J128:L128" si="256">concat(G128,",")</f>
        <v>5040,</v>
      </c>
      <c r="K128" s="9" t="str">
        <f t="shared" si="256"/>
        <v>1544,</v>
      </c>
      <c r="L128" s="9" t="str">
        <f t="shared" si="256"/>
        <v>12165,</v>
      </c>
    </row>
    <row r="129" ht="15.75" customHeight="1">
      <c r="B129" s="1">
        <v>126.0</v>
      </c>
      <c r="C129" s="1">
        <f t="shared" si="3"/>
        <v>6.137064719</v>
      </c>
      <c r="D129" s="8">
        <f t="shared" si="8"/>
        <v>-0.1456011677</v>
      </c>
      <c r="E129" s="8">
        <f t="shared" si="4"/>
        <v>-0.783995906</v>
      </c>
      <c r="F129" s="8">
        <f t="shared" si="5"/>
        <v>0.9295970737</v>
      </c>
      <c r="G129" s="3">
        <f t="shared" ref="G129:I129" si="257">ROUNDDOWN((D129+1)*$N$12)</f>
        <v>5339</v>
      </c>
      <c r="H129" s="3">
        <f t="shared" si="257"/>
        <v>1350</v>
      </c>
      <c r="I129" s="3">
        <f t="shared" si="257"/>
        <v>12059</v>
      </c>
      <c r="J129" s="9" t="str">
        <f t="shared" ref="J129:L129" si="258">concat(G129,",")</f>
        <v>5339,</v>
      </c>
      <c r="K129" s="9" t="str">
        <f t="shared" si="258"/>
        <v>1350,</v>
      </c>
      <c r="L129" s="9" t="str">
        <f t="shared" si="258"/>
        <v>12059,</v>
      </c>
    </row>
    <row r="130" ht="15.75" customHeight="1">
      <c r="B130" s="1">
        <v>127.0</v>
      </c>
      <c r="C130" s="1">
        <f t="shared" si="3"/>
        <v>6.185771581</v>
      </c>
      <c r="D130" s="8">
        <f t="shared" si="8"/>
        <v>-0.09725973192</v>
      </c>
      <c r="E130" s="8">
        <f t="shared" si="4"/>
        <v>-0.8132897407</v>
      </c>
      <c r="F130" s="8">
        <f t="shared" si="5"/>
        <v>0.9105494727</v>
      </c>
      <c r="G130" s="3">
        <f t="shared" ref="G130:I130" si="259">ROUNDDOWN((D130+1)*$N$12)</f>
        <v>5642</v>
      </c>
      <c r="H130" s="3">
        <f t="shared" si="259"/>
        <v>1166</v>
      </c>
      <c r="I130" s="3">
        <f t="shared" si="259"/>
        <v>11940</v>
      </c>
      <c r="J130" s="9" t="str">
        <f t="shared" ref="J130:L130" si="260">concat(G130,",")</f>
        <v>5642,</v>
      </c>
      <c r="K130" s="9" t="str">
        <f t="shared" si="260"/>
        <v>1166,</v>
      </c>
      <c r="L130" s="9" t="str">
        <f t="shared" si="260"/>
        <v>11940,</v>
      </c>
    </row>
    <row r="131" ht="15.75" customHeight="1">
      <c r="B131" s="1">
        <v>128.0</v>
      </c>
      <c r="C131" s="1">
        <f t="shared" si="3"/>
        <v>6.234478444</v>
      </c>
      <c r="D131" s="8">
        <f t="shared" si="8"/>
        <v>-0.04868760677</v>
      </c>
      <c r="E131" s="8">
        <f t="shared" si="4"/>
        <v>-0.8406545421</v>
      </c>
      <c r="F131" s="8">
        <f t="shared" si="5"/>
        <v>0.8893421489</v>
      </c>
      <c r="G131" s="3">
        <f t="shared" ref="G131:I131" si="261">ROUNDDOWN((D131+1)*$N$12)</f>
        <v>5945</v>
      </c>
      <c r="H131" s="3">
        <f t="shared" si="261"/>
        <v>995</v>
      </c>
      <c r="I131" s="3">
        <f t="shared" si="261"/>
        <v>11808</v>
      </c>
      <c r="J131" s="9" t="str">
        <f t="shared" ref="J131:L131" si="262">concat(G131,",")</f>
        <v>5945,</v>
      </c>
      <c r="K131" s="9" t="str">
        <f t="shared" si="262"/>
        <v>995,</v>
      </c>
      <c r="L131" s="9" t="str">
        <f t="shared" si="262"/>
        <v>11808,</v>
      </c>
    </row>
    <row r="132" ht="15.75" customHeight="1">
      <c r="B132" s="1">
        <v>129.0</v>
      </c>
      <c r="C132" s="1">
        <f t="shared" si="3"/>
        <v>6.283185307</v>
      </c>
      <c r="D132" s="8">
        <f t="shared" si="8"/>
        <v>0</v>
      </c>
      <c r="E132" s="8">
        <f t="shared" si="4"/>
        <v>-0.8660254038</v>
      </c>
      <c r="F132" s="8">
        <f t="shared" si="5"/>
        <v>0.8660254038</v>
      </c>
      <c r="G132" s="3">
        <f t="shared" ref="G132:I132" si="263">ROUNDDOWN((D132+1)*$N$12)</f>
        <v>6250</v>
      </c>
      <c r="H132" s="3">
        <f t="shared" si="263"/>
        <v>837</v>
      </c>
      <c r="I132" s="3">
        <f t="shared" si="263"/>
        <v>11662</v>
      </c>
      <c r="J132" s="9" t="str">
        <f t="shared" ref="J132:L132" si="264">concat(G132,",")</f>
        <v>6250,</v>
      </c>
      <c r="K132" s="9" t="str">
        <f t="shared" si="264"/>
        <v>837,</v>
      </c>
      <c r="L132" s="9" t="str">
        <f t="shared" si="264"/>
        <v>11662,</v>
      </c>
    </row>
    <row r="133" ht="15.75" customHeight="1">
      <c r="D133" s="18"/>
      <c r="E133" s="18"/>
      <c r="F133" s="18"/>
      <c r="G133" s="19"/>
      <c r="H133" s="19"/>
      <c r="I133" s="19"/>
    </row>
    <row r="134" ht="15.75" customHeight="1">
      <c r="D134" s="18"/>
      <c r="E134" s="18"/>
      <c r="F134" s="18"/>
      <c r="G134" s="19"/>
      <c r="H134" s="19"/>
      <c r="I134" s="19"/>
    </row>
    <row r="135" ht="15.75" customHeight="1">
      <c r="D135" s="18"/>
      <c r="E135" s="18"/>
      <c r="F135" s="18"/>
      <c r="G135" s="19"/>
      <c r="H135" s="19"/>
      <c r="I135" s="19"/>
    </row>
    <row r="136" ht="15.75" customHeight="1">
      <c r="D136" s="18"/>
      <c r="E136" s="18"/>
      <c r="F136" s="18"/>
      <c r="G136" s="19"/>
      <c r="H136" s="19"/>
      <c r="I136" s="19"/>
    </row>
    <row r="137" ht="15.75" customHeight="1">
      <c r="D137" s="18"/>
      <c r="E137" s="18"/>
      <c r="F137" s="18"/>
      <c r="G137" s="19"/>
      <c r="H137" s="19"/>
      <c r="I137" s="19"/>
    </row>
    <row r="138" ht="15.75" customHeight="1">
      <c r="D138" s="18"/>
      <c r="E138" s="18"/>
      <c r="F138" s="18"/>
      <c r="G138" s="19"/>
      <c r="H138" s="19"/>
      <c r="I138" s="19"/>
    </row>
    <row r="139" ht="15.75" customHeight="1">
      <c r="D139" s="18"/>
      <c r="E139" s="18"/>
      <c r="F139" s="18"/>
      <c r="G139" s="19"/>
      <c r="H139" s="19"/>
      <c r="I139" s="19"/>
    </row>
    <row r="140" ht="15.75" customHeight="1">
      <c r="D140" s="18"/>
      <c r="E140" s="18"/>
      <c r="F140" s="18"/>
      <c r="G140" s="19"/>
      <c r="H140" s="19"/>
      <c r="I140" s="19"/>
    </row>
    <row r="141" ht="15.75" customHeight="1">
      <c r="D141" s="18"/>
      <c r="E141" s="18"/>
      <c r="F141" s="18"/>
      <c r="G141" s="19"/>
      <c r="H141" s="19"/>
      <c r="I141" s="19"/>
    </row>
    <row r="142" ht="15.75" customHeight="1">
      <c r="D142" s="18"/>
      <c r="E142" s="18"/>
      <c r="F142" s="18"/>
      <c r="G142" s="19"/>
      <c r="H142" s="19"/>
      <c r="I142" s="19"/>
    </row>
    <row r="143" ht="15.75" customHeight="1">
      <c r="D143" s="18"/>
      <c r="E143" s="18"/>
      <c r="F143" s="18"/>
      <c r="G143" s="19"/>
      <c r="H143" s="19"/>
      <c r="I143" s="19"/>
    </row>
    <row r="144" ht="15.75" customHeight="1">
      <c r="D144" s="18"/>
      <c r="E144" s="18"/>
      <c r="F144" s="18"/>
      <c r="G144" s="19"/>
      <c r="H144" s="19"/>
      <c r="I144" s="19"/>
    </row>
    <row r="145" ht="15.75" customHeight="1">
      <c r="D145" s="18"/>
      <c r="E145" s="18"/>
      <c r="F145" s="18"/>
      <c r="G145" s="19"/>
      <c r="H145" s="19"/>
      <c r="I145" s="19"/>
    </row>
    <row r="146" ht="15.75" customHeight="1">
      <c r="D146" s="18"/>
      <c r="E146" s="18"/>
      <c r="F146" s="18"/>
      <c r="G146" s="19"/>
      <c r="H146" s="19"/>
      <c r="I146" s="19"/>
    </row>
    <row r="147" ht="15.75" customHeight="1">
      <c r="D147" s="18"/>
      <c r="E147" s="18"/>
      <c r="F147" s="18"/>
      <c r="G147" s="19"/>
      <c r="H147" s="19"/>
      <c r="I147" s="19"/>
    </row>
    <row r="148" ht="15.75" customHeight="1">
      <c r="D148" s="18"/>
      <c r="E148" s="18"/>
      <c r="F148" s="18"/>
      <c r="G148" s="19"/>
      <c r="H148" s="19"/>
      <c r="I148" s="19"/>
    </row>
    <row r="149" ht="15.75" customHeight="1">
      <c r="D149" s="18"/>
      <c r="E149" s="18"/>
      <c r="F149" s="18"/>
      <c r="G149" s="19"/>
      <c r="H149" s="19"/>
      <c r="I149" s="19"/>
    </row>
    <row r="150" ht="15.75" customHeight="1">
      <c r="D150" s="18"/>
      <c r="E150" s="18"/>
      <c r="F150" s="18"/>
      <c r="G150" s="19"/>
      <c r="H150" s="19"/>
      <c r="I150" s="19"/>
    </row>
    <row r="151" ht="15.75" customHeight="1">
      <c r="D151" s="18"/>
      <c r="E151" s="18"/>
      <c r="F151" s="18"/>
      <c r="G151" s="19"/>
      <c r="H151" s="19"/>
      <c r="I151" s="19"/>
    </row>
    <row r="152" ht="15.75" customHeight="1">
      <c r="D152" s="18"/>
      <c r="E152" s="18"/>
      <c r="F152" s="18"/>
      <c r="G152" s="19"/>
      <c r="H152" s="19"/>
      <c r="I152" s="19"/>
    </row>
    <row r="153" ht="15.75" customHeight="1">
      <c r="D153" s="18"/>
      <c r="E153" s="18"/>
      <c r="F153" s="18"/>
      <c r="G153" s="19"/>
      <c r="H153" s="19"/>
      <c r="I153" s="19"/>
    </row>
    <row r="154" ht="15.75" customHeight="1">
      <c r="D154" s="18"/>
      <c r="E154" s="18"/>
      <c r="F154" s="18"/>
      <c r="G154" s="19"/>
      <c r="H154" s="19"/>
      <c r="I154" s="19"/>
    </row>
    <row r="155" ht="15.75" customHeight="1">
      <c r="D155" s="18"/>
      <c r="E155" s="18"/>
      <c r="F155" s="18"/>
      <c r="G155" s="19"/>
      <c r="H155" s="19"/>
      <c r="I155" s="19"/>
    </row>
    <row r="156" ht="15.75" customHeight="1">
      <c r="D156" s="18"/>
      <c r="E156" s="18"/>
      <c r="F156" s="18"/>
      <c r="G156" s="19"/>
      <c r="H156" s="19"/>
      <c r="I156" s="19"/>
    </row>
    <row r="157" ht="15.75" customHeight="1">
      <c r="D157" s="18"/>
      <c r="E157" s="18"/>
      <c r="F157" s="18"/>
      <c r="G157" s="19"/>
      <c r="H157" s="19"/>
      <c r="I157" s="19"/>
    </row>
    <row r="158" ht="15.75" customHeight="1">
      <c r="D158" s="18"/>
      <c r="E158" s="18"/>
      <c r="F158" s="18"/>
      <c r="G158" s="19"/>
      <c r="H158" s="19"/>
      <c r="I158" s="19"/>
    </row>
    <row r="159" ht="15.75" customHeight="1">
      <c r="D159" s="18"/>
      <c r="E159" s="18"/>
      <c r="F159" s="18"/>
      <c r="G159" s="19"/>
      <c r="H159" s="19"/>
      <c r="I159" s="19"/>
    </row>
    <row r="160" ht="15.75" customHeight="1">
      <c r="D160" s="18"/>
      <c r="E160" s="18"/>
      <c r="F160" s="18"/>
      <c r="G160" s="19"/>
      <c r="H160" s="19"/>
      <c r="I160" s="19"/>
    </row>
    <row r="161" ht="15.75" customHeight="1">
      <c r="D161" s="18"/>
      <c r="E161" s="18"/>
      <c r="F161" s="18"/>
      <c r="G161" s="19"/>
      <c r="H161" s="19"/>
      <c r="I161" s="19"/>
    </row>
    <row r="162" ht="15.75" customHeight="1">
      <c r="D162" s="18"/>
      <c r="E162" s="18"/>
      <c r="F162" s="18"/>
      <c r="G162" s="19"/>
      <c r="H162" s="19"/>
      <c r="I162" s="19"/>
    </row>
    <row r="163" ht="15.75" customHeight="1">
      <c r="D163" s="18"/>
      <c r="E163" s="18"/>
      <c r="F163" s="18"/>
      <c r="G163" s="19"/>
      <c r="H163" s="19"/>
      <c r="I163" s="19"/>
    </row>
    <row r="164" ht="15.75" customHeight="1">
      <c r="D164" s="18"/>
      <c r="E164" s="18"/>
      <c r="F164" s="18"/>
      <c r="G164" s="19"/>
      <c r="H164" s="19"/>
      <c r="I164" s="19"/>
    </row>
    <row r="165" ht="15.75" customHeight="1">
      <c r="D165" s="18"/>
      <c r="E165" s="18"/>
      <c r="F165" s="18"/>
      <c r="G165" s="19"/>
      <c r="H165" s="19"/>
      <c r="I165" s="19"/>
    </row>
    <row r="166" ht="15.75" customHeight="1">
      <c r="D166" s="18"/>
      <c r="E166" s="18"/>
      <c r="F166" s="18"/>
      <c r="G166" s="19"/>
      <c r="H166" s="19"/>
      <c r="I166" s="19"/>
    </row>
    <row r="167" ht="15.75" customHeight="1">
      <c r="D167" s="18"/>
      <c r="E167" s="18"/>
      <c r="F167" s="18"/>
      <c r="G167" s="19"/>
      <c r="H167" s="19"/>
      <c r="I167" s="19"/>
    </row>
    <row r="168" ht="15.75" customHeight="1">
      <c r="D168" s="18"/>
      <c r="E168" s="18"/>
      <c r="F168" s="18"/>
      <c r="G168" s="19"/>
      <c r="H168" s="19"/>
      <c r="I168" s="19"/>
    </row>
    <row r="169" ht="15.75" customHeight="1">
      <c r="D169" s="18"/>
      <c r="E169" s="18"/>
      <c r="F169" s="18"/>
      <c r="G169" s="19"/>
      <c r="H169" s="19"/>
      <c r="I169" s="19"/>
    </row>
    <row r="170" ht="15.75" customHeight="1">
      <c r="D170" s="18"/>
      <c r="E170" s="18"/>
      <c r="F170" s="18"/>
      <c r="G170" s="19"/>
      <c r="H170" s="19"/>
      <c r="I170" s="19"/>
    </row>
    <row r="171" ht="15.75" customHeight="1">
      <c r="D171" s="18"/>
      <c r="E171" s="18"/>
      <c r="F171" s="18"/>
      <c r="G171" s="19"/>
      <c r="H171" s="19"/>
      <c r="I171" s="19"/>
    </row>
    <row r="172" ht="15.75" customHeight="1">
      <c r="D172" s="18"/>
      <c r="E172" s="18"/>
      <c r="F172" s="18"/>
      <c r="G172" s="19"/>
      <c r="H172" s="19"/>
      <c r="I172" s="19"/>
    </row>
    <row r="173" ht="15.75" customHeight="1">
      <c r="D173" s="18"/>
      <c r="E173" s="18"/>
      <c r="F173" s="18"/>
      <c r="G173" s="19"/>
      <c r="H173" s="19"/>
      <c r="I173" s="19"/>
    </row>
    <row r="174" ht="15.75" customHeight="1">
      <c r="D174" s="18"/>
      <c r="E174" s="18"/>
      <c r="F174" s="18"/>
      <c r="G174" s="19"/>
      <c r="H174" s="19"/>
      <c r="I174" s="19"/>
    </row>
    <row r="175" ht="15.75" customHeight="1">
      <c r="D175" s="18"/>
      <c r="E175" s="18"/>
      <c r="F175" s="18"/>
      <c r="G175" s="19"/>
      <c r="H175" s="19"/>
      <c r="I175" s="19"/>
    </row>
    <row r="176" ht="15.75" customHeight="1">
      <c r="D176" s="18"/>
      <c r="E176" s="18"/>
      <c r="F176" s="18"/>
      <c r="G176" s="19"/>
      <c r="H176" s="19"/>
      <c r="I176" s="19"/>
    </row>
    <row r="177" ht="15.75" customHeight="1">
      <c r="D177" s="18"/>
      <c r="E177" s="18"/>
      <c r="F177" s="18"/>
      <c r="G177" s="19"/>
      <c r="H177" s="19"/>
      <c r="I177" s="19"/>
    </row>
    <row r="178" ht="15.75" customHeight="1">
      <c r="D178" s="18"/>
      <c r="E178" s="18"/>
      <c r="F178" s="18"/>
      <c r="G178" s="19"/>
      <c r="H178" s="19"/>
      <c r="I178" s="19"/>
    </row>
    <row r="179" ht="15.75" customHeight="1">
      <c r="D179" s="18"/>
      <c r="E179" s="18"/>
      <c r="F179" s="18"/>
      <c r="G179" s="19"/>
      <c r="H179" s="19"/>
      <c r="I179" s="19"/>
    </row>
    <row r="180" ht="15.75" customHeight="1">
      <c r="D180" s="18"/>
      <c r="E180" s="18"/>
      <c r="F180" s="18"/>
      <c r="G180" s="19"/>
      <c r="H180" s="19"/>
      <c r="I180" s="19"/>
    </row>
    <row r="181" ht="15.75" customHeight="1">
      <c r="D181" s="18"/>
      <c r="E181" s="18"/>
      <c r="F181" s="18"/>
      <c r="G181" s="19"/>
      <c r="H181" s="19"/>
      <c r="I181" s="19"/>
    </row>
    <row r="182" ht="15.75" customHeight="1">
      <c r="D182" s="18"/>
      <c r="E182" s="18"/>
      <c r="F182" s="18"/>
      <c r="G182" s="19"/>
      <c r="H182" s="19"/>
      <c r="I182" s="19"/>
    </row>
    <row r="183" ht="15.75" customHeight="1">
      <c r="D183" s="18"/>
      <c r="E183" s="18"/>
      <c r="F183" s="18"/>
      <c r="G183" s="19"/>
      <c r="H183" s="19"/>
      <c r="I183" s="19"/>
    </row>
    <row r="184" ht="15.75" customHeight="1">
      <c r="D184" s="18"/>
      <c r="E184" s="18"/>
      <c r="F184" s="18"/>
      <c r="G184" s="19"/>
      <c r="H184" s="19"/>
      <c r="I184" s="19"/>
    </row>
    <row r="185" ht="15.75" customHeight="1">
      <c r="D185" s="18"/>
      <c r="E185" s="18"/>
      <c r="F185" s="18"/>
      <c r="G185" s="19"/>
      <c r="H185" s="19"/>
      <c r="I185" s="19"/>
    </row>
    <row r="186" ht="15.75" customHeight="1">
      <c r="D186" s="18"/>
      <c r="E186" s="18"/>
      <c r="F186" s="18"/>
      <c r="G186" s="19"/>
      <c r="H186" s="19"/>
      <c r="I186" s="19"/>
    </row>
    <row r="187" ht="15.75" customHeight="1">
      <c r="D187" s="18"/>
      <c r="E187" s="18"/>
      <c r="F187" s="18"/>
      <c r="G187" s="19"/>
      <c r="H187" s="19"/>
      <c r="I187" s="19"/>
    </row>
    <row r="188" ht="15.75" customHeight="1">
      <c r="D188" s="18"/>
      <c r="E188" s="18"/>
      <c r="F188" s="18"/>
      <c r="G188" s="19"/>
      <c r="H188" s="19"/>
      <c r="I188" s="19"/>
    </row>
    <row r="189" ht="15.75" customHeight="1">
      <c r="D189" s="18"/>
      <c r="E189" s="18"/>
      <c r="F189" s="18"/>
      <c r="G189" s="19"/>
      <c r="H189" s="19"/>
      <c r="I189" s="19"/>
    </row>
    <row r="190" ht="15.75" customHeight="1">
      <c r="D190" s="18"/>
      <c r="E190" s="18"/>
      <c r="F190" s="18"/>
      <c r="G190" s="19"/>
      <c r="H190" s="19"/>
      <c r="I190" s="19"/>
    </row>
    <row r="191" ht="15.75" customHeight="1">
      <c r="D191" s="18"/>
      <c r="E191" s="18"/>
      <c r="F191" s="18"/>
      <c r="G191" s="19"/>
      <c r="H191" s="19"/>
      <c r="I191" s="19"/>
    </row>
    <row r="192" ht="15.75" customHeight="1">
      <c r="D192" s="18"/>
      <c r="E192" s="18"/>
      <c r="F192" s="18"/>
      <c r="G192" s="19"/>
      <c r="H192" s="19"/>
      <c r="I192" s="19"/>
    </row>
    <row r="193" ht="15.75" customHeight="1">
      <c r="D193" s="18"/>
      <c r="E193" s="18"/>
      <c r="F193" s="18"/>
      <c r="G193" s="19"/>
      <c r="H193" s="19"/>
      <c r="I193" s="19"/>
    </row>
    <row r="194" ht="15.75" customHeight="1">
      <c r="D194" s="18"/>
      <c r="E194" s="18"/>
      <c r="F194" s="18"/>
      <c r="G194" s="19"/>
      <c r="H194" s="19"/>
      <c r="I194" s="19"/>
    </row>
    <row r="195" ht="15.75" customHeight="1">
      <c r="D195" s="18"/>
      <c r="E195" s="18"/>
      <c r="F195" s="18"/>
      <c r="G195" s="19"/>
      <c r="H195" s="19"/>
      <c r="I195" s="19"/>
    </row>
    <row r="196" ht="15.75" customHeight="1">
      <c r="D196" s="18"/>
      <c r="E196" s="18"/>
      <c r="F196" s="18"/>
      <c r="G196" s="19"/>
      <c r="H196" s="19"/>
      <c r="I196" s="19"/>
    </row>
    <row r="197" ht="15.75" customHeight="1">
      <c r="D197" s="18"/>
      <c r="E197" s="18"/>
      <c r="F197" s="18"/>
      <c r="G197" s="19"/>
      <c r="H197" s="19"/>
      <c r="I197" s="19"/>
    </row>
    <row r="198" ht="15.75" customHeight="1">
      <c r="D198" s="18"/>
      <c r="E198" s="18"/>
      <c r="F198" s="18"/>
      <c r="G198" s="19"/>
      <c r="H198" s="19"/>
      <c r="I198" s="19"/>
    </row>
    <row r="199" ht="15.75" customHeight="1">
      <c r="D199" s="18"/>
      <c r="E199" s="18"/>
      <c r="F199" s="18"/>
      <c r="G199" s="19"/>
      <c r="H199" s="19"/>
      <c r="I199" s="19"/>
    </row>
    <row r="200" ht="15.75" customHeight="1">
      <c r="D200" s="18"/>
      <c r="E200" s="18"/>
      <c r="F200" s="18"/>
      <c r="G200" s="19"/>
      <c r="H200" s="19"/>
      <c r="I200" s="19"/>
    </row>
    <row r="201" ht="15.75" customHeight="1">
      <c r="D201" s="18"/>
      <c r="E201" s="18"/>
      <c r="F201" s="18"/>
      <c r="G201" s="19"/>
      <c r="H201" s="19"/>
      <c r="I201" s="19"/>
    </row>
    <row r="202" ht="15.75" customHeight="1">
      <c r="D202" s="18"/>
      <c r="E202" s="18"/>
      <c r="F202" s="18"/>
      <c r="G202" s="19"/>
      <c r="H202" s="19"/>
      <c r="I202" s="19"/>
    </row>
    <row r="203" ht="15.75" customHeight="1">
      <c r="D203" s="18"/>
      <c r="E203" s="18"/>
      <c r="F203" s="18"/>
      <c r="G203" s="19"/>
      <c r="H203" s="19"/>
      <c r="I203" s="19"/>
    </row>
    <row r="204" ht="15.75" customHeight="1">
      <c r="D204" s="18"/>
      <c r="E204" s="18"/>
      <c r="F204" s="18"/>
      <c r="G204" s="19"/>
      <c r="H204" s="19"/>
      <c r="I204" s="19"/>
    </row>
    <row r="205" ht="15.75" customHeight="1">
      <c r="D205" s="18"/>
      <c r="E205" s="18"/>
      <c r="F205" s="18"/>
      <c r="G205" s="19"/>
      <c r="H205" s="19"/>
      <c r="I205" s="19"/>
    </row>
    <row r="206" ht="15.75" customHeight="1">
      <c r="D206" s="18"/>
      <c r="E206" s="18"/>
      <c r="F206" s="18"/>
      <c r="G206" s="19"/>
      <c r="H206" s="19"/>
      <c r="I206" s="19"/>
    </row>
    <row r="207" ht="15.75" customHeight="1">
      <c r="D207" s="18"/>
      <c r="E207" s="18"/>
      <c r="F207" s="18"/>
      <c r="G207" s="19"/>
      <c r="H207" s="19"/>
      <c r="I207" s="19"/>
    </row>
    <row r="208" ht="15.75" customHeight="1">
      <c r="D208" s="18"/>
      <c r="E208" s="18"/>
      <c r="F208" s="18"/>
      <c r="G208" s="19"/>
      <c r="H208" s="19"/>
      <c r="I208" s="19"/>
    </row>
    <row r="209" ht="15.75" customHeight="1">
      <c r="D209" s="18"/>
      <c r="E209" s="18"/>
      <c r="F209" s="18"/>
      <c r="G209" s="19"/>
      <c r="H209" s="19"/>
      <c r="I209" s="19"/>
    </row>
    <row r="210" ht="15.75" customHeight="1">
      <c r="D210" s="18"/>
      <c r="E210" s="18"/>
      <c r="F210" s="18"/>
      <c r="G210" s="19"/>
      <c r="H210" s="19"/>
      <c r="I210" s="19"/>
    </row>
    <row r="211" ht="15.75" customHeight="1">
      <c r="D211" s="18"/>
      <c r="E211" s="18"/>
      <c r="F211" s="18"/>
      <c r="G211" s="19"/>
      <c r="H211" s="19"/>
      <c r="I211" s="19"/>
    </row>
    <row r="212" ht="15.75" customHeight="1">
      <c r="D212" s="18"/>
      <c r="E212" s="18"/>
      <c r="F212" s="18"/>
      <c r="G212" s="19"/>
      <c r="H212" s="19"/>
      <c r="I212" s="19"/>
    </row>
    <row r="213" ht="15.75" customHeight="1">
      <c r="D213" s="18"/>
      <c r="E213" s="18"/>
      <c r="F213" s="18"/>
      <c r="G213" s="19"/>
      <c r="H213" s="19"/>
      <c r="I213" s="19"/>
    </row>
    <row r="214" ht="15.75" customHeight="1">
      <c r="D214" s="18"/>
      <c r="E214" s="18"/>
      <c r="F214" s="18"/>
      <c r="G214" s="19"/>
      <c r="H214" s="19"/>
      <c r="I214" s="19"/>
    </row>
    <row r="215" ht="15.75" customHeight="1">
      <c r="D215" s="18"/>
      <c r="E215" s="18"/>
      <c r="F215" s="18"/>
      <c r="G215" s="19"/>
      <c r="H215" s="19"/>
      <c r="I215" s="19"/>
    </row>
    <row r="216" ht="15.75" customHeight="1">
      <c r="D216" s="18"/>
      <c r="E216" s="18"/>
      <c r="F216" s="18"/>
      <c r="G216" s="19"/>
      <c r="H216" s="19"/>
      <c r="I216" s="19"/>
    </row>
    <row r="217" ht="15.75" customHeight="1">
      <c r="D217" s="18"/>
      <c r="E217" s="18"/>
      <c r="F217" s="18"/>
      <c r="G217" s="19"/>
      <c r="H217" s="19"/>
      <c r="I217" s="19"/>
    </row>
    <row r="218" ht="15.75" customHeight="1">
      <c r="D218" s="18"/>
      <c r="E218" s="18"/>
      <c r="F218" s="18"/>
      <c r="G218" s="19"/>
      <c r="H218" s="19"/>
      <c r="I218" s="19"/>
    </row>
    <row r="219" ht="15.75" customHeight="1">
      <c r="D219" s="18"/>
      <c r="E219" s="18"/>
      <c r="F219" s="18"/>
      <c r="G219" s="19"/>
      <c r="H219" s="19"/>
      <c r="I219" s="19"/>
    </row>
    <row r="220" ht="15.75" customHeight="1">
      <c r="D220" s="18"/>
      <c r="E220" s="18"/>
      <c r="F220" s="18"/>
      <c r="G220" s="19"/>
      <c r="H220" s="19"/>
      <c r="I220" s="19"/>
    </row>
    <row r="221" ht="15.75" customHeight="1">
      <c r="D221" s="18"/>
      <c r="E221" s="18"/>
      <c r="F221" s="18"/>
      <c r="G221" s="19"/>
      <c r="H221" s="19"/>
      <c r="I221" s="19"/>
    </row>
    <row r="222" ht="15.75" customHeight="1">
      <c r="D222" s="18"/>
      <c r="E222" s="18"/>
      <c r="F222" s="18"/>
      <c r="G222" s="19"/>
      <c r="H222" s="19"/>
      <c r="I222" s="19"/>
    </row>
    <row r="223" ht="15.75" customHeight="1">
      <c r="D223" s="18"/>
      <c r="E223" s="18"/>
      <c r="F223" s="18"/>
      <c r="G223" s="19"/>
      <c r="H223" s="19"/>
      <c r="I223" s="19"/>
    </row>
    <row r="224" ht="15.75" customHeight="1">
      <c r="D224" s="18"/>
      <c r="E224" s="18"/>
      <c r="F224" s="18"/>
      <c r="G224" s="19"/>
      <c r="H224" s="19"/>
      <c r="I224" s="19"/>
    </row>
    <row r="225" ht="15.75" customHeight="1">
      <c r="D225" s="18"/>
      <c r="E225" s="18"/>
      <c r="F225" s="18"/>
      <c r="G225" s="19"/>
      <c r="H225" s="19"/>
      <c r="I225" s="19"/>
    </row>
    <row r="226" ht="15.75" customHeight="1">
      <c r="D226" s="18"/>
      <c r="E226" s="18"/>
      <c r="F226" s="18"/>
      <c r="G226" s="19"/>
      <c r="H226" s="19"/>
      <c r="I226" s="19"/>
    </row>
    <row r="227" ht="15.75" customHeight="1">
      <c r="D227" s="18"/>
      <c r="E227" s="18"/>
      <c r="F227" s="18"/>
      <c r="G227" s="19"/>
      <c r="H227" s="19"/>
      <c r="I227" s="19"/>
    </row>
    <row r="228" ht="15.75" customHeight="1">
      <c r="D228" s="18"/>
      <c r="E228" s="18"/>
      <c r="F228" s="18"/>
      <c r="G228" s="19"/>
      <c r="H228" s="19"/>
      <c r="I228" s="19"/>
    </row>
    <row r="229" ht="15.75" customHeight="1">
      <c r="D229" s="18"/>
      <c r="E229" s="18"/>
      <c r="F229" s="18"/>
      <c r="G229" s="19"/>
      <c r="H229" s="19"/>
      <c r="I229" s="19"/>
    </row>
    <row r="230" ht="15.75" customHeight="1">
      <c r="D230" s="18"/>
      <c r="E230" s="18"/>
      <c r="F230" s="18"/>
      <c r="G230" s="19"/>
      <c r="H230" s="19"/>
      <c r="I230" s="19"/>
    </row>
    <row r="231" ht="15.75" customHeight="1">
      <c r="D231" s="18"/>
      <c r="E231" s="18"/>
      <c r="F231" s="18"/>
      <c r="G231" s="19"/>
      <c r="H231" s="19"/>
      <c r="I231" s="19"/>
    </row>
    <row r="232" ht="15.75" customHeight="1">
      <c r="D232" s="18"/>
      <c r="E232" s="18"/>
      <c r="F232" s="18"/>
      <c r="G232" s="19"/>
      <c r="H232" s="19"/>
      <c r="I232" s="19"/>
    </row>
    <row r="233" ht="15.75" customHeight="1">
      <c r="D233" s="18"/>
      <c r="E233" s="18"/>
      <c r="F233" s="18"/>
      <c r="G233" s="19"/>
      <c r="H233" s="19"/>
      <c r="I233" s="19"/>
    </row>
    <row r="234" ht="15.75" customHeight="1">
      <c r="D234" s="18"/>
      <c r="E234" s="18"/>
      <c r="F234" s="18"/>
      <c r="G234" s="19"/>
      <c r="H234" s="19"/>
      <c r="I234" s="19"/>
    </row>
    <row r="235" ht="15.75" customHeight="1">
      <c r="D235" s="18"/>
      <c r="E235" s="18"/>
      <c r="F235" s="18"/>
      <c r="G235" s="19"/>
      <c r="H235" s="19"/>
      <c r="I235" s="19"/>
    </row>
    <row r="236" ht="15.75" customHeight="1">
      <c r="D236" s="18"/>
      <c r="E236" s="18"/>
      <c r="F236" s="18"/>
      <c r="G236" s="19"/>
      <c r="H236" s="19"/>
      <c r="I236" s="19"/>
    </row>
    <row r="237" ht="15.75" customHeight="1">
      <c r="D237" s="18"/>
      <c r="E237" s="18"/>
      <c r="F237" s="18"/>
      <c r="G237" s="19"/>
      <c r="H237" s="19"/>
      <c r="I237" s="19"/>
    </row>
    <row r="238" ht="15.75" customHeight="1">
      <c r="D238" s="18"/>
      <c r="E238" s="18"/>
      <c r="F238" s="18"/>
      <c r="G238" s="19"/>
      <c r="H238" s="19"/>
      <c r="I238" s="19"/>
    </row>
    <row r="239" ht="15.75" customHeight="1">
      <c r="D239" s="18"/>
      <c r="E239" s="18"/>
      <c r="F239" s="18"/>
      <c r="G239" s="19"/>
      <c r="H239" s="19"/>
      <c r="I239" s="19"/>
    </row>
    <row r="240" ht="15.75" customHeight="1">
      <c r="D240" s="18"/>
      <c r="E240" s="18"/>
      <c r="F240" s="18"/>
      <c r="G240" s="19"/>
      <c r="H240" s="19"/>
      <c r="I240" s="19"/>
    </row>
    <row r="241" ht="15.75" customHeight="1">
      <c r="D241" s="18"/>
      <c r="E241" s="18"/>
      <c r="F241" s="18"/>
      <c r="G241" s="19"/>
      <c r="H241" s="19"/>
      <c r="I241" s="19"/>
    </row>
    <row r="242" ht="15.75" customHeight="1">
      <c r="D242" s="18"/>
      <c r="E242" s="18"/>
      <c r="F242" s="18"/>
      <c r="G242" s="19"/>
      <c r="H242" s="19"/>
      <c r="I242" s="19"/>
    </row>
    <row r="243" ht="15.75" customHeight="1">
      <c r="D243" s="18"/>
      <c r="E243" s="18"/>
      <c r="F243" s="18"/>
      <c r="G243" s="19"/>
      <c r="H243" s="19"/>
      <c r="I243" s="19"/>
    </row>
    <row r="244" ht="15.75" customHeight="1">
      <c r="D244" s="18"/>
      <c r="E244" s="18"/>
      <c r="F244" s="18"/>
      <c r="G244" s="19"/>
      <c r="H244" s="19"/>
      <c r="I244" s="19"/>
    </row>
    <row r="245" ht="15.75" customHeight="1">
      <c r="D245" s="18"/>
      <c r="E245" s="18"/>
      <c r="F245" s="18"/>
      <c r="G245" s="19"/>
      <c r="H245" s="19"/>
      <c r="I245" s="19"/>
    </row>
    <row r="246" ht="15.75" customHeight="1">
      <c r="D246" s="18"/>
      <c r="E246" s="18"/>
      <c r="F246" s="18"/>
      <c r="G246" s="19"/>
      <c r="H246" s="19"/>
      <c r="I246" s="19"/>
    </row>
    <row r="247" ht="15.75" customHeight="1">
      <c r="D247" s="18"/>
      <c r="E247" s="18"/>
      <c r="F247" s="18"/>
      <c r="G247" s="19"/>
      <c r="H247" s="19"/>
      <c r="I247" s="19"/>
    </row>
    <row r="248" ht="15.75" customHeight="1">
      <c r="D248" s="18"/>
      <c r="E248" s="18"/>
      <c r="F248" s="18"/>
      <c r="G248" s="19"/>
      <c r="H248" s="19"/>
      <c r="I248" s="19"/>
    </row>
    <row r="249" ht="15.75" customHeight="1">
      <c r="D249" s="18"/>
      <c r="E249" s="18"/>
      <c r="F249" s="18"/>
      <c r="G249" s="19"/>
      <c r="H249" s="19"/>
      <c r="I249" s="19"/>
    </row>
    <row r="250" ht="15.75" customHeight="1">
      <c r="D250" s="18"/>
      <c r="E250" s="18"/>
      <c r="F250" s="18"/>
      <c r="G250" s="19"/>
      <c r="H250" s="19"/>
      <c r="I250" s="19"/>
    </row>
    <row r="251" ht="15.75" customHeight="1">
      <c r="D251" s="18"/>
      <c r="E251" s="18"/>
      <c r="F251" s="18"/>
      <c r="G251" s="19"/>
      <c r="H251" s="19"/>
      <c r="I251" s="19"/>
    </row>
    <row r="252" ht="15.75" customHeight="1">
      <c r="D252" s="18"/>
      <c r="E252" s="18"/>
      <c r="F252" s="18"/>
      <c r="G252" s="19"/>
      <c r="H252" s="19"/>
      <c r="I252" s="19"/>
    </row>
    <row r="253" ht="15.75" customHeight="1">
      <c r="D253" s="18"/>
      <c r="E253" s="18"/>
      <c r="F253" s="18"/>
      <c r="G253" s="19"/>
      <c r="H253" s="19"/>
      <c r="I253" s="19"/>
    </row>
    <row r="254" ht="15.75" customHeight="1">
      <c r="D254" s="18"/>
      <c r="E254" s="18"/>
      <c r="F254" s="18"/>
      <c r="G254" s="19"/>
      <c r="H254" s="19"/>
      <c r="I254" s="19"/>
    </row>
    <row r="255" ht="15.75" customHeight="1">
      <c r="D255" s="18"/>
      <c r="E255" s="18"/>
      <c r="F255" s="18"/>
      <c r="G255" s="19"/>
      <c r="H255" s="19"/>
      <c r="I255" s="19"/>
    </row>
    <row r="256" ht="15.75" customHeight="1">
      <c r="D256" s="18"/>
      <c r="E256" s="18"/>
      <c r="F256" s="18"/>
      <c r="G256" s="19"/>
      <c r="H256" s="19"/>
      <c r="I256" s="19"/>
    </row>
    <row r="257" ht="15.75" customHeight="1">
      <c r="D257" s="18"/>
      <c r="E257" s="18"/>
      <c r="F257" s="18"/>
      <c r="G257" s="19"/>
      <c r="H257" s="19"/>
      <c r="I257" s="19"/>
    </row>
    <row r="258" ht="15.75" customHeight="1">
      <c r="D258" s="18"/>
      <c r="E258" s="18"/>
      <c r="F258" s="18"/>
      <c r="G258" s="19"/>
      <c r="H258" s="19"/>
      <c r="I258" s="19"/>
    </row>
    <row r="259" ht="15.75" customHeight="1">
      <c r="D259" s="18"/>
      <c r="E259" s="18"/>
      <c r="F259" s="18"/>
      <c r="G259" s="19"/>
      <c r="H259" s="19"/>
      <c r="I259" s="19"/>
    </row>
    <row r="260" ht="15.75" customHeight="1">
      <c r="D260" s="18"/>
      <c r="E260" s="18"/>
      <c r="F260" s="18"/>
      <c r="G260" s="19"/>
      <c r="H260" s="19"/>
      <c r="I260" s="19"/>
    </row>
    <row r="261" ht="15.75" customHeight="1">
      <c r="D261" s="18"/>
      <c r="E261" s="18"/>
      <c r="F261" s="18"/>
      <c r="G261" s="19"/>
      <c r="H261" s="19"/>
      <c r="I261" s="19"/>
    </row>
    <row r="262" ht="15.75" customHeight="1">
      <c r="D262" s="18"/>
      <c r="E262" s="18"/>
      <c r="F262" s="18"/>
      <c r="G262" s="19"/>
      <c r="H262" s="19"/>
      <c r="I262" s="19"/>
    </row>
    <row r="263" ht="15.75" customHeight="1">
      <c r="D263" s="18"/>
      <c r="E263" s="18"/>
      <c r="F263" s="18"/>
      <c r="G263" s="19"/>
      <c r="H263" s="19"/>
      <c r="I263" s="19"/>
    </row>
    <row r="264" ht="15.75" customHeight="1">
      <c r="D264" s="18"/>
      <c r="E264" s="18"/>
      <c r="F264" s="18"/>
      <c r="G264" s="19"/>
      <c r="H264" s="19"/>
      <c r="I264" s="19"/>
    </row>
    <row r="265" ht="15.75" customHeight="1">
      <c r="D265" s="18"/>
      <c r="E265" s="18"/>
      <c r="F265" s="18"/>
      <c r="G265" s="19"/>
      <c r="H265" s="19"/>
      <c r="I265" s="19"/>
    </row>
    <row r="266" ht="15.75" customHeight="1">
      <c r="D266" s="18"/>
      <c r="E266" s="18"/>
      <c r="F266" s="18"/>
      <c r="G266" s="19"/>
      <c r="H266" s="19"/>
      <c r="I266" s="19"/>
    </row>
    <row r="267" ht="15.75" customHeight="1">
      <c r="D267" s="18"/>
      <c r="E267" s="18"/>
      <c r="F267" s="18"/>
      <c r="G267" s="19"/>
      <c r="H267" s="19"/>
      <c r="I267" s="19"/>
    </row>
    <row r="268" ht="15.75" customHeight="1">
      <c r="D268" s="18"/>
      <c r="E268" s="18"/>
      <c r="F268" s="18"/>
      <c r="G268" s="19"/>
      <c r="H268" s="19"/>
      <c r="I268" s="19"/>
    </row>
    <row r="269" ht="15.75" customHeight="1">
      <c r="D269" s="18"/>
      <c r="E269" s="18"/>
      <c r="F269" s="18"/>
      <c r="G269" s="19"/>
      <c r="H269" s="19"/>
      <c r="I269" s="19"/>
    </row>
    <row r="270" ht="15.75" customHeight="1">
      <c r="D270" s="18"/>
      <c r="E270" s="18"/>
      <c r="F270" s="18"/>
      <c r="G270" s="19"/>
      <c r="H270" s="19"/>
      <c r="I270" s="19"/>
    </row>
    <row r="271" ht="15.75" customHeight="1">
      <c r="D271" s="18"/>
      <c r="E271" s="18"/>
      <c r="F271" s="18"/>
      <c r="G271" s="19"/>
      <c r="H271" s="19"/>
      <c r="I271" s="19"/>
    </row>
    <row r="272" ht="15.75" customHeight="1">
      <c r="D272" s="18"/>
      <c r="E272" s="18"/>
      <c r="F272" s="18"/>
      <c r="G272" s="19"/>
      <c r="H272" s="19"/>
      <c r="I272" s="19"/>
    </row>
    <row r="273" ht="15.75" customHeight="1">
      <c r="D273" s="18"/>
      <c r="E273" s="18"/>
      <c r="F273" s="18"/>
      <c r="G273" s="19"/>
      <c r="H273" s="19"/>
      <c r="I273" s="19"/>
    </row>
    <row r="274" ht="15.75" customHeight="1">
      <c r="D274" s="18"/>
      <c r="E274" s="18"/>
      <c r="F274" s="18"/>
      <c r="G274" s="19"/>
      <c r="H274" s="19"/>
      <c r="I274" s="19"/>
    </row>
    <row r="275" ht="15.75" customHeight="1">
      <c r="D275" s="18"/>
      <c r="E275" s="18"/>
      <c r="F275" s="18"/>
      <c r="G275" s="19"/>
      <c r="H275" s="19"/>
      <c r="I275" s="19"/>
    </row>
    <row r="276" ht="15.75" customHeight="1">
      <c r="D276" s="18"/>
      <c r="E276" s="18"/>
      <c r="F276" s="18"/>
      <c r="G276" s="19"/>
      <c r="H276" s="19"/>
      <c r="I276" s="19"/>
    </row>
    <row r="277" ht="15.75" customHeight="1">
      <c r="D277" s="18"/>
      <c r="E277" s="18"/>
      <c r="F277" s="18"/>
      <c r="G277" s="19"/>
      <c r="H277" s="19"/>
      <c r="I277" s="19"/>
    </row>
    <row r="278" ht="15.75" customHeight="1">
      <c r="D278" s="18"/>
      <c r="E278" s="18"/>
      <c r="F278" s="18"/>
      <c r="G278" s="19"/>
      <c r="H278" s="19"/>
      <c r="I278" s="19"/>
    </row>
    <row r="279" ht="15.75" customHeight="1">
      <c r="D279" s="18"/>
      <c r="E279" s="18"/>
      <c r="F279" s="18"/>
      <c r="G279" s="19"/>
      <c r="H279" s="19"/>
      <c r="I279" s="19"/>
    </row>
    <row r="280" ht="15.75" customHeight="1">
      <c r="D280" s="18"/>
      <c r="E280" s="18"/>
      <c r="F280" s="18"/>
      <c r="G280" s="19"/>
      <c r="H280" s="19"/>
      <c r="I280" s="19"/>
    </row>
    <row r="281" ht="15.75" customHeight="1">
      <c r="D281" s="18"/>
      <c r="E281" s="18"/>
      <c r="F281" s="18"/>
      <c r="G281" s="19"/>
      <c r="H281" s="19"/>
      <c r="I281" s="19"/>
    </row>
    <row r="282" ht="15.75" customHeight="1">
      <c r="D282" s="18"/>
      <c r="E282" s="18"/>
      <c r="F282" s="18"/>
      <c r="G282" s="19"/>
      <c r="H282" s="19"/>
      <c r="I282" s="19"/>
    </row>
    <row r="283" ht="15.75" customHeight="1">
      <c r="D283" s="18"/>
      <c r="E283" s="18"/>
      <c r="F283" s="18"/>
      <c r="G283" s="19"/>
      <c r="H283" s="19"/>
      <c r="I283" s="19"/>
    </row>
    <row r="284" ht="15.75" customHeight="1">
      <c r="D284" s="18"/>
      <c r="E284" s="18"/>
      <c r="F284" s="18"/>
      <c r="G284" s="19"/>
      <c r="H284" s="19"/>
      <c r="I284" s="19"/>
    </row>
    <row r="285" ht="15.75" customHeight="1">
      <c r="D285" s="18"/>
      <c r="E285" s="18"/>
      <c r="F285" s="18"/>
      <c r="G285" s="19"/>
      <c r="H285" s="19"/>
      <c r="I285" s="19"/>
    </row>
    <row r="286" ht="15.75" customHeight="1">
      <c r="D286" s="18"/>
      <c r="E286" s="18"/>
      <c r="F286" s="18"/>
      <c r="G286" s="19"/>
      <c r="H286" s="19"/>
      <c r="I286" s="19"/>
    </row>
    <row r="287" ht="15.75" customHeight="1">
      <c r="D287" s="18"/>
      <c r="E287" s="18"/>
      <c r="F287" s="18"/>
      <c r="G287" s="19"/>
      <c r="H287" s="19"/>
      <c r="I287" s="19"/>
    </row>
    <row r="288" ht="15.75" customHeight="1">
      <c r="D288" s="18"/>
      <c r="E288" s="18"/>
      <c r="F288" s="18"/>
      <c r="G288" s="19"/>
      <c r="H288" s="19"/>
      <c r="I288" s="19"/>
    </row>
    <row r="289" ht="15.75" customHeight="1">
      <c r="D289" s="18"/>
      <c r="E289" s="18"/>
      <c r="F289" s="18"/>
      <c r="G289" s="19"/>
      <c r="H289" s="19"/>
      <c r="I289" s="19"/>
    </row>
    <row r="290" ht="15.75" customHeight="1">
      <c r="D290" s="18"/>
      <c r="E290" s="18"/>
      <c r="F290" s="18"/>
      <c r="G290" s="19"/>
      <c r="H290" s="19"/>
      <c r="I290" s="19"/>
    </row>
    <row r="291" ht="15.75" customHeight="1">
      <c r="D291" s="18"/>
      <c r="E291" s="18"/>
      <c r="F291" s="18"/>
      <c r="G291" s="19"/>
      <c r="H291" s="19"/>
      <c r="I291" s="19"/>
    </row>
    <row r="292" ht="15.75" customHeight="1">
      <c r="D292" s="18"/>
      <c r="E292" s="18"/>
      <c r="F292" s="18"/>
      <c r="G292" s="19"/>
      <c r="H292" s="19"/>
      <c r="I292" s="19"/>
    </row>
    <row r="293" ht="15.75" customHeight="1">
      <c r="D293" s="18"/>
      <c r="E293" s="18"/>
      <c r="F293" s="18"/>
      <c r="G293" s="19"/>
      <c r="H293" s="19"/>
      <c r="I293" s="19"/>
    </row>
    <row r="294" ht="15.75" customHeight="1">
      <c r="D294" s="18"/>
      <c r="E294" s="18"/>
      <c r="F294" s="18"/>
      <c r="G294" s="19"/>
      <c r="H294" s="19"/>
      <c r="I294" s="19"/>
    </row>
    <row r="295" ht="15.75" customHeight="1">
      <c r="D295" s="18"/>
      <c r="E295" s="18"/>
      <c r="F295" s="18"/>
      <c r="G295" s="19"/>
      <c r="H295" s="19"/>
      <c r="I295" s="19"/>
    </row>
    <row r="296" ht="15.75" customHeight="1">
      <c r="D296" s="18"/>
      <c r="E296" s="18"/>
      <c r="F296" s="18"/>
      <c r="G296" s="19"/>
      <c r="H296" s="19"/>
      <c r="I296" s="19"/>
    </row>
    <row r="297" ht="15.75" customHeight="1">
      <c r="D297" s="18"/>
      <c r="E297" s="18"/>
      <c r="F297" s="18"/>
      <c r="G297" s="19"/>
      <c r="H297" s="19"/>
      <c r="I297" s="19"/>
    </row>
    <row r="298" ht="15.75" customHeight="1">
      <c r="D298" s="18"/>
      <c r="E298" s="18"/>
      <c r="F298" s="18"/>
      <c r="G298" s="19"/>
      <c r="H298" s="19"/>
      <c r="I298" s="19"/>
    </row>
    <row r="299" ht="15.75" customHeight="1">
      <c r="D299" s="18"/>
      <c r="E299" s="18"/>
      <c r="F299" s="18"/>
      <c r="G299" s="19"/>
      <c r="H299" s="19"/>
      <c r="I299" s="19"/>
    </row>
    <row r="300" ht="15.75" customHeight="1">
      <c r="D300" s="18"/>
      <c r="E300" s="18"/>
      <c r="F300" s="18"/>
      <c r="G300" s="19"/>
      <c r="H300" s="19"/>
      <c r="I300" s="19"/>
    </row>
    <row r="301" ht="15.75" customHeight="1">
      <c r="D301" s="18"/>
      <c r="E301" s="18"/>
      <c r="F301" s="18"/>
      <c r="G301" s="19"/>
      <c r="H301" s="19"/>
      <c r="I301" s="19"/>
    </row>
    <row r="302" ht="15.75" customHeight="1">
      <c r="D302" s="18"/>
      <c r="E302" s="18"/>
      <c r="F302" s="18"/>
      <c r="G302" s="19"/>
      <c r="H302" s="19"/>
      <c r="I302" s="19"/>
    </row>
    <row r="303" ht="15.75" customHeight="1">
      <c r="D303" s="18"/>
      <c r="E303" s="18"/>
      <c r="F303" s="18"/>
      <c r="G303" s="19"/>
      <c r="H303" s="19"/>
      <c r="I303" s="19"/>
    </row>
    <row r="304" ht="15.75" customHeight="1">
      <c r="D304" s="18"/>
      <c r="E304" s="18"/>
      <c r="F304" s="18"/>
      <c r="G304" s="19"/>
      <c r="H304" s="19"/>
      <c r="I304" s="19"/>
    </row>
    <row r="305" ht="15.75" customHeight="1">
      <c r="D305" s="18"/>
      <c r="E305" s="18"/>
      <c r="F305" s="18"/>
      <c r="G305" s="19"/>
      <c r="H305" s="19"/>
      <c r="I305" s="19"/>
    </row>
    <row r="306" ht="15.75" customHeight="1">
      <c r="D306" s="18"/>
      <c r="E306" s="18"/>
      <c r="F306" s="18"/>
      <c r="G306" s="19"/>
      <c r="H306" s="19"/>
      <c r="I306" s="19"/>
    </row>
    <row r="307" ht="15.75" customHeight="1">
      <c r="D307" s="18"/>
      <c r="E307" s="18"/>
      <c r="F307" s="18"/>
      <c r="G307" s="19"/>
      <c r="H307" s="19"/>
      <c r="I307" s="19"/>
    </row>
    <row r="308" ht="15.75" customHeight="1">
      <c r="D308" s="18"/>
      <c r="E308" s="18"/>
      <c r="F308" s="18"/>
      <c r="G308" s="19"/>
      <c r="H308" s="19"/>
      <c r="I308" s="19"/>
    </row>
    <row r="309" ht="15.75" customHeight="1">
      <c r="D309" s="18"/>
      <c r="E309" s="18"/>
      <c r="F309" s="18"/>
      <c r="G309" s="19"/>
      <c r="H309" s="19"/>
      <c r="I309" s="19"/>
    </row>
    <row r="310" ht="15.75" customHeight="1">
      <c r="D310" s="18"/>
      <c r="E310" s="18"/>
      <c r="F310" s="18"/>
      <c r="G310" s="19"/>
      <c r="H310" s="19"/>
      <c r="I310" s="19"/>
    </row>
    <row r="311" ht="15.75" customHeight="1">
      <c r="D311" s="18"/>
      <c r="E311" s="18"/>
      <c r="F311" s="18"/>
      <c r="G311" s="19"/>
      <c r="H311" s="19"/>
      <c r="I311" s="19"/>
    </row>
    <row r="312" ht="15.75" customHeight="1">
      <c r="D312" s="18"/>
      <c r="E312" s="18"/>
      <c r="F312" s="18"/>
      <c r="G312" s="19"/>
      <c r="H312" s="19"/>
      <c r="I312" s="19"/>
    </row>
    <row r="313" ht="15.75" customHeight="1">
      <c r="D313" s="18"/>
      <c r="E313" s="18"/>
      <c r="F313" s="18"/>
      <c r="G313" s="19"/>
      <c r="H313" s="19"/>
      <c r="I313" s="19"/>
    </row>
    <row r="314" ht="15.75" customHeight="1">
      <c r="D314" s="18"/>
      <c r="E314" s="18"/>
      <c r="F314" s="18"/>
      <c r="G314" s="19"/>
      <c r="H314" s="19"/>
      <c r="I314" s="19"/>
    </row>
    <row r="315" ht="15.75" customHeight="1">
      <c r="D315" s="18"/>
      <c r="E315" s="18"/>
      <c r="F315" s="18"/>
      <c r="G315" s="19"/>
      <c r="H315" s="19"/>
      <c r="I315" s="19"/>
    </row>
    <row r="316" ht="15.75" customHeight="1">
      <c r="D316" s="18"/>
      <c r="E316" s="18"/>
      <c r="F316" s="18"/>
      <c r="G316" s="19"/>
      <c r="H316" s="19"/>
      <c r="I316" s="19"/>
    </row>
    <row r="317" ht="15.75" customHeight="1">
      <c r="D317" s="18"/>
      <c r="E317" s="18"/>
      <c r="F317" s="18"/>
      <c r="G317" s="19"/>
      <c r="H317" s="19"/>
      <c r="I317" s="19"/>
    </row>
    <row r="318" ht="15.75" customHeight="1">
      <c r="D318" s="18"/>
      <c r="E318" s="18"/>
      <c r="F318" s="18"/>
      <c r="G318" s="19"/>
      <c r="H318" s="19"/>
      <c r="I318" s="19"/>
    </row>
    <row r="319" ht="15.75" customHeight="1">
      <c r="D319" s="18"/>
      <c r="E319" s="18"/>
      <c r="F319" s="18"/>
      <c r="G319" s="19"/>
      <c r="H319" s="19"/>
      <c r="I319" s="19"/>
    </row>
    <row r="320" ht="15.75" customHeight="1">
      <c r="D320" s="18"/>
      <c r="E320" s="18"/>
      <c r="F320" s="18"/>
      <c r="G320" s="19"/>
      <c r="H320" s="19"/>
      <c r="I320" s="19"/>
    </row>
    <row r="321" ht="15.75" customHeight="1">
      <c r="D321" s="18"/>
      <c r="E321" s="18"/>
      <c r="F321" s="18"/>
      <c r="G321" s="19"/>
      <c r="H321" s="19"/>
      <c r="I321" s="19"/>
    </row>
    <row r="322" ht="15.75" customHeight="1">
      <c r="D322" s="18"/>
      <c r="E322" s="18"/>
      <c r="F322" s="18"/>
      <c r="G322" s="19"/>
      <c r="H322" s="19"/>
      <c r="I322" s="19"/>
    </row>
    <row r="323" ht="15.75" customHeight="1">
      <c r="D323" s="18"/>
      <c r="E323" s="18"/>
      <c r="F323" s="18"/>
      <c r="G323" s="19"/>
      <c r="H323" s="19"/>
      <c r="I323" s="19"/>
    </row>
    <row r="324" ht="15.75" customHeight="1">
      <c r="D324" s="18"/>
      <c r="E324" s="18"/>
      <c r="F324" s="18"/>
      <c r="G324" s="19"/>
      <c r="H324" s="19"/>
      <c r="I324" s="19"/>
    </row>
    <row r="325" ht="15.75" customHeight="1">
      <c r="D325" s="18"/>
      <c r="E325" s="18"/>
      <c r="F325" s="18"/>
      <c r="G325" s="19"/>
      <c r="H325" s="19"/>
      <c r="I325" s="19"/>
    </row>
    <row r="326" ht="15.75" customHeight="1">
      <c r="D326" s="18"/>
      <c r="E326" s="18"/>
      <c r="F326" s="18"/>
      <c r="G326" s="19"/>
      <c r="H326" s="19"/>
      <c r="I326" s="19"/>
    </row>
    <row r="327" ht="15.75" customHeight="1">
      <c r="D327" s="18"/>
      <c r="E327" s="18"/>
      <c r="F327" s="18"/>
      <c r="G327" s="19"/>
      <c r="H327" s="19"/>
      <c r="I327" s="19"/>
    </row>
    <row r="328" ht="15.75" customHeight="1">
      <c r="D328" s="18"/>
      <c r="E328" s="18"/>
      <c r="F328" s="18"/>
      <c r="G328" s="19"/>
      <c r="H328" s="19"/>
      <c r="I328" s="19"/>
    </row>
    <row r="329" ht="15.75" customHeight="1">
      <c r="D329" s="18"/>
      <c r="E329" s="18"/>
      <c r="F329" s="18"/>
      <c r="G329" s="19"/>
      <c r="H329" s="19"/>
      <c r="I329" s="19"/>
    </row>
    <row r="330" ht="15.75" customHeight="1">
      <c r="D330" s="18"/>
      <c r="E330" s="18"/>
      <c r="F330" s="18"/>
      <c r="G330" s="19"/>
      <c r="H330" s="19"/>
      <c r="I330" s="19"/>
    </row>
    <row r="331" ht="15.75" customHeight="1">
      <c r="D331" s="18"/>
      <c r="E331" s="18"/>
      <c r="F331" s="18"/>
      <c r="G331" s="19"/>
      <c r="H331" s="19"/>
      <c r="I331" s="19"/>
    </row>
    <row r="332" ht="15.75" customHeight="1">
      <c r="D332" s="18"/>
      <c r="E332" s="18"/>
      <c r="F332" s="18"/>
      <c r="G332" s="19"/>
      <c r="H332" s="19"/>
      <c r="I332" s="19"/>
    </row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M2:N2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10.63"/>
    <col customWidth="1" min="5" max="5" width="10.38"/>
    <col customWidth="1" min="6" max="6" width="11.75"/>
    <col customWidth="1" min="7" max="7" width="11.63"/>
    <col customWidth="1" min="8" max="10" width="20.75"/>
    <col customWidth="1" min="11" max="12" width="16.13"/>
    <col customWidth="1" min="13" max="13" width="16.25"/>
    <col customWidth="1" min="14" max="14" width="19.0"/>
    <col customWidth="1" min="15" max="15" width="18.13"/>
    <col customWidth="1" min="16" max="16" width="18.25"/>
    <col customWidth="1" min="17" max="17" width="20.88"/>
    <col customWidth="1" min="18" max="18" width="17.38"/>
  </cols>
  <sheetData>
    <row r="1" ht="15.75" customHeight="1">
      <c r="F1" s="20"/>
      <c r="G1" s="21"/>
    </row>
    <row r="2" ht="15.75" customHeight="1">
      <c r="B2" s="1" t="s">
        <v>0</v>
      </c>
      <c r="C2" s="1" t="s">
        <v>1</v>
      </c>
      <c r="D2" s="22" t="s">
        <v>22</v>
      </c>
      <c r="E2" s="22" t="s">
        <v>23</v>
      </c>
      <c r="F2" s="7" t="s">
        <v>24</v>
      </c>
      <c r="G2" s="23" t="s">
        <v>25</v>
      </c>
      <c r="H2" s="24" t="s">
        <v>26</v>
      </c>
      <c r="I2" s="25" t="s">
        <v>27</v>
      </c>
      <c r="J2" s="25" t="s">
        <v>28</v>
      </c>
      <c r="K2" s="24" t="s">
        <v>29</v>
      </c>
      <c r="L2" s="25" t="s">
        <v>30</v>
      </c>
      <c r="M2" s="25" t="s">
        <v>31</v>
      </c>
      <c r="N2" s="1" t="s">
        <v>6</v>
      </c>
      <c r="O2" s="1" t="s">
        <v>7</v>
      </c>
      <c r="P2" s="1" t="s">
        <v>8</v>
      </c>
      <c r="Q2" s="4" t="s">
        <v>9</v>
      </c>
      <c r="R2" s="5"/>
    </row>
    <row r="3" ht="15.75" customHeight="1">
      <c r="B3" s="6">
        <v>0.0</v>
      </c>
      <c r="C3" s="1">
        <f t="shared" ref="C3:C132" si="3">B3*$R$4</f>
        <v>0</v>
      </c>
      <c r="D3" s="8">
        <f t="shared" ref="D3:D132" si="4">$R$14*SIN($C3)</f>
        <v>0</v>
      </c>
      <c r="E3" s="8">
        <f t="shared" ref="E3:E132" si="5">$R$14*sin($C3+$R$6)</f>
        <v>-0.9959292144</v>
      </c>
      <c r="F3" s="8">
        <f t="shared" ref="F3:F132" si="6">$R$14*SIN($C3+$R$5)</f>
        <v>0.9959292144</v>
      </c>
      <c r="G3" s="8">
        <f t="shared" ref="G3:G132" si="7">$R$13*SIN($C3*3)</f>
        <v>0</v>
      </c>
      <c r="H3" s="26">
        <f t="shared" ref="H3:H132" si="8">1+D3+G3</f>
        <v>1</v>
      </c>
      <c r="I3" s="24">
        <f t="shared" ref="I3:I46" si="9">H89</f>
        <v>0.004070785648</v>
      </c>
      <c r="J3" s="27">
        <f t="shared" ref="J3:J88" si="10">H46</f>
        <v>1.995929214</v>
      </c>
      <c r="K3" s="28">
        <f t="shared" ref="K3:M3" si="1">ROUNDDOWN(H3*$R$11)</f>
        <v>8985</v>
      </c>
      <c r="L3" s="28">
        <f t="shared" si="1"/>
        <v>36</v>
      </c>
      <c r="M3" s="28">
        <f t="shared" si="1"/>
        <v>17933</v>
      </c>
      <c r="N3" s="9" t="str">
        <f t="shared" ref="N3:P3" si="2">concat(K3,",")</f>
        <v>8985,</v>
      </c>
      <c r="O3" s="9" t="str">
        <f t="shared" si="2"/>
        <v>36,</v>
      </c>
      <c r="P3" s="9" t="str">
        <f t="shared" si="2"/>
        <v>17933,</v>
      </c>
      <c r="Q3" s="10" t="s">
        <v>10</v>
      </c>
      <c r="R3" s="11">
        <v>129.0</v>
      </c>
    </row>
    <row r="4" ht="15.75" customHeight="1">
      <c r="B4" s="6">
        <v>1.0</v>
      </c>
      <c r="C4" s="1">
        <f t="shared" si="3"/>
        <v>0.04870686285</v>
      </c>
      <c r="D4" s="8">
        <f t="shared" si="4"/>
        <v>0.05599074779</v>
      </c>
      <c r="E4" s="8">
        <f t="shared" si="5"/>
        <v>-1.022743471</v>
      </c>
      <c r="F4" s="8">
        <f t="shared" si="6"/>
        <v>0.9667527234</v>
      </c>
      <c r="G4" s="8">
        <f t="shared" si="7"/>
        <v>0.0320322569</v>
      </c>
      <c r="H4" s="3">
        <f t="shared" si="8"/>
        <v>1.088023005</v>
      </c>
      <c r="I4" s="24">
        <f t="shared" si="9"/>
        <v>0.009288785687</v>
      </c>
      <c r="J4" s="27">
        <f t="shared" si="10"/>
        <v>1.99878498</v>
      </c>
      <c r="K4" s="28">
        <f t="shared" ref="K4:M4" si="11">ROUNDDOWN(H4*$R$11)</f>
        <v>9775</v>
      </c>
      <c r="L4" s="28">
        <f t="shared" si="11"/>
        <v>83</v>
      </c>
      <c r="M4" s="28">
        <f t="shared" si="11"/>
        <v>17959</v>
      </c>
      <c r="N4" s="9" t="str">
        <f t="shared" ref="N4:P4" si="12">concat(K4,",")</f>
        <v>9775,</v>
      </c>
      <c r="O4" s="9" t="str">
        <f t="shared" si="12"/>
        <v>83,</v>
      </c>
      <c r="P4" s="9" t="str">
        <f t="shared" si="12"/>
        <v>17959,</v>
      </c>
      <c r="Q4" s="12" t="s">
        <v>11</v>
      </c>
      <c r="R4" s="13">
        <f>2*pi()/R3</f>
        <v>0.04870686285</v>
      </c>
    </row>
    <row r="5" ht="15.75" customHeight="1">
      <c r="B5" s="6">
        <v>2.0</v>
      </c>
      <c r="C5" s="1">
        <f t="shared" si="3"/>
        <v>0.09741372569</v>
      </c>
      <c r="D5" s="8">
        <f t="shared" si="4"/>
        <v>0.1118486917</v>
      </c>
      <c r="E5" s="8">
        <f t="shared" si="5"/>
        <v>-1.047131894</v>
      </c>
      <c r="F5" s="8">
        <f t="shared" si="6"/>
        <v>0.9352832018</v>
      </c>
      <c r="G5" s="8">
        <f t="shared" si="7"/>
        <v>0.06338180186</v>
      </c>
      <c r="H5" s="3">
        <f t="shared" si="8"/>
        <v>1.175230494</v>
      </c>
      <c r="I5" s="24">
        <f t="shared" si="9"/>
        <v>0.0162499083</v>
      </c>
      <c r="J5" s="27">
        <f t="shared" si="10"/>
        <v>1.998665004</v>
      </c>
      <c r="K5" s="28">
        <f t="shared" ref="K5:M5" si="13">ROUNDDOWN(H5*$R$11)</f>
        <v>10559</v>
      </c>
      <c r="L5" s="28">
        <f t="shared" si="13"/>
        <v>146</v>
      </c>
      <c r="M5" s="28">
        <f t="shared" si="13"/>
        <v>17958</v>
      </c>
      <c r="N5" s="9" t="str">
        <f t="shared" ref="N5:P5" si="14">concat(K5,",")</f>
        <v>10559,</v>
      </c>
      <c r="O5" s="9" t="str">
        <f t="shared" si="14"/>
        <v>146,</v>
      </c>
      <c r="P5" s="9" t="str">
        <f t="shared" si="14"/>
        <v>17958,</v>
      </c>
      <c r="Q5" s="10" t="s">
        <v>12</v>
      </c>
      <c r="R5" s="11">
        <f>2*pi()/3</f>
        <v>2.094395102</v>
      </c>
    </row>
    <row r="6" ht="15.75" customHeight="1">
      <c r="B6" s="6">
        <v>3.0</v>
      </c>
      <c r="C6" s="1">
        <f t="shared" si="3"/>
        <v>0.1461205885</v>
      </c>
      <c r="D6" s="8">
        <f t="shared" si="4"/>
        <v>0.1674413429</v>
      </c>
      <c r="E6" s="8">
        <f t="shared" si="5"/>
        <v>-1.069036635</v>
      </c>
      <c r="F6" s="8">
        <f t="shared" si="6"/>
        <v>0.9015952918</v>
      </c>
      <c r="G6" s="8">
        <f t="shared" si="7"/>
        <v>0.09338047375</v>
      </c>
      <c r="H6" s="3">
        <f t="shared" si="8"/>
        <v>1.260821817</v>
      </c>
      <c r="I6" s="24">
        <f t="shared" si="9"/>
        <v>0.02434383901</v>
      </c>
      <c r="J6" s="27">
        <f t="shared" si="10"/>
        <v>1.994975766</v>
      </c>
      <c r="K6" s="28">
        <f t="shared" ref="K6:M6" si="15">ROUNDDOWN(H6*$R$11)</f>
        <v>11328</v>
      </c>
      <c r="L6" s="28">
        <f t="shared" si="15"/>
        <v>218</v>
      </c>
      <c r="M6" s="28">
        <f t="shared" si="15"/>
        <v>17924</v>
      </c>
      <c r="N6" s="9" t="str">
        <f t="shared" ref="N6:P6" si="16">concat(K6,",")</f>
        <v>11328,</v>
      </c>
      <c r="O6" s="9" t="str">
        <f t="shared" si="16"/>
        <v>218,</v>
      </c>
      <c r="P6" s="9" t="str">
        <f t="shared" si="16"/>
        <v>17924,</v>
      </c>
      <c r="Q6" s="12" t="s">
        <v>13</v>
      </c>
      <c r="R6" s="13">
        <f>-2*pi()/3</f>
        <v>-2.094395102</v>
      </c>
    </row>
    <row r="7" ht="15.75" customHeight="1">
      <c r="B7" s="6">
        <v>4.0</v>
      </c>
      <c r="C7" s="1">
        <f t="shared" si="3"/>
        <v>0.1948274514</v>
      </c>
      <c r="D7" s="8">
        <f t="shared" si="4"/>
        <v>0.2226368417</v>
      </c>
      <c r="E7" s="8">
        <f t="shared" si="5"/>
        <v>-1.088405739</v>
      </c>
      <c r="F7" s="8">
        <f t="shared" si="6"/>
        <v>0.8657688974</v>
      </c>
      <c r="G7" s="8">
        <f t="shared" si="7"/>
        <v>0.121388903</v>
      </c>
      <c r="H7" s="3">
        <f t="shared" si="8"/>
        <v>1.344025745</v>
      </c>
      <c r="I7" s="24">
        <f t="shared" si="9"/>
        <v>0.03298316384</v>
      </c>
      <c r="J7" s="27">
        <f t="shared" si="10"/>
        <v>1.9871578</v>
      </c>
      <c r="K7" s="28">
        <f t="shared" ref="K7:M7" si="17">ROUNDDOWN(H7*$R$11)</f>
        <v>12076</v>
      </c>
      <c r="L7" s="28">
        <f t="shared" si="17"/>
        <v>296</v>
      </c>
      <c r="M7" s="28">
        <f t="shared" si="17"/>
        <v>17854</v>
      </c>
      <c r="N7" s="9" t="str">
        <f t="shared" ref="N7:P7" si="18">concat(K7,",")</f>
        <v>12076,</v>
      </c>
      <c r="O7" s="9" t="str">
        <f t="shared" si="18"/>
        <v>296,</v>
      </c>
      <c r="P7" s="9" t="str">
        <f t="shared" si="18"/>
        <v>17854,</v>
      </c>
      <c r="Q7" s="10" t="s">
        <v>14</v>
      </c>
      <c r="R7" s="11">
        <v>60.0</v>
      </c>
    </row>
    <row r="8" ht="15.75" customHeight="1">
      <c r="B8" s="6">
        <v>5.0</v>
      </c>
      <c r="C8" s="1">
        <f t="shared" si="3"/>
        <v>0.2435343142</v>
      </c>
      <c r="D8" s="8">
        <f t="shared" si="4"/>
        <v>0.2773042705</v>
      </c>
      <c r="E8" s="8">
        <f t="shared" si="5"/>
        <v>-1.105193265</v>
      </c>
      <c r="F8" s="8">
        <f t="shared" si="6"/>
        <v>0.8278889948</v>
      </c>
      <c r="G8" s="8">
        <f t="shared" si="7"/>
        <v>0.1468101385</v>
      </c>
      <c r="H8" s="3">
        <f t="shared" si="8"/>
        <v>1.424114409</v>
      </c>
      <c r="I8" s="24">
        <f t="shared" si="9"/>
        <v>0.04161687311</v>
      </c>
      <c r="J8" s="27">
        <f t="shared" si="10"/>
        <v>1.974699133</v>
      </c>
      <c r="K8" s="28">
        <f t="shared" ref="K8:M8" si="19">ROUNDDOWN(H8*$R$11)</f>
        <v>12795</v>
      </c>
      <c r="L8" s="28">
        <f t="shared" si="19"/>
        <v>373</v>
      </c>
      <c r="M8" s="28">
        <f t="shared" si="19"/>
        <v>17742</v>
      </c>
      <c r="N8" s="9" t="str">
        <f t="shared" ref="N8:P8" si="20">concat(K8,",")</f>
        <v>12795,</v>
      </c>
      <c r="O8" s="9" t="str">
        <f t="shared" si="20"/>
        <v>373,</v>
      </c>
      <c r="P8" s="9" t="str">
        <f t="shared" si="20"/>
        <v>17742,</v>
      </c>
      <c r="Q8" s="12" t="s">
        <v>15</v>
      </c>
      <c r="R8" s="13">
        <v>32.0</v>
      </c>
    </row>
    <row r="9" ht="15.75" customHeight="1">
      <c r="B9" s="6">
        <v>6.0</v>
      </c>
      <c r="C9" s="1">
        <f t="shared" si="3"/>
        <v>0.2922411771</v>
      </c>
      <c r="D9" s="8">
        <f t="shared" si="4"/>
        <v>0.3313139643</v>
      </c>
      <c r="E9" s="8">
        <f t="shared" si="5"/>
        <v>-1.119359395</v>
      </c>
      <c r="F9" s="8">
        <f t="shared" si="6"/>
        <v>0.788045431</v>
      </c>
      <c r="G9" s="8">
        <f t="shared" si="7"/>
        <v>0.1691023708</v>
      </c>
      <c r="H9" s="3">
        <f t="shared" si="8"/>
        <v>1.500416335</v>
      </c>
      <c r="I9" s="24">
        <f t="shared" si="9"/>
        <v>0.04974297549</v>
      </c>
      <c r="J9" s="27">
        <f t="shared" si="10"/>
        <v>1.957147802</v>
      </c>
      <c r="K9" s="28">
        <f t="shared" ref="K9:M9" si="21">ROUNDDOWN(H9*$R$11)</f>
        <v>13481</v>
      </c>
      <c r="L9" s="28">
        <f t="shared" si="21"/>
        <v>446</v>
      </c>
      <c r="M9" s="28">
        <f t="shared" si="21"/>
        <v>17584</v>
      </c>
      <c r="N9" s="9" t="str">
        <f t="shared" ref="N9:P9" si="22">concat(K9,",")</f>
        <v>13481,</v>
      </c>
      <c r="O9" s="9" t="str">
        <f t="shared" si="22"/>
        <v>446,</v>
      </c>
      <c r="P9" s="9" t="str">
        <f t="shared" si="22"/>
        <v>17584,</v>
      </c>
      <c r="Q9" s="10" t="s">
        <v>16</v>
      </c>
      <c r="R9" s="11">
        <f>R8*R7</f>
        <v>1920</v>
      </c>
    </row>
    <row r="10" ht="15.75" customHeight="1">
      <c r="B10" s="6">
        <v>7.0</v>
      </c>
      <c r="C10" s="1">
        <f t="shared" si="3"/>
        <v>0.3409480399</v>
      </c>
      <c r="D10" s="8">
        <f t="shared" si="4"/>
        <v>0.3845378179</v>
      </c>
      <c r="E10" s="8">
        <f t="shared" si="5"/>
        <v>-1.130870528</v>
      </c>
      <c r="F10" s="8">
        <f t="shared" si="6"/>
        <v>0.7463327105</v>
      </c>
      <c r="G10" s="8">
        <f t="shared" si="7"/>
        <v>0.1877904796</v>
      </c>
      <c r="H10" s="3">
        <f t="shared" si="8"/>
        <v>1.572328297</v>
      </c>
      <c r="I10" s="24">
        <f t="shared" si="9"/>
        <v>0.05691995123</v>
      </c>
      <c r="J10" s="27">
        <f t="shared" si="10"/>
        <v>1.93412319</v>
      </c>
      <c r="K10" s="28">
        <f t="shared" ref="K10:M10" si="23">ROUNDDOWN(H10*$R$11)</f>
        <v>14127</v>
      </c>
      <c r="L10" s="28">
        <f t="shared" si="23"/>
        <v>511</v>
      </c>
      <c r="M10" s="28">
        <f t="shared" si="23"/>
        <v>17378</v>
      </c>
      <c r="N10" s="9" t="str">
        <f t="shared" ref="N10:P10" si="24">concat(K10,",")</f>
        <v>14127,</v>
      </c>
      <c r="O10" s="9" t="str">
        <f t="shared" si="24"/>
        <v>511,</v>
      </c>
      <c r="P10" s="9" t="str">
        <f t="shared" si="24"/>
        <v>17378,</v>
      </c>
      <c r="Q10" s="12" t="s">
        <v>17</v>
      </c>
      <c r="R10" s="13">
        <f>60000000/(2*R9)</f>
        <v>15625</v>
      </c>
    </row>
    <row r="11" ht="15.75" customHeight="1">
      <c r="B11" s="6">
        <v>8.0</v>
      </c>
      <c r="C11" s="1">
        <f t="shared" si="3"/>
        <v>0.3896549028</v>
      </c>
      <c r="D11" s="8">
        <f t="shared" si="4"/>
        <v>0.4368495903</v>
      </c>
      <c r="E11" s="8">
        <f t="shared" si="5"/>
        <v>-1.139699361</v>
      </c>
      <c r="F11" s="8">
        <f t="shared" si="6"/>
        <v>0.7028497712</v>
      </c>
      <c r="G11" s="8">
        <f t="shared" si="7"/>
        <v>0.2024761604</v>
      </c>
      <c r="H11" s="3">
        <f t="shared" si="8"/>
        <v>1.639325751</v>
      </c>
      <c r="I11" s="24">
        <f t="shared" si="9"/>
        <v>0.0627767989</v>
      </c>
      <c r="J11" s="27">
        <f t="shared" si="10"/>
        <v>1.905325932</v>
      </c>
      <c r="K11" s="28">
        <f t="shared" ref="K11:M11" si="25">ROUNDDOWN(H11*$R$11)</f>
        <v>14729</v>
      </c>
      <c r="L11" s="28">
        <f t="shared" si="25"/>
        <v>564</v>
      </c>
      <c r="M11" s="28">
        <f t="shared" si="25"/>
        <v>17119</v>
      </c>
      <c r="N11" s="9" t="str">
        <f t="shared" ref="N11:P11" si="26">concat(K11,",")</f>
        <v>14729,</v>
      </c>
      <c r="O11" s="9" t="str">
        <f t="shared" si="26"/>
        <v>564,</v>
      </c>
      <c r="P11" s="9" t="str">
        <f t="shared" si="26"/>
        <v>17119,</v>
      </c>
      <c r="Q11" s="10" t="s">
        <v>18</v>
      </c>
      <c r="R11" s="11">
        <f>ROUNDUP(R14*(R10/2))</f>
        <v>8985</v>
      </c>
    </row>
    <row r="12" ht="15.75" customHeight="1">
      <c r="B12" s="6">
        <v>9.0</v>
      </c>
      <c r="C12" s="1">
        <f t="shared" si="3"/>
        <v>0.4383617656</v>
      </c>
      <c r="D12" s="8">
        <f t="shared" si="4"/>
        <v>0.4881252037</v>
      </c>
      <c r="E12" s="8">
        <f t="shared" si="5"/>
        <v>-1.145824954</v>
      </c>
      <c r="F12" s="8">
        <f t="shared" si="6"/>
        <v>0.6576997499</v>
      </c>
      <c r="G12" s="8">
        <f t="shared" si="7"/>
        <v>0.2128464134</v>
      </c>
      <c r="H12" s="3">
        <f t="shared" si="8"/>
        <v>1.700971617</v>
      </c>
      <c r="I12" s="24">
        <f t="shared" si="9"/>
        <v>0.0670214597</v>
      </c>
      <c r="J12" s="27">
        <f t="shared" si="10"/>
        <v>1.870546163</v>
      </c>
      <c r="K12" s="28">
        <f t="shared" ref="K12:M12" si="27">ROUNDDOWN(H12*$R$11)</f>
        <v>15283</v>
      </c>
      <c r="L12" s="28">
        <f t="shared" si="27"/>
        <v>602</v>
      </c>
      <c r="M12" s="28">
        <f t="shared" si="27"/>
        <v>16806</v>
      </c>
      <c r="N12" s="9" t="str">
        <f t="shared" ref="N12:P12" si="28">concat(K12,",")</f>
        <v>15283,</v>
      </c>
      <c r="O12" s="9" t="str">
        <f t="shared" si="28"/>
        <v>602,</v>
      </c>
      <c r="P12" s="9" t="str">
        <f t="shared" si="28"/>
        <v>16806,</v>
      </c>
      <c r="Q12" s="12" t="s">
        <v>19</v>
      </c>
      <c r="R12" s="14">
        <f>1/R7/R3</f>
        <v>0.0001291989664</v>
      </c>
    </row>
    <row r="13" ht="15.75" customHeight="1">
      <c r="B13" s="6">
        <v>10.0</v>
      </c>
      <c r="C13" s="1">
        <f t="shared" si="3"/>
        <v>0.4870686285</v>
      </c>
      <c r="D13" s="8">
        <f t="shared" si="4"/>
        <v>0.5382430381</v>
      </c>
      <c r="E13" s="8">
        <f t="shared" si="5"/>
        <v>-1.149232776</v>
      </c>
      <c r="F13" s="8">
        <f t="shared" si="6"/>
        <v>0.6109897375</v>
      </c>
      <c r="G13" s="8">
        <f t="shared" si="7"/>
        <v>0.2186802146</v>
      </c>
      <c r="H13" s="3">
        <f t="shared" si="8"/>
        <v>1.756923253</v>
      </c>
      <c r="I13" s="24">
        <f t="shared" si="9"/>
        <v>0.06944743893</v>
      </c>
      <c r="J13" s="27">
        <f t="shared" si="10"/>
        <v>1.829669952</v>
      </c>
      <c r="K13" s="28">
        <f t="shared" ref="K13:M13" si="29">ROUNDDOWN(H13*$R$11)</f>
        <v>15785</v>
      </c>
      <c r="L13" s="28">
        <f t="shared" si="29"/>
        <v>623</v>
      </c>
      <c r="M13" s="28">
        <f t="shared" si="29"/>
        <v>16439</v>
      </c>
      <c r="N13" s="9" t="str">
        <f t="shared" ref="N13:P13" si="30">concat(K13,",")</f>
        <v>15785,</v>
      </c>
      <c r="O13" s="9" t="str">
        <f t="shared" si="30"/>
        <v>623,</v>
      </c>
      <c r="P13" s="9" t="str">
        <f t="shared" si="30"/>
        <v>16439,</v>
      </c>
      <c r="Q13" s="15" t="s">
        <v>32</v>
      </c>
      <c r="R13" s="16">
        <v>0.22</v>
      </c>
    </row>
    <row r="14" ht="15.75" customHeight="1">
      <c r="B14" s="6">
        <v>11.0</v>
      </c>
      <c r="C14" s="1">
        <f t="shared" si="3"/>
        <v>0.5357754913</v>
      </c>
      <c r="D14" s="8">
        <f t="shared" si="4"/>
        <v>0.5870842194</v>
      </c>
      <c r="E14" s="8">
        <f t="shared" si="5"/>
        <v>-1.149914744</v>
      </c>
      <c r="F14" s="8">
        <f t="shared" si="6"/>
        <v>0.562830525</v>
      </c>
      <c r="G14" s="8">
        <f t="shared" si="7"/>
        <v>0.2198532266</v>
      </c>
      <c r="H14" s="3">
        <f t="shared" si="8"/>
        <v>1.806937446</v>
      </c>
      <c r="I14" s="24">
        <f t="shared" si="9"/>
        <v>0.06993848222</v>
      </c>
      <c r="J14" s="27">
        <f t="shared" si="10"/>
        <v>1.782683752</v>
      </c>
      <c r="K14" s="28">
        <f t="shared" ref="K14:M14" si="31">ROUNDDOWN(H14*$R$11)</f>
        <v>16235</v>
      </c>
      <c r="L14" s="28">
        <f t="shared" si="31"/>
        <v>628</v>
      </c>
      <c r="M14" s="28">
        <f t="shared" si="31"/>
        <v>16017</v>
      </c>
      <c r="N14" s="9" t="str">
        <f t="shared" ref="N14:P14" si="32">concat(K14,",")</f>
        <v>16235,</v>
      </c>
      <c r="O14" s="9" t="str">
        <f t="shared" si="32"/>
        <v>628,</v>
      </c>
      <c r="P14" s="9" t="str">
        <f t="shared" si="32"/>
        <v>16017,</v>
      </c>
      <c r="Q14" s="15" t="s">
        <v>33</v>
      </c>
      <c r="R14" s="16">
        <v>1.15</v>
      </c>
    </row>
    <row r="15" ht="15.75" customHeight="1">
      <c r="B15" s="6">
        <v>12.0</v>
      </c>
      <c r="C15" s="1">
        <f t="shared" si="3"/>
        <v>0.5844823542</v>
      </c>
      <c r="D15" s="8">
        <f t="shared" si="4"/>
        <v>0.6345329019</v>
      </c>
      <c r="E15" s="8">
        <f t="shared" si="5"/>
        <v>-1.147869242</v>
      </c>
      <c r="F15" s="8">
        <f t="shared" si="6"/>
        <v>0.5133363406</v>
      </c>
      <c r="G15" s="8">
        <f t="shared" si="7"/>
        <v>0.2163404489</v>
      </c>
      <c r="H15" s="3">
        <f t="shared" si="8"/>
        <v>1.850873351</v>
      </c>
      <c r="I15" s="24">
        <f t="shared" si="9"/>
        <v>0.06847120642</v>
      </c>
      <c r="J15" s="27">
        <f t="shared" si="10"/>
        <v>1.72967679</v>
      </c>
      <c r="K15" s="28">
        <f t="shared" ref="K15:M15" si="33">ROUNDDOWN(H15*$R$11)</f>
        <v>16630</v>
      </c>
      <c r="L15" s="28">
        <f t="shared" si="33"/>
        <v>615</v>
      </c>
      <c r="M15" s="28">
        <f t="shared" si="33"/>
        <v>15541</v>
      </c>
      <c r="N15" s="9" t="str">
        <f t="shared" ref="N15:P15" si="34">concat(K15,",")</f>
        <v>16630,</v>
      </c>
      <c r="O15" s="9" t="str">
        <f t="shared" si="34"/>
        <v>615,</v>
      </c>
      <c r="P15" s="9" t="str">
        <f t="shared" si="34"/>
        <v>15541,</v>
      </c>
    </row>
    <row r="16" ht="15.75" customHeight="1">
      <c r="B16" s="6">
        <v>13.0</v>
      </c>
      <c r="C16" s="1">
        <f t="shared" si="3"/>
        <v>0.633189217</v>
      </c>
      <c r="D16" s="8">
        <f t="shared" si="4"/>
        <v>0.6804765424</v>
      </c>
      <c r="E16" s="8">
        <f t="shared" si="5"/>
        <v>-1.143101122</v>
      </c>
      <c r="F16" s="8">
        <f t="shared" si="6"/>
        <v>0.4626245791</v>
      </c>
      <c r="G16" s="8">
        <f t="shared" si="7"/>
        <v>0.2082167501</v>
      </c>
      <c r="H16" s="3">
        <f t="shared" si="8"/>
        <v>1.888693292</v>
      </c>
      <c r="I16" s="24">
        <f t="shared" si="9"/>
        <v>0.06511562857</v>
      </c>
      <c r="J16" s="27">
        <f t="shared" si="10"/>
        <v>1.670841329</v>
      </c>
      <c r="K16" s="28">
        <f t="shared" ref="K16:M16" si="35">ROUNDDOWN(H16*$R$11)</f>
        <v>16969</v>
      </c>
      <c r="L16" s="28">
        <f t="shared" si="35"/>
        <v>585</v>
      </c>
      <c r="M16" s="28">
        <f t="shared" si="35"/>
        <v>15012</v>
      </c>
      <c r="N16" s="9" t="str">
        <f t="shared" ref="N16:P16" si="36">concat(K16,",")</f>
        <v>16969,</v>
      </c>
      <c r="O16" s="9" t="str">
        <f t="shared" si="36"/>
        <v>585,</v>
      </c>
      <c r="P16" s="9" t="str">
        <f t="shared" si="36"/>
        <v>15012,</v>
      </c>
    </row>
    <row r="17" ht="15.75" customHeight="1">
      <c r="B17" s="6">
        <v>14.0</v>
      </c>
      <c r="C17" s="1">
        <f t="shared" si="3"/>
        <v>0.6818960798</v>
      </c>
      <c r="D17" s="8">
        <f t="shared" si="4"/>
        <v>0.7248061677</v>
      </c>
      <c r="E17" s="8">
        <f t="shared" si="5"/>
        <v>-1.135621691</v>
      </c>
      <c r="F17" s="8">
        <f t="shared" si="6"/>
        <v>0.4108155233</v>
      </c>
      <c r="G17" s="8">
        <f t="shared" si="7"/>
        <v>0.1956552728</v>
      </c>
      <c r="H17" s="3">
        <f t="shared" si="8"/>
        <v>1.92046144</v>
      </c>
      <c r="I17" s="24">
        <f t="shared" si="9"/>
        <v>0.06003358176</v>
      </c>
      <c r="J17" s="27">
        <f t="shared" si="10"/>
        <v>1.606470796</v>
      </c>
      <c r="K17" s="28">
        <f t="shared" ref="K17:M17" si="37">ROUNDDOWN(H17*$R$11)</f>
        <v>17255</v>
      </c>
      <c r="L17" s="28">
        <f t="shared" si="37"/>
        <v>539</v>
      </c>
      <c r="M17" s="28">
        <f t="shared" si="37"/>
        <v>14434</v>
      </c>
      <c r="N17" s="9" t="str">
        <f t="shared" ref="N17:P17" si="38">concat(K17,",")</f>
        <v>17255,</v>
      </c>
      <c r="O17" s="9" t="str">
        <f t="shared" si="38"/>
        <v>539,</v>
      </c>
      <c r="P17" s="9" t="str">
        <f t="shared" si="38"/>
        <v>14434,</v>
      </c>
    </row>
    <row r="18" ht="15.75" customHeight="1">
      <c r="B18" s="6">
        <v>15.0</v>
      </c>
      <c r="C18" s="1">
        <f t="shared" si="3"/>
        <v>0.7306029427</v>
      </c>
      <c r="D18" s="8">
        <f t="shared" si="4"/>
        <v>0.7674166329</v>
      </c>
      <c r="E18" s="8">
        <f t="shared" si="5"/>
        <v>-1.125448691</v>
      </c>
      <c r="F18" s="8">
        <f t="shared" si="6"/>
        <v>0.3580320584</v>
      </c>
      <c r="G18" s="8">
        <f t="shared" si="7"/>
        <v>0.178923743</v>
      </c>
      <c r="H18" s="3">
        <f t="shared" si="8"/>
        <v>1.946340376</v>
      </c>
      <c r="I18" s="24">
        <f t="shared" si="9"/>
        <v>0.05347505168</v>
      </c>
      <c r="J18" s="27">
        <f t="shared" si="10"/>
        <v>1.536955801</v>
      </c>
      <c r="K18" s="28">
        <f t="shared" ref="K18:M18" si="39">ROUNDDOWN(H18*$R$11)</f>
        <v>17487</v>
      </c>
      <c r="L18" s="28">
        <f t="shared" si="39"/>
        <v>480</v>
      </c>
      <c r="M18" s="28">
        <f t="shared" si="39"/>
        <v>13809</v>
      </c>
      <c r="N18" s="9" t="str">
        <f t="shared" ref="N18:P18" si="40">concat(K18,",")</f>
        <v>17487,</v>
      </c>
      <c r="O18" s="9" t="str">
        <f t="shared" si="40"/>
        <v>480,</v>
      </c>
      <c r="P18" s="9" t="str">
        <f t="shared" si="40"/>
        <v>13809,</v>
      </c>
    </row>
    <row r="19" ht="15.75" customHeight="1">
      <c r="B19" s="6">
        <v>16.0</v>
      </c>
      <c r="C19" s="1">
        <f t="shared" si="3"/>
        <v>0.7793098055</v>
      </c>
      <c r="D19" s="8">
        <f t="shared" si="4"/>
        <v>0.8082068706</v>
      </c>
      <c r="E19" s="8">
        <f t="shared" si="5"/>
        <v>-1.112606252</v>
      </c>
      <c r="F19" s="8">
        <f t="shared" si="6"/>
        <v>0.304399381</v>
      </c>
      <c r="G19" s="8">
        <f t="shared" si="7"/>
        <v>0.1583787642</v>
      </c>
      <c r="H19" s="3">
        <f t="shared" si="8"/>
        <v>1.966585635</v>
      </c>
      <c r="I19" s="24">
        <f t="shared" si="9"/>
        <v>0.04577251261</v>
      </c>
      <c r="J19" s="27">
        <f t="shared" si="10"/>
        <v>1.462778145</v>
      </c>
      <c r="K19" s="28">
        <f t="shared" ref="K19:M19" si="41">ROUNDDOWN(H19*$R$11)</f>
        <v>17669</v>
      </c>
      <c r="L19" s="28">
        <f t="shared" si="41"/>
        <v>411</v>
      </c>
      <c r="M19" s="28">
        <f t="shared" si="41"/>
        <v>13143</v>
      </c>
      <c r="N19" s="9" t="str">
        <f t="shared" ref="N19:P19" si="42">concat(K19,",")</f>
        <v>17669,</v>
      </c>
      <c r="O19" s="9" t="str">
        <f t="shared" si="42"/>
        <v>411,</v>
      </c>
      <c r="P19" s="9" t="str">
        <f t="shared" si="42"/>
        <v>13143,</v>
      </c>
    </row>
    <row r="20" ht="15.75" customHeight="1">
      <c r="B20" s="6">
        <v>17.0</v>
      </c>
      <c r="C20" s="1">
        <f t="shared" si="3"/>
        <v>0.8280166684</v>
      </c>
      <c r="D20" s="8">
        <f t="shared" si="4"/>
        <v>0.8470801309</v>
      </c>
      <c r="E20" s="8">
        <f t="shared" si="5"/>
        <v>-1.097124833</v>
      </c>
      <c r="F20" s="8">
        <f t="shared" si="6"/>
        <v>0.2500447019</v>
      </c>
      <c r="G20" s="8">
        <f t="shared" si="7"/>
        <v>0.1344582171</v>
      </c>
      <c r="H20" s="3">
        <f t="shared" si="8"/>
        <v>1.981538348</v>
      </c>
      <c r="I20" s="24">
        <f t="shared" si="9"/>
        <v>0.03733338426</v>
      </c>
      <c r="J20" s="27">
        <f t="shared" si="10"/>
        <v>1.384502919</v>
      </c>
      <c r="K20" s="28">
        <f t="shared" ref="K20:M20" si="43">ROUNDDOWN(H20*$R$11)</f>
        <v>17804</v>
      </c>
      <c r="L20" s="28">
        <f t="shared" si="43"/>
        <v>335</v>
      </c>
      <c r="M20" s="28">
        <f t="shared" si="43"/>
        <v>12439</v>
      </c>
      <c r="N20" s="9" t="str">
        <f t="shared" ref="N20:P20" si="44">concat(K20,",")</f>
        <v>17804,</v>
      </c>
      <c r="O20" s="9" t="str">
        <f t="shared" si="44"/>
        <v>335,</v>
      </c>
      <c r="P20" s="9" t="str">
        <f t="shared" si="44"/>
        <v>12439,</v>
      </c>
    </row>
    <row r="21" ht="15.75" customHeight="1">
      <c r="B21" s="6">
        <v>18.0</v>
      </c>
      <c r="C21" s="1">
        <f t="shared" si="3"/>
        <v>0.8767235312</v>
      </c>
      <c r="D21" s="8">
        <f t="shared" si="4"/>
        <v>0.8839442107</v>
      </c>
      <c r="E21" s="8">
        <f t="shared" si="5"/>
        <v>-1.079041155</v>
      </c>
      <c r="F21" s="8">
        <f t="shared" si="6"/>
        <v>0.1950969444</v>
      </c>
      <c r="G21" s="8">
        <f t="shared" si="7"/>
        <v>0.1076719265</v>
      </c>
      <c r="H21" s="3">
        <f t="shared" si="8"/>
        <v>1.991616137</v>
      </c>
      <c r="I21" s="24">
        <f t="shared" si="9"/>
        <v>0.02863077134</v>
      </c>
      <c r="J21" s="27">
        <f t="shared" si="10"/>
        <v>1.302768871</v>
      </c>
      <c r="K21" s="28">
        <f t="shared" ref="K21:M21" si="45">ROUNDDOWN(H21*$R$11)</f>
        <v>17894</v>
      </c>
      <c r="L21" s="28">
        <f t="shared" si="45"/>
        <v>257</v>
      </c>
      <c r="M21" s="28">
        <f t="shared" si="45"/>
        <v>11705</v>
      </c>
      <c r="N21" s="9" t="str">
        <f t="shared" ref="N21:P21" si="46">concat(K21,",")</f>
        <v>17894,</v>
      </c>
      <c r="O21" s="9" t="str">
        <f t="shared" si="46"/>
        <v>257,</v>
      </c>
      <c r="P21" s="9" t="str">
        <f t="shared" si="46"/>
        <v>11705,</v>
      </c>
    </row>
    <row r="22" ht="15.75" customHeight="1">
      <c r="A22" s="17" t="s">
        <v>21</v>
      </c>
      <c r="B22" s="6">
        <v>19.0</v>
      </c>
      <c r="C22" s="1">
        <f t="shared" si="3"/>
        <v>0.9254303941</v>
      </c>
      <c r="D22" s="8">
        <f t="shared" si="4"/>
        <v>0.9187116726</v>
      </c>
      <c r="E22" s="8">
        <f t="shared" si="5"/>
        <v>-1.058398111</v>
      </c>
      <c r="F22" s="8">
        <f t="shared" si="6"/>
        <v>0.1396864385</v>
      </c>
      <c r="G22" s="8">
        <f t="shared" si="7"/>
        <v>0.07859079576</v>
      </c>
      <c r="H22" s="3">
        <f t="shared" si="8"/>
        <v>1.997302468</v>
      </c>
      <c r="I22" s="24">
        <f t="shared" si="9"/>
        <v>0.02019268465</v>
      </c>
      <c r="J22" s="27">
        <f t="shared" si="10"/>
        <v>1.218277234</v>
      </c>
      <c r="K22" s="28">
        <f t="shared" ref="K22:M22" si="47">ROUNDDOWN(H22*$R$11)</f>
        <v>17945</v>
      </c>
      <c r="L22" s="28">
        <f t="shared" si="47"/>
        <v>181</v>
      </c>
      <c r="M22" s="28">
        <f t="shared" si="47"/>
        <v>10946</v>
      </c>
      <c r="N22" s="9" t="str">
        <f t="shared" ref="N22:P22" si="48">concat(K22,",")</f>
        <v>17945,</v>
      </c>
      <c r="O22" s="9" t="str">
        <f t="shared" si="48"/>
        <v>181,</v>
      </c>
      <c r="P22" s="9" t="str">
        <f t="shared" si="48"/>
        <v>10946,</v>
      </c>
    </row>
    <row r="23" ht="15.75" customHeight="1">
      <c r="B23" s="6">
        <v>20.0</v>
      </c>
      <c r="C23" s="1">
        <f t="shared" si="3"/>
        <v>0.9741372569</v>
      </c>
      <c r="D23" s="8">
        <f t="shared" si="4"/>
        <v>0.9513000518</v>
      </c>
      <c r="E23" s="8">
        <f t="shared" si="5"/>
        <v>-1.035244664</v>
      </c>
      <c r="F23" s="8">
        <f t="shared" si="6"/>
        <v>0.08394461186</v>
      </c>
      <c r="G23" s="8">
        <f t="shared" si="7"/>
        <v>0.04783463863</v>
      </c>
      <c r="H23" s="3">
        <f t="shared" si="8"/>
        <v>1.99913469</v>
      </c>
      <c r="I23" s="24">
        <f t="shared" si="9"/>
        <v>0.01258997498</v>
      </c>
      <c r="J23" s="27">
        <f t="shared" si="10"/>
        <v>1.13177925</v>
      </c>
      <c r="K23" s="28">
        <f t="shared" ref="K23:M23" si="49">ROUNDDOWN(H23*$R$11)</f>
        <v>17962</v>
      </c>
      <c r="L23" s="28">
        <f t="shared" si="49"/>
        <v>113</v>
      </c>
      <c r="M23" s="28">
        <f t="shared" si="49"/>
        <v>10169</v>
      </c>
      <c r="N23" s="9" t="str">
        <f t="shared" ref="N23:P23" si="50">concat(K23,",")</f>
        <v>17962,</v>
      </c>
      <c r="O23" s="9" t="str">
        <f t="shared" si="50"/>
        <v>113,</v>
      </c>
      <c r="P23" s="9" t="str">
        <f t="shared" si="50"/>
        <v>10169,</v>
      </c>
    </row>
    <row r="24" ht="15.75" customHeight="1">
      <c r="B24" s="6">
        <v>21.0</v>
      </c>
      <c r="C24" s="1">
        <f t="shared" si="3"/>
        <v>1.02284412</v>
      </c>
      <c r="D24" s="8">
        <f t="shared" si="4"/>
        <v>0.9816320524</v>
      </c>
      <c r="E24" s="8">
        <f t="shared" si="5"/>
        <v>-1.00963573</v>
      </c>
      <c r="F24" s="8">
        <f t="shared" si="6"/>
        <v>0.02800367783</v>
      </c>
      <c r="G24" s="8">
        <f t="shared" si="7"/>
        <v>0.01605896923</v>
      </c>
      <c r="H24" s="3">
        <f t="shared" si="8"/>
        <v>1.997691022</v>
      </c>
      <c r="I24" s="24">
        <f t="shared" si="9"/>
        <v>0.006423239002</v>
      </c>
      <c r="J24" s="27">
        <f t="shared" si="10"/>
        <v>1.044062647</v>
      </c>
      <c r="K24" s="28">
        <f t="shared" ref="K24:M24" si="51">ROUNDDOWN(H24*$R$11)</f>
        <v>17949</v>
      </c>
      <c r="L24" s="28">
        <f t="shared" si="51"/>
        <v>57</v>
      </c>
      <c r="M24" s="28">
        <f t="shared" si="51"/>
        <v>9380</v>
      </c>
      <c r="N24" s="9" t="str">
        <f t="shared" ref="N24:P24" si="52">concat(K24,",")</f>
        <v>17949,</v>
      </c>
      <c r="O24" s="9" t="str">
        <f t="shared" si="52"/>
        <v>57,</v>
      </c>
      <c r="P24" s="9" t="str">
        <f t="shared" si="52"/>
        <v>9380,</v>
      </c>
    </row>
    <row r="25" ht="15.75" customHeight="1">
      <c r="B25" s="6">
        <v>22.0</v>
      </c>
      <c r="C25" s="1">
        <f t="shared" si="3"/>
        <v>1.071550983</v>
      </c>
      <c r="D25" s="8">
        <f t="shared" si="4"/>
        <v>1.00963573</v>
      </c>
      <c r="E25" s="8">
        <f t="shared" si="5"/>
        <v>-0.9816320524</v>
      </c>
      <c r="F25" s="8">
        <f t="shared" si="6"/>
        <v>-0.02800367783</v>
      </c>
      <c r="G25" s="8">
        <f t="shared" si="7"/>
        <v>-0.01605896923</v>
      </c>
      <c r="H25" s="3">
        <f t="shared" si="8"/>
        <v>1.993576761</v>
      </c>
      <c r="I25" s="24">
        <f t="shared" si="9"/>
        <v>0.002308978382</v>
      </c>
      <c r="J25" s="27">
        <f t="shared" si="10"/>
        <v>0.9559373529</v>
      </c>
      <c r="K25" s="28">
        <f t="shared" ref="K25:M25" si="53">ROUNDDOWN(H25*$R$11)</f>
        <v>17912</v>
      </c>
      <c r="L25" s="28">
        <f t="shared" si="53"/>
        <v>20</v>
      </c>
      <c r="M25" s="28">
        <f t="shared" si="53"/>
        <v>8589</v>
      </c>
      <c r="N25" s="9" t="str">
        <f t="shared" ref="N25:P25" si="54">concat(K25,",")</f>
        <v>17912,</v>
      </c>
      <c r="O25" s="9" t="str">
        <f t="shared" si="54"/>
        <v>20,</v>
      </c>
      <c r="P25" s="9" t="str">
        <f t="shared" si="54"/>
        <v>8589,</v>
      </c>
    </row>
    <row r="26" ht="15.75" customHeight="1">
      <c r="B26" s="6">
        <v>23.0</v>
      </c>
      <c r="C26" s="1">
        <f t="shared" si="3"/>
        <v>1.120257845</v>
      </c>
      <c r="D26" s="8">
        <f t="shared" si="4"/>
        <v>1.035244664</v>
      </c>
      <c r="E26" s="8">
        <f t="shared" si="5"/>
        <v>-0.9513000518</v>
      </c>
      <c r="F26" s="8">
        <f t="shared" si="6"/>
        <v>-0.08394461186</v>
      </c>
      <c r="G26" s="8">
        <f t="shared" si="7"/>
        <v>-0.04783463863</v>
      </c>
      <c r="H26" s="3">
        <f t="shared" si="8"/>
        <v>1.987410025</v>
      </c>
      <c r="I26" s="24">
        <f t="shared" si="9"/>
        <v>0.000865309585</v>
      </c>
      <c r="J26" s="27">
        <f t="shared" si="10"/>
        <v>0.8682207495</v>
      </c>
      <c r="K26" s="28">
        <f t="shared" ref="K26:M26" si="55">ROUNDDOWN(H26*$R$11)</f>
        <v>17856</v>
      </c>
      <c r="L26" s="28">
        <f t="shared" si="55"/>
        <v>7</v>
      </c>
      <c r="M26" s="28">
        <f t="shared" si="55"/>
        <v>7800</v>
      </c>
      <c r="N26" s="9" t="str">
        <f t="shared" ref="N26:P26" si="56">concat(K26,",")</f>
        <v>17856,</v>
      </c>
      <c r="O26" s="9" t="str">
        <f t="shared" si="56"/>
        <v>7,</v>
      </c>
      <c r="P26" s="9" t="str">
        <f t="shared" si="56"/>
        <v>7800,</v>
      </c>
    </row>
    <row r="27" ht="15.75" customHeight="1">
      <c r="B27" s="6">
        <v>24.0</v>
      </c>
      <c r="C27" s="1">
        <f t="shared" si="3"/>
        <v>1.168964708</v>
      </c>
      <c r="D27" s="8">
        <f t="shared" si="4"/>
        <v>1.058398111</v>
      </c>
      <c r="E27" s="8">
        <f t="shared" si="5"/>
        <v>-0.9187116726</v>
      </c>
      <c r="F27" s="8">
        <f t="shared" si="6"/>
        <v>-0.1396864385</v>
      </c>
      <c r="G27" s="8">
        <f t="shared" si="7"/>
        <v>-0.07859079576</v>
      </c>
      <c r="H27" s="3">
        <f t="shared" si="8"/>
        <v>1.979807315</v>
      </c>
      <c r="I27" s="24">
        <f t="shared" si="9"/>
        <v>0.002697531684</v>
      </c>
      <c r="J27" s="27">
        <f t="shared" si="10"/>
        <v>0.7817227657</v>
      </c>
      <c r="K27" s="28">
        <f t="shared" ref="K27:M27" si="57">ROUNDDOWN(H27*$R$11)</f>
        <v>17788</v>
      </c>
      <c r="L27" s="28">
        <f t="shared" si="57"/>
        <v>24</v>
      </c>
      <c r="M27" s="28">
        <f t="shared" si="57"/>
        <v>7023</v>
      </c>
      <c r="N27" s="9" t="str">
        <f t="shared" ref="N27:P27" si="58">concat(K27,",")</f>
        <v>17788,</v>
      </c>
      <c r="O27" s="9" t="str">
        <f t="shared" si="58"/>
        <v>24,</v>
      </c>
      <c r="P27" s="9" t="str">
        <f t="shared" si="58"/>
        <v>7023,</v>
      </c>
    </row>
    <row r="28" ht="15.75" customHeight="1">
      <c r="B28" s="6">
        <v>25.0</v>
      </c>
      <c r="C28" s="1">
        <f t="shared" si="3"/>
        <v>1.217671571</v>
      </c>
      <c r="D28" s="8">
        <f t="shared" si="4"/>
        <v>1.079041155</v>
      </c>
      <c r="E28" s="8">
        <f t="shared" si="5"/>
        <v>-0.8839442107</v>
      </c>
      <c r="F28" s="8">
        <f t="shared" si="6"/>
        <v>-0.1950969444</v>
      </c>
      <c r="G28" s="8">
        <f t="shared" si="7"/>
        <v>-0.1076719265</v>
      </c>
      <c r="H28" s="3">
        <f t="shared" si="8"/>
        <v>1.971369229</v>
      </c>
      <c r="I28" s="24">
        <f t="shared" si="9"/>
        <v>0.008383862736</v>
      </c>
      <c r="J28" s="27">
        <f t="shared" si="10"/>
        <v>0.6972311291</v>
      </c>
      <c r="K28" s="28">
        <f t="shared" ref="K28:M28" si="59">ROUNDDOWN(H28*$R$11)</f>
        <v>17712</v>
      </c>
      <c r="L28" s="28">
        <f t="shared" si="59"/>
        <v>75</v>
      </c>
      <c r="M28" s="28">
        <f t="shared" si="59"/>
        <v>6264</v>
      </c>
      <c r="N28" s="9" t="str">
        <f t="shared" ref="N28:P28" si="60">concat(K28,",")</f>
        <v>17712,</v>
      </c>
      <c r="O28" s="9" t="str">
        <f t="shared" si="60"/>
        <v>75,</v>
      </c>
      <c r="P28" s="9" t="str">
        <f t="shared" si="60"/>
        <v>6264,</v>
      </c>
    </row>
    <row r="29" ht="15.75" customHeight="1">
      <c r="B29" s="6">
        <v>26.0</v>
      </c>
      <c r="C29" s="1">
        <f t="shared" si="3"/>
        <v>1.266378434</v>
      </c>
      <c r="D29" s="8">
        <f t="shared" si="4"/>
        <v>1.097124833</v>
      </c>
      <c r="E29" s="8">
        <f t="shared" si="5"/>
        <v>-0.8470801309</v>
      </c>
      <c r="F29" s="8">
        <f t="shared" si="6"/>
        <v>-0.2500447019</v>
      </c>
      <c r="G29" s="8">
        <f t="shared" si="7"/>
        <v>-0.1344582171</v>
      </c>
      <c r="H29" s="3">
        <f t="shared" si="8"/>
        <v>1.962666616</v>
      </c>
      <c r="I29" s="24">
        <f t="shared" si="9"/>
        <v>0.01846165198</v>
      </c>
      <c r="J29" s="27">
        <f t="shared" si="10"/>
        <v>0.615497081</v>
      </c>
      <c r="K29" s="28">
        <f t="shared" ref="K29:M29" si="61">ROUNDDOWN(H29*$R$11)</f>
        <v>17634</v>
      </c>
      <c r="L29" s="28">
        <f t="shared" si="61"/>
        <v>165</v>
      </c>
      <c r="M29" s="28">
        <f t="shared" si="61"/>
        <v>5530</v>
      </c>
      <c r="N29" s="9" t="str">
        <f t="shared" ref="N29:P29" si="62">concat(K29,",")</f>
        <v>17634,</v>
      </c>
      <c r="O29" s="9" t="str">
        <f t="shared" si="62"/>
        <v>165,</v>
      </c>
      <c r="P29" s="9" t="str">
        <f t="shared" si="62"/>
        <v>5530,</v>
      </c>
    </row>
    <row r="30" ht="15.75" customHeight="1">
      <c r="B30" s="6">
        <v>27.0</v>
      </c>
      <c r="C30" s="1">
        <f t="shared" si="3"/>
        <v>1.315085297</v>
      </c>
      <c r="D30" s="8">
        <f t="shared" si="4"/>
        <v>1.112606252</v>
      </c>
      <c r="E30" s="8">
        <f t="shared" si="5"/>
        <v>-0.8082068706</v>
      </c>
      <c r="F30" s="8">
        <f t="shared" si="6"/>
        <v>-0.304399381</v>
      </c>
      <c r="G30" s="8">
        <f t="shared" si="7"/>
        <v>-0.1583787642</v>
      </c>
      <c r="H30" s="3">
        <f t="shared" si="8"/>
        <v>1.954227487</v>
      </c>
      <c r="I30" s="24">
        <f t="shared" si="9"/>
        <v>0.03341436516</v>
      </c>
      <c r="J30" s="27">
        <f t="shared" si="10"/>
        <v>0.5372218548</v>
      </c>
      <c r="K30" s="28">
        <f t="shared" ref="K30:M30" si="63">ROUNDDOWN(H30*$R$11)</f>
        <v>17558</v>
      </c>
      <c r="L30" s="28">
        <f t="shared" si="63"/>
        <v>300</v>
      </c>
      <c r="M30" s="28">
        <f t="shared" si="63"/>
        <v>4826</v>
      </c>
      <c r="N30" s="9" t="str">
        <f t="shared" ref="N30:P30" si="64">concat(K30,",")</f>
        <v>17558,</v>
      </c>
      <c r="O30" s="9" t="str">
        <f t="shared" si="64"/>
        <v>300,</v>
      </c>
      <c r="P30" s="9" t="str">
        <f t="shared" si="64"/>
        <v>4826,</v>
      </c>
    </row>
    <row r="31" ht="15.75" customHeight="1">
      <c r="B31" s="6">
        <v>28.0</v>
      </c>
      <c r="C31" s="1">
        <f t="shared" si="3"/>
        <v>1.36379216</v>
      </c>
      <c r="D31" s="8">
        <f t="shared" si="4"/>
        <v>1.125448691</v>
      </c>
      <c r="E31" s="8">
        <f t="shared" si="5"/>
        <v>-0.7674166329</v>
      </c>
      <c r="F31" s="8">
        <f t="shared" si="6"/>
        <v>-0.3580320584</v>
      </c>
      <c r="G31" s="8">
        <f t="shared" si="7"/>
        <v>-0.178923743</v>
      </c>
      <c r="H31" s="3">
        <f t="shared" si="8"/>
        <v>1.946524948</v>
      </c>
      <c r="I31" s="24">
        <f t="shared" si="9"/>
        <v>0.05365962413</v>
      </c>
      <c r="J31" s="27">
        <f t="shared" si="10"/>
        <v>0.4630441987</v>
      </c>
      <c r="K31" s="28">
        <f t="shared" ref="K31:M31" si="65">ROUNDDOWN(H31*$R$11)</f>
        <v>17489</v>
      </c>
      <c r="L31" s="28">
        <f t="shared" si="65"/>
        <v>482</v>
      </c>
      <c r="M31" s="28">
        <f t="shared" si="65"/>
        <v>4160</v>
      </c>
      <c r="N31" s="9" t="str">
        <f t="shared" ref="N31:P31" si="66">concat(K31,",")</f>
        <v>17489,</v>
      </c>
      <c r="O31" s="9" t="str">
        <f t="shared" si="66"/>
        <v>482,</v>
      </c>
      <c r="P31" s="9" t="str">
        <f t="shared" si="66"/>
        <v>4160,</v>
      </c>
    </row>
    <row r="32" ht="15.75" customHeight="1">
      <c r="B32" s="6">
        <v>29.0</v>
      </c>
      <c r="C32" s="1">
        <f t="shared" si="3"/>
        <v>1.412499023</v>
      </c>
      <c r="D32" s="8">
        <f t="shared" si="4"/>
        <v>1.135621691</v>
      </c>
      <c r="E32" s="8">
        <f t="shared" si="5"/>
        <v>-0.7248061677</v>
      </c>
      <c r="F32" s="8">
        <f t="shared" si="6"/>
        <v>-0.4108155233</v>
      </c>
      <c r="G32" s="8">
        <f t="shared" si="7"/>
        <v>-0.1956552728</v>
      </c>
      <c r="H32" s="3">
        <f t="shared" si="8"/>
        <v>1.939966418</v>
      </c>
      <c r="I32" s="24">
        <f t="shared" si="9"/>
        <v>0.07953855952</v>
      </c>
      <c r="J32" s="27">
        <f t="shared" si="10"/>
        <v>0.393529204</v>
      </c>
      <c r="K32" s="28">
        <f t="shared" ref="K32:M32" si="67">ROUNDDOWN(H32*$R$11)</f>
        <v>17430</v>
      </c>
      <c r="L32" s="28">
        <f t="shared" si="67"/>
        <v>714</v>
      </c>
      <c r="M32" s="28">
        <f t="shared" si="67"/>
        <v>3535</v>
      </c>
      <c r="N32" s="9" t="str">
        <f t="shared" ref="N32:P32" si="68">concat(K32,",")</f>
        <v>17430,</v>
      </c>
      <c r="O32" s="9" t="str">
        <f t="shared" si="68"/>
        <v>714,</v>
      </c>
      <c r="P32" s="9" t="str">
        <f t="shared" si="68"/>
        <v>3535,</v>
      </c>
    </row>
    <row r="33" ht="15.75" customHeight="1">
      <c r="B33" s="6">
        <v>30.0</v>
      </c>
      <c r="C33" s="1">
        <f t="shared" si="3"/>
        <v>1.461205885</v>
      </c>
      <c r="D33" s="8">
        <f t="shared" si="4"/>
        <v>1.143101122</v>
      </c>
      <c r="E33" s="8">
        <f t="shared" si="5"/>
        <v>-0.6804765424</v>
      </c>
      <c r="F33" s="8">
        <f t="shared" si="6"/>
        <v>-0.4626245791</v>
      </c>
      <c r="G33" s="8">
        <f t="shared" si="7"/>
        <v>-0.2082167501</v>
      </c>
      <c r="H33" s="3">
        <f t="shared" si="8"/>
        <v>1.934884371</v>
      </c>
      <c r="I33" s="24">
        <f t="shared" si="9"/>
        <v>0.1113067075</v>
      </c>
      <c r="J33" s="27">
        <f t="shared" si="10"/>
        <v>0.3291586708</v>
      </c>
      <c r="K33" s="28">
        <f t="shared" ref="K33:M33" si="69">ROUNDDOWN(H33*$R$11)</f>
        <v>17384</v>
      </c>
      <c r="L33" s="28">
        <f t="shared" si="69"/>
        <v>1000</v>
      </c>
      <c r="M33" s="28">
        <f t="shared" si="69"/>
        <v>2957</v>
      </c>
      <c r="N33" s="9" t="str">
        <f t="shared" ref="N33:P33" si="70">concat(K33,",")</f>
        <v>17384,</v>
      </c>
      <c r="O33" s="9" t="str">
        <f t="shared" si="70"/>
        <v>1000,</v>
      </c>
      <c r="P33" s="9" t="str">
        <f t="shared" si="70"/>
        <v>2957,</v>
      </c>
    </row>
    <row r="34" ht="15.75" customHeight="1">
      <c r="B34" s="6">
        <v>31.0</v>
      </c>
      <c r="C34" s="1">
        <f t="shared" si="3"/>
        <v>1.509912748</v>
      </c>
      <c r="D34" s="8">
        <f t="shared" si="4"/>
        <v>1.147869242</v>
      </c>
      <c r="E34" s="8">
        <f t="shared" si="5"/>
        <v>-0.6345329019</v>
      </c>
      <c r="F34" s="8">
        <f t="shared" si="6"/>
        <v>-0.5133363406</v>
      </c>
      <c r="G34" s="8">
        <f t="shared" si="7"/>
        <v>-0.2163404489</v>
      </c>
      <c r="H34" s="3">
        <f t="shared" si="8"/>
        <v>1.931528794</v>
      </c>
      <c r="I34" s="24">
        <f t="shared" si="9"/>
        <v>0.1491266492</v>
      </c>
      <c r="J34" s="27">
        <f t="shared" si="10"/>
        <v>0.2703232105</v>
      </c>
      <c r="K34" s="28">
        <f t="shared" ref="K34:M34" si="71">ROUNDDOWN(H34*$R$11)</f>
        <v>17354</v>
      </c>
      <c r="L34" s="28">
        <f t="shared" si="71"/>
        <v>1339</v>
      </c>
      <c r="M34" s="28">
        <f t="shared" si="71"/>
        <v>2428</v>
      </c>
      <c r="N34" s="9" t="str">
        <f t="shared" ref="N34:P34" si="72">concat(K34,",")</f>
        <v>17354,</v>
      </c>
      <c r="O34" s="9" t="str">
        <f t="shared" si="72"/>
        <v>1339,</v>
      </c>
      <c r="P34" s="9" t="str">
        <f t="shared" si="72"/>
        <v>2428,</v>
      </c>
    </row>
    <row r="35" ht="15.75" customHeight="1">
      <c r="B35" s="6">
        <v>32.0</v>
      </c>
      <c r="C35" s="1">
        <f t="shared" si="3"/>
        <v>1.558619611</v>
      </c>
      <c r="D35" s="8">
        <f t="shared" si="4"/>
        <v>1.149914744</v>
      </c>
      <c r="E35" s="8">
        <f t="shared" si="5"/>
        <v>-0.5870842194</v>
      </c>
      <c r="F35" s="8">
        <f t="shared" si="6"/>
        <v>-0.562830525</v>
      </c>
      <c r="G35" s="8">
        <f t="shared" si="7"/>
        <v>-0.2198532266</v>
      </c>
      <c r="H35" s="3">
        <f t="shared" si="8"/>
        <v>1.930061518</v>
      </c>
      <c r="I35" s="24">
        <f t="shared" si="9"/>
        <v>0.1930625539</v>
      </c>
      <c r="J35" s="27">
        <f t="shared" si="10"/>
        <v>0.2173162484</v>
      </c>
      <c r="K35" s="28">
        <f t="shared" ref="K35:M35" si="73">ROUNDDOWN(H35*$R$11)</f>
        <v>17341</v>
      </c>
      <c r="L35" s="28">
        <f t="shared" si="73"/>
        <v>1734</v>
      </c>
      <c r="M35" s="28">
        <f t="shared" si="73"/>
        <v>1952</v>
      </c>
      <c r="N35" s="9" t="str">
        <f t="shared" ref="N35:P35" si="74">concat(K35,",")</f>
        <v>17341,</v>
      </c>
      <c r="O35" s="9" t="str">
        <f t="shared" si="74"/>
        <v>1734,</v>
      </c>
      <c r="P35" s="9" t="str">
        <f t="shared" si="74"/>
        <v>1952,</v>
      </c>
    </row>
    <row r="36" ht="15.75" customHeight="1">
      <c r="B36" s="6">
        <v>33.0</v>
      </c>
      <c r="C36" s="1">
        <f t="shared" si="3"/>
        <v>1.607326474</v>
      </c>
      <c r="D36" s="8">
        <f t="shared" si="4"/>
        <v>1.149232776</v>
      </c>
      <c r="E36" s="8">
        <f t="shared" si="5"/>
        <v>-0.5382430381</v>
      </c>
      <c r="F36" s="8">
        <f t="shared" si="6"/>
        <v>-0.6109897375</v>
      </c>
      <c r="G36" s="8">
        <f t="shared" si="7"/>
        <v>-0.2186802146</v>
      </c>
      <c r="H36" s="3">
        <f t="shared" si="8"/>
        <v>1.930552561</v>
      </c>
      <c r="I36" s="24">
        <f t="shared" si="9"/>
        <v>0.2430767474</v>
      </c>
      <c r="J36" s="27">
        <f t="shared" si="10"/>
        <v>0.1703300479</v>
      </c>
      <c r="K36" s="28">
        <f t="shared" ref="K36:M36" si="75">ROUNDDOWN(H36*$R$11)</f>
        <v>17346</v>
      </c>
      <c r="L36" s="28">
        <f t="shared" si="75"/>
        <v>2184</v>
      </c>
      <c r="M36" s="28">
        <f t="shared" si="75"/>
        <v>1530</v>
      </c>
      <c r="N36" s="9" t="str">
        <f t="shared" ref="N36:P36" si="76">concat(K36,",")</f>
        <v>17346,</v>
      </c>
      <c r="O36" s="9" t="str">
        <f t="shared" si="76"/>
        <v>2184,</v>
      </c>
      <c r="P36" s="9" t="str">
        <f t="shared" si="76"/>
        <v>1530,</v>
      </c>
    </row>
    <row r="37" ht="15.75" customHeight="1">
      <c r="B37" s="6">
        <v>34.0</v>
      </c>
      <c r="C37" s="1">
        <f t="shared" si="3"/>
        <v>1.656033337</v>
      </c>
      <c r="D37" s="8">
        <f t="shared" si="4"/>
        <v>1.145824954</v>
      </c>
      <c r="E37" s="8">
        <f t="shared" si="5"/>
        <v>-0.4881252037</v>
      </c>
      <c r="F37" s="8">
        <f t="shared" si="6"/>
        <v>-0.6576997499</v>
      </c>
      <c r="G37" s="8">
        <f t="shared" si="7"/>
        <v>-0.2128464134</v>
      </c>
      <c r="H37" s="3">
        <f t="shared" si="8"/>
        <v>1.93297854</v>
      </c>
      <c r="I37" s="24">
        <f t="shared" si="9"/>
        <v>0.2990283829</v>
      </c>
      <c r="J37" s="27">
        <f t="shared" si="10"/>
        <v>0.1294538367</v>
      </c>
      <c r="K37" s="28">
        <f t="shared" ref="K37:M37" si="77">ROUNDDOWN(H37*$R$11)</f>
        <v>17367</v>
      </c>
      <c r="L37" s="28">
        <f t="shared" si="77"/>
        <v>2686</v>
      </c>
      <c r="M37" s="28">
        <f t="shared" si="77"/>
        <v>1163</v>
      </c>
      <c r="N37" s="9" t="str">
        <f t="shared" ref="N37:P37" si="78">concat(K37,",")</f>
        <v>17367,</v>
      </c>
      <c r="O37" s="9" t="str">
        <f t="shared" si="78"/>
        <v>2686,</v>
      </c>
      <c r="P37" s="9" t="str">
        <f t="shared" si="78"/>
        <v>1163,</v>
      </c>
    </row>
    <row r="38" ht="15.75" customHeight="1">
      <c r="B38" s="6">
        <v>35.0</v>
      </c>
      <c r="C38" s="1">
        <f t="shared" si="3"/>
        <v>1.7047402</v>
      </c>
      <c r="D38" s="8">
        <f t="shared" si="4"/>
        <v>1.139699361</v>
      </c>
      <c r="E38" s="8">
        <f t="shared" si="5"/>
        <v>-0.4368495903</v>
      </c>
      <c r="F38" s="8">
        <f t="shared" si="6"/>
        <v>-0.7028497712</v>
      </c>
      <c r="G38" s="8">
        <f t="shared" si="7"/>
        <v>-0.2024761604</v>
      </c>
      <c r="H38" s="3">
        <f t="shared" si="8"/>
        <v>1.937223201</v>
      </c>
      <c r="I38" s="24">
        <f t="shared" si="9"/>
        <v>0.3606742493</v>
      </c>
      <c r="J38" s="27">
        <f t="shared" si="10"/>
        <v>0.0946740684</v>
      </c>
      <c r="K38" s="28">
        <f t="shared" ref="K38:M38" si="79">ROUNDDOWN(H38*$R$11)</f>
        <v>17405</v>
      </c>
      <c r="L38" s="28">
        <f t="shared" si="79"/>
        <v>3240</v>
      </c>
      <c r="M38" s="28">
        <f t="shared" si="79"/>
        <v>850</v>
      </c>
      <c r="N38" s="9" t="str">
        <f t="shared" ref="N38:P38" si="80">concat(K38,",")</f>
        <v>17405,</v>
      </c>
      <c r="O38" s="9" t="str">
        <f t="shared" si="80"/>
        <v>3240,</v>
      </c>
      <c r="P38" s="9" t="str">
        <f t="shared" si="80"/>
        <v>850,</v>
      </c>
    </row>
    <row r="39" ht="15.75" customHeight="1">
      <c r="B39" s="6">
        <v>36.0</v>
      </c>
      <c r="C39" s="1">
        <f t="shared" si="3"/>
        <v>1.753447062</v>
      </c>
      <c r="D39" s="8">
        <f t="shared" si="4"/>
        <v>1.130870528</v>
      </c>
      <c r="E39" s="8">
        <f t="shared" si="5"/>
        <v>-0.3845378179</v>
      </c>
      <c r="F39" s="8">
        <f t="shared" si="6"/>
        <v>-0.7463327105</v>
      </c>
      <c r="G39" s="8">
        <f t="shared" si="7"/>
        <v>-0.1877904796</v>
      </c>
      <c r="H39" s="3">
        <f t="shared" si="8"/>
        <v>1.943080049</v>
      </c>
      <c r="I39" s="24">
        <f t="shared" si="9"/>
        <v>0.4276717025</v>
      </c>
      <c r="J39" s="27">
        <f t="shared" si="10"/>
        <v>0.06587680994</v>
      </c>
      <c r="K39" s="28">
        <f t="shared" ref="K39:M39" si="81">ROUNDDOWN(H39*$R$11)</f>
        <v>17458</v>
      </c>
      <c r="L39" s="28">
        <f t="shared" si="81"/>
        <v>3842</v>
      </c>
      <c r="M39" s="28">
        <f t="shared" si="81"/>
        <v>591</v>
      </c>
      <c r="N39" s="9" t="str">
        <f t="shared" ref="N39:P39" si="82">concat(K39,",")</f>
        <v>17458,</v>
      </c>
      <c r="O39" s="9" t="str">
        <f t="shared" si="82"/>
        <v>3842,</v>
      </c>
      <c r="P39" s="9" t="str">
        <f t="shared" si="82"/>
        <v>591,</v>
      </c>
    </row>
    <row r="40" ht="15.75" customHeight="1">
      <c r="B40" s="6">
        <v>37.0</v>
      </c>
      <c r="C40" s="1">
        <f t="shared" si="3"/>
        <v>1.802153925</v>
      </c>
      <c r="D40" s="8">
        <f t="shared" si="4"/>
        <v>1.119359395</v>
      </c>
      <c r="E40" s="8">
        <f t="shared" si="5"/>
        <v>-0.3313139643</v>
      </c>
      <c r="F40" s="8">
        <f t="shared" si="6"/>
        <v>-0.788045431</v>
      </c>
      <c r="G40" s="8">
        <f t="shared" si="7"/>
        <v>-0.1691023708</v>
      </c>
      <c r="H40" s="3">
        <f t="shared" si="8"/>
        <v>1.950257025</v>
      </c>
      <c r="I40" s="24">
        <f t="shared" si="9"/>
        <v>0.499583665</v>
      </c>
      <c r="J40" s="27">
        <f t="shared" si="10"/>
        <v>0.04285219825</v>
      </c>
      <c r="K40" s="28">
        <f t="shared" ref="K40:M40" si="83">ROUNDDOWN(H40*$R$11)</f>
        <v>17523</v>
      </c>
      <c r="L40" s="28">
        <f t="shared" si="83"/>
        <v>4488</v>
      </c>
      <c r="M40" s="28">
        <f t="shared" si="83"/>
        <v>385</v>
      </c>
      <c r="N40" s="9" t="str">
        <f t="shared" ref="N40:P40" si="84">concat(K40,",")</f>
        <v>17523,</v>
      </c>
      <c r="O40" s="9" t="str">
        <f t="shared" si="84"/>
        <v>4488,</v>
      </c>
      <c r="P40" s="9" t="str">
        <f t="shared" si="84"/>
        <v>385,</v>
      </c>
    </row>
    <row r="41" ht="15.75" customHeight="1">
      <c r="B41" s="6">
        <v>38.0</v>
      </c>
      <c r="C41" s="1">
        <f t="shared" si="3"/>
        <v>1.850860788</v>
      </c>
      <c r="D41" s="8">
        <f t="shared" si="4"/>
        <v>1.105193265</v>
      </c>
      <c r="E41" s="8">
        <f t="shared" si="5"/>
        <v>-0.2773042705</v>
      </c>
      <c r="F41" s="8">
        <f t="shared" si="6"/>
        <v>-0.8278889948</v>
      </c>
      <c r="G41" s="8">
        <f t="shared" si="7"/>
        <v>-0.1468101385</v>
      </c>
      <c r="H41" s="3">
        <f t="shared" si="8"/>
        <v>1.958383127</v>
      </c>
      <c r="I41" s="24">
        <f t="shared" si="9"/>
        <v>0.575885591</v>
      </c>
      <c r="J41" s="27">
        <f t="shared" si="10"/>
        <v>0.02530086671</v>
      </c>
      <c r="K41" s="28">
        <f t="shared" ref="K41:M41" si="85">ROUNDDOWN(H41*$R$11)</f>
        <v>17596</v>
      </c>
      <c r="L41" s="28">
        <f t="shared" si="85"/>
        <v>5174</v>
      </c>
      <c r="M41" s="28">
        <f t="shared" si="85"/>
        <v>227</v>
      </c>
      <c r="N41" s="9" t="str">
        <f t="shared" ref="N41:P41" si="86">concat(K41,",")</f>
        <v>17596,</v>
      </c>
      <c r="O41" s="9" t="str">
        <f t="shared" si="86"/>
        <v>5174,</v>
      </c>
      <c r="P41" s="9" t="str">
        <f t="shared" si="86"/>
        <v>227,</v>
      </c>
    </row>
    <row r="42" ht="15.75" customHeight="1">
      <c r="B42" s="6">
        <v>39.0</v>
      </c>
      <c r="C42" s="1">
        <f t="shared" si="3"/>
        <v>1.899567651</v>
      </c>
      <c r="D42" s="8">
        <f t="shared" si="4"/>
        <v>1.088405739</v>
      </c>
      <c r="E42" s="8">
        <f t="shared" si="5"/>
        <v>-0.2226368417</v>
      </c>
      <c r="F42" s="8">
        <f t="shared" si="6"/>
        <v>-0.8657688974</v>
      </c>
      <c r="G42" s="8">
        <f t="shared" si="7"/>
        <v>-0.121388903</v>
      </c>
      <c r="H42" s="3">
        <f t="shared" si="8"/>
        <v>1.967016836</v>
      </c>
      <c r="I42" s="24">
        <f t="shared" si="9"/>
        <v>0.6559742553</v>
      </c>
      <c r="J42" s="27">
        <f t="shared" si="10"/>
        <v>0.01284219961</v>
      </c>
      <c r="K42" s="28">
        <f t="shared" ref="K42:M42" si="87">ROUNDDOWN(H42*$R$11)</f>
        <v>17673</v>
      </c>
      <c r="L42" s="28">
        <f t="shared" si="87"/>
        <v>5893</v>
      </c>
      <c r="M42" s="28">
        <f t="shared" si="87"/>
        <v>115</v>
      </c>
      <c r="N42" s="9" t="str">
        <f t="shared" ref="N42:P42" si="88">concat(K42,",")</f>
        <v>17673,</v>
      </c>
      <c r="O42" s="9" t="str">
        <f t="shared" si="88"/>
        <v>5893,</v>
      </c>
      <c r="P42" s="9" t="str">
        <f t="shared" si="88"/>
        <v>115,</v>
      </c>
    </row>
    <row r="43" ht="15.75" customHeight="1">
      <c r="B43" s="6">
        <v>40.0</v>
      </c>
      <c r="C43" s="1">
        <f t="shared" si="3"/>
        <v>1.948274514</v>
      </c>
      <c r="D43" s="8">
        <f t="shared" si="4"/>
        <v>1.069036635</v>
      </c>
      <c r="E43" s="8">
        <f t="shared" si="5"/>
        <v>-0.1674413429</v>
      </c>
      <c r="F43" s="8">
        <f t="shared" si="6"/>
        <v>-0.9015952918</v>
      </c>
      <c r="G43" s="8">
        <f t="shared" si="7"/>
        <v>-0.09338047375</v>
      </c>
      <c r="H43" s="3">
        <f t="shared" si="8"/>
        <v>1.975656161</v>
      </c>
      <c r="I43" s="24">
        <f t="shared" si="9"/>
        <v>0.7391781834</v>
      </c>
      <c r="J43" s="27">
        <f t="shared" si="10"/>
        <v>0.005024234403</v>
      </c>
      <c r="K43" s="28">
        <f t="shared" ref="K43:M43" si="89">ROUNDDOWN(H43*$R$11)</f>
        <v>17751</v>
      </c>
      <c r="L43" s="28">
        <f t="shared" si="89"/>
        <v>6641</v>
      </c>
      <c r="M43" s="28">
        <f t="shared" si="89"/>
        <v>45</v>
      </c>
      <c r="N43" s="9" t="str">
        <f t="shared" ref="N43:P43" si="90">concat(K43,",")</f>
        <v>17751,</v>
      </c>
      <c r="O43" s="9" t="str">
        <f t="shared" si="90"/>
        <v>6641,</v>
      </c>
      <c r="P43" s="9" t="str">
        <f t="shared" si="90"/>
        <v>45,</v>
      </c>
    </row>
    <row r="44" ht="15.75" customHeight="1">
      <c r="B44" s="6">
        <v>41.0</v>
      </c>
      <c r="C44" s="1">
        <f t="shared" si="3"/>
        <v>1.996981377</v>
      </c>
      <c r="D44" s="8">
        <f t="shared" si="4"/>
        <v>1.047131894</v>
      </c>
      <c r="E44" s="8">
        <f t="shared" si="5"/>
        <v>-0.1118486917</v>
      </c>
      <c r="F44" s="8">
        <f t="shared" si="6"/>
        <v>-0.9352832018</v>
      </c>
      <c r="G44" s="8">
        <f t="shared" si="7"/>
        <v>-0.06338180186</v>
      </c>
      <c r="H44" s="3">
        <f t="shared" si="8"/>
        <v>1.983750092</v>
      </c>
      <c r="I44" s="24">
        <f t="shared" si="9"/>
        <v>0.8247695064</v>
      </c>
      <c r="J44" s="27">
        <f t="shared" si="10"/>
        <v>0.001334996294</v>
      </c>
      <c r="K44" s="28">
        <f t="shared" ref="K44:M44" si="91">ROUNDDOWN(H44*$R$11)</f>
        <v>17823</v>
      </c>
      <c r="L44" s="28">
        <f t="shared" si="91"/>
        <v>7410</v>
      </c>
      <c r="M44" s="28">
        <f t="shared" si="91"/>
        <v>11</v>
      </c>
      <c r="N44" s="9" t="str">
        <f t="shared" ref="N44:P44" si="92">concat(K44,",")</f>
        <v>17823,</v>
      </c>
      <c r="O44" s="9" t="str">
        <f t="shared" si="92"/>
        <v>7410,</v>
      </c>
      <c r="P44" s="9" t="str">
        <f t="shared" si="92"/>
        <v>11,</v>
      </c>
    </row>
    <row r="45" ht="15.75" customHeight="1">
      <c r="B45" s="6">
        <v>42.0</v>
      </c>
      <c r="C45" s="1">
        <f t="shared" si="3"/>
        <v>2.04568824</v>
      </c>
      <c r="D45" s="8">
        <f t="shared" si="4"/>
        <v>1.022743471</v>
      </c>
      <c r="E45" s="8">
        <f t="shared" si="5"/>
        <v>-0.05599074779</v>
      </c>
      <c r="F45" s="8">
        <f t="shared" si="6"/>
        <v>-0.9667527234</v>
      </c>
      <c r="G45" s="8">
        <f t="shared" si="7"/>
        <v>-0.0320322569</v>
      </c>
      <c r="H45" s="3">
        <f t="shared" si="8"/>
        <v>1.990711214</v>
      </c>
      <c r="I45" s="24">
        <f t="shared" si="9"/>
        <v>0.9119769953</v>
      </c>
      <c r="J45" s="27">
        <f t="shared" si="10"/>
        <v>0.001215019674</v>
      </c>
      <c r="K45" s="28">
        <f t="shared" ref="K45:M45" si="93">ROUNDDOWN(H45*$R$11)</f>
        <v>17886</v>
      </c>
      <c r="L45" s="28">
        <f t="shared" si="93"/>
        <v>8194</v>
      </c>
      <c r="M45" s="28">
        <f t="shared" si="93"/>
        <v>10</v>
      </c>
      <c r="N45" s="9" t="str">
        <f t="shared" ref="N45:P45" si="94">concat(K45,",")</f>
        <v>17886,</v>
      </c>
      <c r="O45" s="9" t="str">
        <f t="shared" si="94"/>
        <v>8194,</v>
      </c>
      <c r="P45" s="9" t="str">
        <f t="shared" si="94"/>
        <v>10,</v>
      </c>
    </row>
    <row r="46" ht="15.75" customHeight="1">
      <c r="B46" s="6">
        <v>43.0</v>
      </c>
      <c r="C46" s="1">
        <f t="shared" si="3"/>
        <v>2.094395102</v>
      </c>
      <c r="D46" s="8">
        <f t="shared" si="4"/>
        <v>0.9959292144</v>
      </c>
      <c r="E46" s="8">
        <f t="shared" si="5"/>
        <v>0</v>
      </c>
      <c r="F46" s="8">
        <f t="shared" si="6"/>
        <v>-0.9959292144</v>
      </c>
      <c r="G46" s="8">
        <f t="shared" si="7"/>
        <v>0</v>
      </c>
      <c r="H46" s="3">
        <f t="shared" si="8"/>
        <v>1.995929214</v>
      </c>
      <c r="I46" s="29">
        <f t="shared" si="9"/>
        <v>1</v>
      </c>
      <c r="J46" s="27">
        <f t="shared" si="10"/>
        <v>0.004070785648</v>
      </c>
      <c r="K46" s="28">
        <f t="shared" ref="K46:M46" si="95">ROUNDDOWN(H46*$R$11)</f>
        <v>17933</v>
      </c>
      <c r="L46" s="28">
        <f t="shared" si="95"/>
        <v>8985</v>
      </c>
      <c r="M46" s="28">
        <f t="shared" si="95"/>
        <v>36</v>
      </c>
      <c r="N46" s="9" t="str">
        <f t="shared" ref="N46:P46" si="96">concat(K46,",")</f>
        <v>17933,</v>
      </c>
      <c r="O46" s="9" t="str">
        <f t="shared" si="96"/>
        <v>8985,</v>
      </c>
      <c r="P46" s="9" t="str">
        <f t="shared" si="96"/>
        <v>36,</v>
      </c>
    </row>
    <row r="47" ht="15.75" customHeight="1">
      <c r="B47" s="6">
        <v>44.0</v>
      </c>
      <c r="C47" s="1">
        <f t="shared" si="3"/>
        <v>2.143101965</v>
      </c>
      <c r="D47" s="8">
        <f t="shared" si="4"/>
        <v>0.9667527234</v>
      </c>
      <c r="E47" s="8">
        <f t="shared" si="5"/>
        <v>0.05599074779</v>
      </c>
      <c r="F47" s="8">
        <f t="shared" si="6"/>
        <v>-1.022743471</v>
      </c>
      <c r="G47" s="8">
        <f t="shared" si="7"/>
        <v>0.0320322569</v>
      </c>
      <c r="H47" s="3">
        <f t="shared" si="8"/>
        <v>1.99878498</v>
      </c>
      <c r="I47" s="24">
        <f t="shared" ref="I47:I132" si="99">H4</f>
        <v>1.088023005</v>
      </c>
      <c r="J47" s="27">
        <f t="shared" si="10"/>
        <v>0.009288785687</v>
      </c>
      <c r="K47" s="28">
        <f t="shared" ref="K47:M47" si="97">ROUNDDOWN(H47*$R$11)</f>
        <v>17959</v>
      </c>
      <c r="L47" s="28">
        <f t="shared" si="97"/>
        <v>9775</v>
      </c>
      <c r="M47" s="28">
        <f t="shared" si="97"/>
        <v>83</v>
      </c>
      <c r="N47" s="9" t="str">
        <f t="shared" ref="N47:P47" si="98">concat(K47,",")</f>
        <v>17959,</v>
      </c>
      <c r="O47" s="9" t="str">
        <f t="shared" si="98"/>
        <v>9775,</v>
      </c>
      <c r="P47" s="9" t="str">
        <f t="shared" si="98"/>
        <v>83,</v>
      </c>
    </row>
    <row r="48" ht="15.75" customHeight="1">
      <c r="B48" s="6">
        <v>45.0</v>
      </c>
      <c r="C48" s="1">
        <f t="shared" si="3"/>
        <v>2.191808828</v>
      </c>
      <c r="D48" s="8">
        <f t="shared" si="4"/>
        <v>0.9352832018</v>
      </c>
      <c r="E48" s="8">
        <f t="shared" si="5"/>
        <v>0.1118486917</v>
      </c>
      <c r="F48" s="8">
        <f t="shared" si="6"/>
        <v>-1.047131894</v>
      </c>
      <c r="G48" s="8">
        <f t="shared" si="7"/>
        <v>0.06338180186</v>
      </c>
      <c r="H48" s="3">
        <f t="shared" si="8"/>
        <v>1.998665004</v>
      </c>
      <c r="I48" s="24">
        <f t="shared" si="99"/>
        <v>1.175230494</v>
      </c>
      <c r="J48" s="27">
        <f t="shared" si="10"/>
        <v>0.0162499083</v>
      </c>
      <c r="K48" s="28">
        <f t="shared" ref="K48:M48" si="100">ROUNDDOWN(H48*$R$11)</f>
        <v>17958</v>
      </c>
      <c r="L48" s="28">
        <f t="shared" si="100"/>
        <v>10559</v>
      </c>
      <c r="M48" s="28">
        <f t="shared" si="100"/>
        <v>146</v>
      </c>
      <c r="N48" s="9" t="str">
        <f t="shared" ref="N48:P48" si="101">concat(K48,",")</f>
        <v>17958,</v>
      </c>
      <c r="O48" s="9" t="str">
        <f t="shared" si="101"/>
        <v>10559,</v>
      </c>
      <c r="P48" s="9" t="str">
        <f t="shared" si="101"/>
        <v>146,</v>
      </c>
    </row>
    <row r="49" ht="15.75" customHeight="1">
      <c r="B49" s="6">
        <v>46.0</v>
      </c>
      <c r="C49" s="1">
        <f t="shared" si="3"/>
        <v>2.240515691</v>
      </c>
      <c r="D49" s="8">
        <f t="shared" si="4"/>
        <v>0.9015952918</v>
      </c>
      <c r="E49" s="8">
        <f t="shared" si="5"/>
        <v>0.1674413429</v>
      </c>
      <c r="F49" s="8">
        <f t="shared" si="6"/>
        <v>-1.069036635</v>
      </c>
      <c r="G49" s="8">
        <f t="shared" si="7"/>
        <v>0.09338047375</v>
      </c>
      <c r="H49" s="3">
        <f t="shared" si="8"/>
        <v>1.994975766</v>
      </c>
      <c r="I49" s="24">
        <f t="shared" si="99"/>
        <v>1.260821817</v>
      </c>
      <c r="J49" s="27">
        <f t="shared" si="10"/>
        <v>0.02434383901</v>
      </c>
      <c r="K49" s="28">
        <f t="shared" ref="K49:M49" si="102">ROUNDDOWN(H49*$R$11)</f>
        <v>17924</v>
      </c>
      <c r="L49" s="28">
        <f t="shared" si="102"/>
        <v>11328</v>
      </c>
      <c r="M49" s="28">
        <f t="shared" si="102"/>
        <v>218</v>
      </c>
      <c r="N49" s="9" t="str">
        <f t="shared" ref="N49:P49" si="103">concat(K49,",")</f>
        <v>17924,</v>
      </c>
      <c r="O49" s="9" t="str">
        <f t="shared" si="103"/>
        <v>11328,</v>
      </c>
      <c r="P49" s="9" t="str">
        <f t="shared" si="103"/>
        <v>218,</v>
      </c>
    </row>
    <row r="50" ht="15.75" customHeight="1">
      <c r="B50" s="6">
        <v>47.0</v>
      </c>
      <c r="C50" s="1">
        <f t="shared" si="3"/>
        <v>2.289222554</v>
      </c>
      <c r="D50" s="8">
        <f t="shared" si="4"/>
        <v>0.8657688974</v>
      </c>
      <c r="E50" s="8">
        <f t="shared" si="5"/>
        <v>0.2226368417</v>
      </c>
      <c r="F50" s="8">
        <f t="shared" si="6"/>
        <v>-1.088405739</v>
      </c>
      <c r="G50" s="8">
        <f t="shared" si="7"/>
        <v>0.121388903</v>
      </c>
      <c r="H50" s="3">
        <f t="shared" si="8"/>
        <v>1.9871578</v>
      </c>
      <c r="I50" s="24">
        <f t="shared" si="99"/>
        <v>1.344025745</v>
      </c>
      <c r="J50" s="27">
        <f t="shared" si="10"/>
        <v>0.03298316384</v>
      </c>
      <c r="K50" s="28">
        <f t="shared" ref="K50:M50" si="104">ROUNDDOWN(H50*$R$11)</f>
        <v>17854</v>
      </c>
      <c r="L50" s="28">
        <f t="shared" si="104"/>
        <v>12076</v>
      </c>
      <c r="M50" s="28">
        <f t="shared" si="104"/>
        <v>296</v>
      </c>
      <c r="N50" s="9" t="str">
        <f t="shared" ref="N50:P50" si="105">concat(K50,",")</f>
        <v>17854,</v>
      </c>
      <c r="O50" s="9" t="str">
        <f t="shared" si="105"/>
        <v>12076,</v>
      </c>
      <c r="P50" s="9" t="str">
        <f t="shared" si="105"/>
        <v>296,</v>
      </c>
    </row>
    <row r="51" ht="15.75" customHeight="1">
      <c r="B51" s="6">
        <v>48.0</v>
      </c>
      <c r="C51" s="1">
        <f t="shared" si="3"/>
        <v>2.337929417</v>
      </c>
      <c r="D51" s="8">
        <f t="shared" si="4"/>
        <v>0.8278889948</v>
      </c>
      <c r="E51" s="8">
        <f t="shared" si="5"/>
        <v>0.2773042705</v>
      </c>
      <c r="F51" s="8">
        <f t="shared" si="6"/>
        <v>-1.105193265</v>
      </c>
      <c r="G51" s="8">
        <f t="shared" si="7"/>
        <v>0.1468101385</v>
      </c>
      <c r="H51" s="3">
        <f t="shared" si="8"/>
        <v>1.974699133</v>
      </c>
      <c r="I51" s="24">
        <f t="shared" si="99"/>
        <v>1.424114409</v>
      </c>
      <c r="J51" s="27">
        <f t="shared" si="10"/>
        <v>0.04161687311</v>
      </c>
      <c r="K51" s="28">
        <f t="shared" ref="K51:M51" si="106">ROUNDDOWN(H51*$R$11)</f>
        <v>17742</v>
      </c>
      <c r="L51" s="28">
        <f t="shared" si="106"/>
        <v>12795</v>
      </c>
      <c r="M51" s="28">
        <f t="shared" si="106"/>
        <v>373</v>
      </c>
      <c r="N51" s="9" t="str">
        <f t="shared" ref="N51:P51" si="107">concat(K51,",")</f>
        <v>17742,</v>
      </c>
      <c r="O51" s="9" t="str">
        <f t="shared" si="107"/>
        <v>12795,</v>
      </c>
      <c r="P51" s="9" t="str">
        <f t="shared" si="107"/>
        <v>373,</v>
      </c>
    </row>
    <row r="52" ht="15.75" customHeight="1">
      <c r="B52" s="6">
        <v>49.0</v>
      </c>
      <c r="C52" s="1">
        <f t="shared" si="3"/>
        <v>2.386636279</v>
      </c>
      <c r="D52" s="8">
        <f t="shared" si="4"/>
        <v>0.788045431</v>
      </c>
      <c r="E52" s="8">
        <f t="shared" si="5"/>
        <v>0.3313139643</v>
      </c>
      <c r="F52" s="8">
        <f t="shared" si="6"/>
        <v>-1.119359395</v>
      </c>
      <c r="G52" s="8">
        <f t="shared" si="7"/>
        <v>0.1691023708</v>
      </c>
      <c r="H52" s="3">
        <f t="shared" si="8"/>
        <v>1.957147802</v>
      </c>
      <c r="I52" s="24">
        <f t="shared" si="99"/>
        <v>1.500416335</v>
      </c>
      <c r="J52" s="27">
        <f t="shared" si="10"/>
        <v>0.04974297549</v>
      </c>
      <c r="K52" s="28">
        <f t="shared" ref="K52:M52" si="108">ROUNDDOWN(H52*$R$11)</f>
        <v>17584</v>
      </c>
      <c r="L52" s="28">
        <f t="shared" si="108"/>
        <v>13481</v>
      </c>
      <c r="M52" s="28">
        <f t="shared" si="108"/>
        <v>446</v>
      </c>
      <c r="N52" s="9" t="str">
        <f t="shared" ref="N52:P52" si="109">concat(K52,",")</f>
        <v>17584,</v>
      </c>
      <c r="O52" s="9" t="str">
        <f t="shared" si="109"/>
        <v>13481,</v>
      </c>
      <c r="P52" s="9" t="str">
        <f t="shared" si="109"/>
        <v>446,</v>
      </c>
    </row>
    <row r="53" ht="15.75" customHeight="1">
      <c r="B53" s="6">
        <v>50.0</v>
      </c>
      <c r="C53" s="1">
        <f t="shared" si="3"/>
        <v>2.435343142</v>
      </c>
      <c r="D53" s="8">
        <f t="shared" si="4"/>
        <v>0.7463327105</v>
      </c>
      <c r="E53" s="8">
        <f t="shared" si="5"/>
        <v>0.3845378179</v>
      </c>
      <c r="F53" s="8">
        <f t="shared" si="6"/>
        <v>-1.130870528</v>
      </c>
      <c r="G53" s="8">
        <f t="shared" si="7"/>
        <v>0.1877904796</v>
      </c>
      <c r="H53" s="3">
        <f t="shared" si="8"/>
        <v>1.93412319</v>
      </c>
      <c r="I53" s="24">
        <f t="shared" si="99"/>
        <v>1.572328297</v>
      </c>
      <c r="J53" s="27">
        <f t="shared" si="10"/>
        <v>0.05691995123</v>
      </c>
      <c r="K53" s="28">
        <f t="shared" ref="K53:M53" si="110">ROUNDDOWN(H53*$R$11)</f>
        <v>17378</v>
      </c>
      <c r="L53" s="28">
        <f t="shared" si="110"/>
        <v>14127</v>
      </c>
      <c r="M53" s="28">
        <f t="shared" si="110"/>
        <v>511</v>
      </c>
      <c r="N53" s="9" t="str">
        <f t="shared" ref="N53:P53" si="111">concat(K53,",")</f>
        <v>17378,</v>
      </c>
      <c r="O53" s="9" t="str">
        <f t="shared" si="111"/>
        <v>14127,</v>
      </c>
      <c r="P53" s="9" t="str">
        <f t="shared" si="111"/>
        <v>511,</v>
      </c>
    </row>
    <row r="54" ht="15.75" customHeight="1">
      <c r="B54" s="6">
        <v>51.0</v>
      </c>
      <c r="C54" s="1">
        <f t="shared" si="3"/>
        <v>2.484050005</v>
      </c>
      <c r="D54" s="8">
        <f t="shared" si="4"/>
        <v>0.7028497712</v>
      </c>
      <c r="E54" s="8">
        <f t="shared" si="5"/>
        <v>0.4368495903</v>
      </c>
      <c r="F54" s="8">
        <f t="shared" si="6"/>
        <v>-1.139699361</v>
      </c>
      <c r="G54" s="8">
        <f t="shared" si="7"/>
        <v>0.2024761604</v>
      </c>
      <c r="H54" s="3">
        <f t="shared" si="8"/>
        <v>1.905325932</v>
      </c>
      <c r="I54" s="24">
        <f t="shared" si="99"/>
        <v>1.639325751</v>
      </c>
      <c r="J54" s="27">
        <f t="shared" si="10"/>
        <v>0.0627767989</v>
      </c>
      <c r="K54" s="28">
        <f t="shared" ref="K54:M54" si="112">ROUNDDOWN(H54*$R$11)</f>
        <v>17119</v>
      </c>
      <c r="L54" s="28">
        <f t="shared" si="112"/>
        <v>14729</v>
      </c>
      <c r="M54" s="28">
        <f t="shared" si="112"/>
        <v>564</v>
      </c>
      <c r="N54" s="9" t="str">
        <f t="shared" ref="N54:P54" si="113">concat(K54,",")</f>
        <v>17119,</v>
      </c>
      <c r="O54" s="9" t="str">
        <f t="shared" si="113"/>
        <v>14729,</v>
      </c>
      <c r="P54" s="9" t="str">
        <f t="shared" si="113"/>
        <v>564,</v>
      </c>
    </row>
    <row r="55" ht="15.75" customHeight="1">
      <c r="B55" s="6">
        <v>52.0</v>
      </c>
      <c r="C55" s="1">
        <f t="shared" si="3"/>
        <v>2.532756868</v>
      </c>
      <c r="D55" s="8">
        <f t="shared" si="4"/>
        <v>0.6576997499</v>
      </c>
      <c r="E55" s="8">
        <f t="shared" si="5"/>
        <v>0.4881252037</v>
      </c>
      <c r="F55" s="8">
        <f t="shared" si="6"/>
        <v>-1.145824954</v>
      </c>
      <c r="G55" s="8">
        <f t="shared" si="7"/>
        <v>0.2128464134</v>
      </c>
      <c r="H55" s="3">
        <f t="shared" si="8"/>
        <v>1.870546163</v>
      </c>
      <c r="I55" s="24">
        <f t="shared" si="99"/>
        <v>1.700971617</v>
      </c>
      <c r="J55" s="27">
        <f t="shared" si="10"/>
        <v>0.0670214597</v>
      </c>
      <c r="K55" s="28">
        <f t="shared" ref="K55:M55" si="114">ROUNDDOWN(H55*$R$11)</f>
        <v>16806</v>
      </c>
      <c r="L55" s="28">
        <f t="shared" si="114"/>
        <v>15283</v>
      </c>
      <c r="M55" s="28">
        <f t="shared" si="114"/>
        <v>602</v>
      </c>
      <c r="N55" s="9" t="str">
        <f t="shared" ref="N55:P55" si="115">concat(K55,",")</f>
        <v>16806,</v>
      </c>
      <c r="O55" s="9" t="str">
        <f t="shared" si="115"/>
        <v>15283,</v>
      </c>
      <c r="P55" s="9" t="str">
        <f t="shared" si="115"/>
        <v>602,</v>
      </c>
    </row>
    <row r="56" ht="15.75" customHeight="1">
      <c r="B56" s="6">
        <v>53.0</v>
      </c>
      <c r="C56" s="1">
        <f t="shared" si="3"/>
        <v>2.581463731</v>
      </c>
      <c r="D56" s="8">
        <f t="shared" si="4"/>
        <v>0.6109897375</v>
      </c>
      <c r="E56" s="8">
        <f t="shared" si="5"/>
        <v>0.5382430381</v>
      </c>
      <c r="F56" s="8">
        <f t="shared" si="6"/>
        <v>-1.149232776</v>
      </c>
      <c r="G56" s="8">
        <f t="shared" si="7"/>
        <v>0.2186802146</v>
      </c>
      <c r="H56" s="3">
        <f t="shared" si="8"/>
        <v>1.829669952</v>
      </c>
      <c r="I56" s="24">
        <f t="shared" si="99"/>
        <v>1.756923253</v>
      </c>
      <c r="J56" s="27">
        <f t="shared" si="10"/>
        <v>0.06944743893</v>
      </c>
      <c r="K56" s="28">
        <f t="shared" ref="K56:M56" si="116">ROUNDDOWN(H56*$R$11)</f>
        <v>16439</v>
      </c>
      <c r="L56" s="28">
        <f t="shared" si="116"/>
        <v>15785</v>
      </c>
      <c r="M56" s="28">
        <f t="shared" si="116"/>
        <v>623</v>
      </c>
      <c r="N56" s="9" t="str">
        <f t="shared" ref="N56:P56" si="117">concat(K56,",")</f>
        <v>16439,</v>
      </c>
      <c r="O56" s="9" t="str">
        <f t="shared" si="117"/>
        <v>15785,</v>
      </c>
      <c r="P56" s="9" t="str">
        <f t="shared" si="117"/>
        <v>623,</v>
      </c>
    </row>
    <row r="57" ht="15.75" customHeight="1">
      <c r="B57" s="6">
        <v>54.0</v>
      </c>
      <c r="C57" s="1">
        <f t="shared" si="3"/>
        <v>2.630170594</v>
      </c>
      <c r="D57" s="8">
        <f t="shared" si="4"/>
        <v>0.562830525</v>
      </c>
      <c r="E57" s="8">
        <f t="shared" si="5"/>
        <v>0.5870842194</v>
      </c>
      <c r="F57" s="8">
        <f t="shared" si="6"/>
        <v>-1.149914744</v>
      </c>
      <c r="G57" s="8">
        <f t="shared" si="7"/>
        <v>0.2198532266</v>
      </c>
      <c r="H57" s="3">
        <f t="shared" si="8"/>
        <v>1.782683752</v>
      </c>
      <c r="I57" s="24">
        <f t="shared" si="99"/>
        <v>1.806937446</v>
      </c>
      <c r="J57" s="27">
        <f t="shared" si="10"/>
        <v>0.06993848222</v>
      </c>
      <c r="K57" s="28">
        <f t="shared" ref="K57:M57" si="118">ROUNDDOWN(H57*$R$11)</f>
        <v>16017</v>
      </c>
      <c r="L57" s="28">
        <f t="shared" si="118"/>
        <v>16235</v>
      </c>
      <c r="M57" s="28">
        <f t="shared" si="118"/>
        <v>628</v>
      </c>
      <c r="N57" s="9" t="str">
        <f t="shared" ref="N57:P57" si="119">concat(K57,",")</f>
        <v>16017,</v>
      </c>
      <c r="O57" s="9" t="str">
        <f t="shared" si="119"/>
        <v>16235,</v>
      </c>
      <c r="P57" s="9" t="str">
        <f t="shared" si="119"/>
        <v>628,</v>
      </c>
    </row>
    <row r="58" ht="15.75" customHeight="1">
      <c r="B58" s="6">
        <v>55.0</v>
      </c>
      <c r="C58" s="1">
        <f t="shared" si="3"/>
        <v>2.678877457</v>
      </c>
      <c r="D58" s="8">
        <f t="shared" si="4"/>
        <v>0.5133363406</v>
      </c>
      <c r="E58" s="8">
        <f t="shared" si="5"/>
        <v>0.6345329019</v>
      </c>
      <c r="F58" s="8">
        <f t="shared" si="6"/>
        <v>-1.147869242</v>
      </c>
      <c r="G58" s="8">
        <f t="shared" si="7"/>
        <v>0.2163404489</v>
      </c>
      <c r="H58" s="3">
        <f t="shared" si="8"/>
        <v>1.72967679</v>
      </c>
      <c r="I58" s="24">
        <f t="shared" si="99"/>
        <v>1.850873351</v>
      </c>
      <c r="J58" s="27">
        <f t="shared" si="10"/>
        <v>0.06847120642</v>
      </c>
      <c r="K58" s="28">
        <f t="shared" ref="K58:M58" si="120">ROUNDDOWN(H58*$R$11)</f>
        <v>15541</v>
      </c>
      <c r="L58" s="28">
        <f t="shared" si="120"/>
        <v>16630</v>
      </c>
      <c r="M58" s="28">
        <f t="shared" si="120"/>
        <v>615</v>
      </c>
      <c r="N58" s="9" t="str">
        <f t="shared" ref="N58:P58" si="121">concat(K58,",")</f>
        <v>15541,</v>
      </c>
      <c r="O58" s="9" t="str">
        <f t="shared" si="121"/>
        <v>16630,</v>
      </c>
      <c r="P58" s="9" t="str">
        <f t="shared" si="121"/>
        <v>615,</v>
      </c>
    </row>
    <row r="59" ht="15.75" customHeight="1">
      <c r="B59" s="6">
        <v>56.0</v>
      </c>
      <c r="C59" s="1">
        <f t="shared" si="3"/>
        <v>2.727584319</v>
      </c>
      <c r="D59" s="8">
        <f t="shared" si="4"/>
        <v>0.4626245791</v>
      </c>
      <c r="E59" s="8">
        <f t="shared" si="5"/>
        <v>0.6804765424</v>
      </c>
      <c r="F59" s="8">
        <f t="shared" si="6"/>
        <v>-1.143101122</v>
      </c>
      <c r="G59" s="8">
        <f t="shared" si="7"/>
        <v>0.2082167501</v>
      </c>
      <c r="H59" s="3">
        <f t="shared" si="8"/>
        <v>1.670841329</v>
      </c>
      <c r="I59" s="24">
        <f t="shared" si="99"/>
        <v>1.888693292</v>
      </c>
      <c r="J59" s="27">
        <f t="shared" si="10"/>
        <v>0.06511562857</v>
      </c>
      <c r="K59" s="28">
        <f t="shared" ref="K59:M59" si="122">ROUNDDOWN(H59*$R$11)</f>
        <v>15012</v>
      </c>
      <c r="L59" s="28">
        <f t="shared" si="122"/>
        <v>16969</v>
      </c>
      <c r="M59" s="28">
        <f t="shared" si="122"/>
        <v>585</v>
      </c>
      <c r="N59" s="9" t="str">
        <f t="shared" ref="N59:P59" si="123">concat(K59,",")</f>
        <v>15012,</v>
      </c>
      <c r="O59" s="9" t="str">
        <f t="shared" si="123"/>
        <v>16969,</v>
      </c>
      <c r="P59" s="9" t="str">
        <f t="shared" si="123"/>
        <v>585,</v>
      </c>
    </row>
    <row r="60" ht="15.75" customHeight="1">
      <c r="B60" s="6">
        <v>57.0</v>
      </c>
      <c r="C60" s="1">
        <f t="shared" si="3"/>
        <v>2.776291182</v>
      </c>
      <c r="D60" s="8">
        <f t="shared" si="4"/>
        <v>0.4108155233</v>
      </c>
      <c r="E60" s="8">
        <f t="shared" si="5"/>
        <v>0.7248061677</v>
      </c>
      <c r="F60" s="8">
        <f t="shared" si="6"/>
        <v>-1.135621691</v>
      </c>
      <c r="G60" s="8">
        <f t="shared" si="7"/>
        <v>0.1956552728</v>
      </c>
      <c r="H60" s="3">
        <f t="shared" si="8"/>
        <v>1.606470796</v>
      </c>
      <c r="I60" s="24">
        <f t="shared" si="99"/>
        <v>1.92046144</v>
      </c>
      <c r="J60" s="27">
        <f t="shared" si="10"/>
        <v>0.06003358176</v>
      </c>
      <c r="K60" s="28">
        <f t="shared" ref="K60:M60" si="124">ROUNDDOWN(H60*$R$11)</f>
        <v>14434</v>
      </c>
      <c r="L60" s="28">
        <f t="shared" si="124"/>
        <v>17255</v>
      </c>
      <c r="M60" s="28">
        <f t="shared" si="124"/>
        <v>539</v>
      </c>
      <c r="N60" s="9" t="str">
        <f t="shared" ref="N60:P60" si="125">concat(K60,",")</f>
        <v>14434,</v>
      </c>
      <c r="O60" s="9" t="str">
        <f t="shared" si="125"/>
        <v>17255,</v>
      </c>
      <c r="P60" s="9" t="str">
        <f t="shared" si="125"/>
        <v>539,</v>
      </c>
    </row>
    <row r="61" ht="15.75" customHeight="1">
      <c r="B61" s="6">
        <v>58.0</v>
      </c>
      <c r="C61" s="1">
        <f t="shared" si="3"/>
        <v>2.824998045</v>
      </c>
      <c r="D61" s="8">
        <f t="shared" si="4"/>
        <v>0.3580320584</v>
      </c>
      <c r="E61" s="8">
        <f t="shared" si="5"/>
        <v>0.7674166329</v>
      </c>
      <c r="F61" s="8">
        <f t="shared" si="6"/>
        <v>-1.125448691</v>
      </c>
      <c r="G61" s="8">
        <f t="shared" si="7"/>
        <v>0.178923743</v>
      </c>
      <c r="H61" s="3">
        <f t="shared" si="8"/>
        <v>1.536955801</v>
      </c>
      <c r="I61" s="24">
        <f t="shared" si="99"/>
        <v>1.946340376</v>
      </c>
      <c r="J61" s="27">
        <f t="shared" si="10"/>
        <v>0.05347505168</v>
      </c>
      <c r="K61" s="28">
        <f t="shared" ref="K61:M61" si="126">ROUNDDOWN(H61*$R$11)</f>
        <v>13809</v>
      </c>
      <c r="L61" s="28">
        <f t="shared" si="126"/>
        <v>17487</v>
      </c>
      <c r="M61" s="28">
        <f t="shared" si="126"/>
        <v>480</v>
      </c>
      <c r="N61" s="9" t="str">
        <f t="shared" ref="N61:P61" si="127">concat(K61,",")</f>
        <v>13809,</v>
      </c>
      <c r="O61" s="9" t="str">
        <f t="shared" si="127"/>
        <v>17487,</v>
      </c>
      <c r="P61" s="9" t="str">
        <f t="shared" si="127"/>
        <v>480,</v>
      </c>
    </row>
    <row r="62" ht="15.75" customHeight="1">
      <c r="B62" s="6">
        <v>59.0</v>
      </c>
      <c r="C62" s="1">
        <f t="shared" si="3"/>
        <v>2.873704908</v>
      </c>
      <c r="D62" s="8">
        <f t="shared" si="4"/>
        <v>0.304399381</v>
      </c>
      <c r="E62" s="8">
        <f t="shared" si="5"/>
        <v>0.8082068706</v>
      </c>
      <c r="F62" s="8">
        <f t="shared" si="6"/>
        <v>-1.112606252</v>
      </c>
      <c r="G62" s="8">
        <f t="shared" si="7"/>
        <v>0.1583787642</v>
      </c>
      <c r="H62" s="3">
        <f t="shared" si="8"/>
        <v>1.462778145</v>
      </c>
      <c r="I62" s="24">
        <f t="shared" si="99"/>
        <v>1.966585635</v>
      </c>
      <c r="J62" s="27">
        <f t="shared" si="10"/>
        <v>0.04577251261</v>
      </c>
      <c r="K62" s="28">
        <f t="shared" ref="K62:M62" si="128">ROUNDDOWN(H62*$R$11)</f>
        <v>13143</v>
      </c>
      <c r="L62" s="28">
        <f t="shared" si="128"/>
        <v>17669</v>
      </c>
      <c r="M62" s="28">
        <f t="shared" si="128"/>
        <v>411</v>
      </c>
      <c r="N62" s="9" t="str">
        <f t="shared" ref="N62:P62" si="129">concat(K62,",")</f>
        <v>13143,</v>
      </c>
      <c r="O62" s="9" t="str">
        <f t="shared" si="129"/>
        <v>17669,</v>
      </c>
      <c r="P62" s="9" t="str">
        <f t="shared" si="129"/>
        <v>411,</v>
      </c>
    </row>
    <row r="63" ht="15.75" customHeight="1">
      <c r="B63" s="6">
        <v>60.0</v>
      </c>
      <c r="C63" s="1">
        <f t="shared" si="3"/>
        <v>2.922411771</v>
      </c>
      <c r="D63" s="8">
        <f t="shared" si="4"/>
        <v>0.2500447019</v>
      </c>
      <c r="E63" s="8">
        <f t="shared" si="5"/>
        <v>0.8470801309</v>
      </c>
      <c r="F63" s="8">
        <f t="shared" si="6"/>
        <v>-1.097124833</v>
      </c>
      <c r="G63" s="8">
        <f t="shared" si="7"/>
        <v>0.1344582171</v>
      </c>
      <c r="H63" s="3">
        <f t="shared" si="8"/>
        <v>1.384502919</v>
      </c>
      <c r="I63" s="24">
        <f t="shared" si="99"/>
        <v>1.981538348</v>
      </c>
      <c r="J63" s="27">
        <f t="shared" si="10"/>
        <v>0.03733338426</v>
      </c>
      <c r="K63" s="28">
        <f t="shared" ref="K63:M63" si="130">ROUNDDOWN(H63*$R$11)</f>
        <v>12439</v>
      </c>
      <c r="L63" s="28">
        <f t="shared" si="130"/>
        <v>17804</v>
      </c>
      <c r="M63" s="28">
        <f t="shared" si="130"/>
        <v>335</v>
      </c>
      <c r="N63" s="9" t="str">
        <f t="shared" ref="N63:P63" si="131">concat(K63,",")</f>
        <v>12439,</v>
      </c>
      <c r="O63" s="9" t="str">
        <f t="shared" si="131"/>
        <v>17804,</v>
      </c>
      <c r="P63" s="9" t="str">
        <f t="shared" si="131"/>
        <v>335,</v>
      </c>
    </row>
    <row r="64" ht="15.75" customHeight="1">
      <c r="B64" s="6">
        <v>61.0</v>
      </c>
      <c r="C64" s="1">
        <f t="shared" si="3"/>
        <v>2.971118634</v>
      </c>
      <c r="D64" s="8">
        <f t="shared" si="4"/>
        <v>0.1950969444</v>
      </c>
      <c r="E64" s="8">
        <f t="shared" si="5"/>
        <v>0.8839442107</v>
      </c>
      <c r="F64" s="8">
        <f t="shared" si="6"/>
        <v>-1.079041155</v>
      </c>
      <c r="G64" s="8">
        <f t="shared" si="7"/>
        <v>0.1076719265</v>
      </c>
      <c r="H64" s="3">
        <f t="shared" si="8"/>
        <v>1.302768871</v>
      </c>
      <c r="I64" s="24">
        <f t="shared" si="99"/>
        <v>1.991616137</v>
      </c>
      <c r="J64" s="27">
        <f t="shared" si="10"/>
        <v>0.02863077134</v>
      </c>
      <c r="K64" s="28">
        <f t="shared" ref="K64:M64" si="132">ROUNDDOWN(H64*$R$11)</f>
        <v>11705</v>
      </c>
      <c r="L64" s="28">
        <f t="shared" si="132"/>
        <v>17894</v>
      </c>
      <c r="M64" s="28">
        <f t="shared" si="132"/>
        <v>257</v>
      </c>
      <c r="N64" s="9" t="str">
        <f t="shared" ref="N64:P64" si="133">concat(K64,",")</f>
        <v>11705,</v>
      </c>
      <c r="O64" s="9" t="str">
        <f t="shared" si="133"/>
        <v>17894,</v>
      </c>
      <c r="P64" s="9" t="str">
        <f t="shared" si="133"/>
        <v>257,</v>
      </c>
    </row>
    <row r="65" ht="15.75" customHeight="1">
      <c r="B65" s="6">
        <v>62.0</v>
      </c>
      <c r="C65" s="1">
        <f t="shared" si="3"/>
        <v>3.019825496</v>
      </c>
      <c r="D65" s="8">
        <f t="shared" si="4"/>
        <v>0.1396864385</v>
      </c>
      <c r="E65" s="8">
        <f t="shared" si="5"/>
        <v>0.9187116726</v>
      </c>
      <c r="F65" s="8">
        <f t="shared" si="6"/>
        <v>-1.058398111</v>
      </c>
      <c r="G65" s="8">
        <f t="shared" si="7"/>
        <v>0.07859079576</v>
      </c>
      <c r="H65" s="3">
        <f t="shared" si="8"/>
        <v>1.218277234</v>
      </c>
      <c r="I65" s="24">
        <f t="shared" si="99"/>
        <v>1.997302468</v>
      </c>
      <c r="J65" s="27">
        <f t="shared" si="10"/>
        <v>0.02019268465</v>
      </c>
      <c r="K65" s="28">
        <f t="shared" ref="K65:M65" si="134">ROUNDDOWN(H65*$R$11)</f>
        <v>10946</v>
      </c>
      <c r="L65" s="28">
        <f t="shared" si="134"/>
        <v>17945</v>
      </c>
      <c r="M65" s="28">
        <f t="shared" si="134"/>
        <v>181</v>
      </c>
      <c r="N65" s="9" t="str">
        <f t="shared" ref="N65:P65" si="135">concat(K65,",")</f>
        <v>10946,</v>
      </c>
      <c r="O65" s="9" t="str">
        <f t="shared" si="135"/>
        <v>17945,</v>
      </c>
      <c r="P65" s="9" t="str">
        <f t="shared" si="135"/>
        <v>181,</v>
      </c>
    </row>
    <row r="66" ht="15.75" customHeight="1">
      <c r="B66" s="6">
        <v>63.0</v>
      </c>
      <c r="C66" s="1">
        <f t="shared" si="3"/>
        <v>3.068532359</v>
      </c>
      <c r="D66" s="8">
        <f t="shared" si="4"/>
        <v>0.08394461186</v>
      </c>
      <c r="E66" s="8">
        <f t="shared" si="5"/>
        <v>0.9513000518</v>
      </c>
      <c r="F66" s="8">
        <f t="shared" si="6"/>
        <v>-1.035244664</v>
      </c>
      <c r="G66" s="8">
        <f t="shared" si="7"/>
        <v>0.04783463863</v>
      </c>
      <c r="H66" s="3">
        <f t="shared" si="8"/>
        <v>1.13177925</v>
      </c>
      <c r="I66" s="24">
        <f t="shared" si="99"/>
        <v>1.99913469</v>
      </c>
      <c r="J66" s="27">
        <f t="shared" si="10"/>
        <v>0.01258997498</v>
      </c>
      <c r="K66" s="28">
        <f t="shared" ref="K66:M66" si="136">ROUNDDOWN(H66*$R$11)</f>
        <v>10169</v>
      </c>
      <c r="L66" s="28">
        <f t="shared" si="136"/>
        <v>17962</v>
      </c>
      <c r="M66" s="28">
        <f t="shared" si="136"/>
        <v>113</v>
      </c>
      <c r="N66" s="9" t="str">
        <f t="shared" ref="N66:P66" si="137">concat(K66,",")</f>
        <v>10169,</v>
      </c>
      <c r="O66" s="9" t="str">
        <f t="shared" si="137"/>
        <v>17962,</v>
      </c>
      <c r="P66" s="9" t="str">
        <f t="shared" si="137"/>
        <v>113,</v>
      </c>
    </row>
    <row r="67" ht="15.75" customHeight="1">
      <c r="B67" s="6">
        <v>64.0</v>
      </c>
      <c r="C67" s="1">
        <f t="shared" si="3"/>
        <v>3.117239222</v>
      </c>
      <c r="D67" s="8">
        <f t="shared" si="4"/>
        <v>0.02800367783</v>
      </c>
      <c r="E67" s="8">
        <f t="shared" si="5"/>
        <v>0.9816320524</v>
      </c>
      <c r="F67" s="8">
        <f t="shared" si="6"/>
        <v>-1.00963573</v>
      </c>
      <c r="G67" s="8">
        <f t="shared" si="7"/>
        <v>0.01605896923</v>
      </c>
      <c r="H67" s="3">
        <f t="shared" si="8"/>
        <v>1.044062647</v>
      </c>
      <c r="I67" s="24">
        <f t="shared" si="99"/>
        <v>1.997691022</v>
      </c>
      <c r="J67" s="27">
        <f t="shared" si="10"/>
        <v>0.006423239002</v>
      </c>
      <c r="K67" s="28">
        <f t="shared" ref="K67:M67" si="138">ROUNDDOWN(H67*$R$11)</f>
        <v>9380</v>
      </c>
      <c r="L67" s="28">
        <f t="shared" si="138"/>
        <v>17949</v>
      </c>
      <c r="M67" s="28">
        <f t="shared" si="138"/>
        <v>57</v>
      </c>
      <c r="N67" s="9" t="str">
        <f t="shared" ref="N67:P67" si="139">concat(K67,",")</f>
        <v>9380,</v>
      </c>
      <c r="O67" s="9" t="str">
        <f t="shared" si="139"/>
        <v>17949,</v>
      </c>
      <c r="P67" s="9" t="str">
        <f t="shared" si="139"/>
        <v>57,</v>
      </c>
    </row>
    <row r="68" ht="15.75" customHeight="1">
      <c r="B68" s="6">
        <v>65.0</v>
      </c>
      <c r="C68" s="1">
        <f t="shared" si="3"/>
        <v>3.165946085</v>
      </c>
      <c r="D68" s="8">
        <f t="shared" si="4"/>
        <v>-0.02800367783</v>
      </c>
      <c r="E68" s="8">
        <f t="shared" si="5"/>
        <v>1.00963573</v>
      </c>
      <c r="F68" s="8">
        <f t="shared" si="6"/>
        <v>-0.9816320524</v>
      </c>
      <c r="G68" s="8">
        <f t="shared" si="7"/>
        <v>-0.01605896923</v>
      </c>
      <c r="H68" s="3">
        <f t="shared" si="8"/>
        <v>0.9559373529</v>
      </c>
      <c r="I68" s="24">
        <f t="shared" si="99"/>
        <v>1.993576761</v>
      </c>
      <c r="J68" s="27">
        <f t="shared" si="10"/>
        <v>0.002308978382</v>
      </c>
      <c r="K68" s="28">
        <f t="shared" ref="K68:M68" si="140">ROUNDDOWN(H68*$R$11)</f>
        <v>8589</v>
      </c>
      <c r="L68" s="28">
        <f t="shared" si="140"/>
        <v>17912</v>
      </c>
      <c r="M68" s="28">
        <f t="shared" si="140"/>
        <v>20</v>
      </c>
      <c r="N68" s="9" t="str">
        <f t="shared" ref="N68:P68" si="141">concat(K68,",")</f>
        <v>8589,</v>
      </c>
      <c r="O68" s="9" t="str">
        <f t="shared" si="141"/>
        <v>17912,</v>
      </c>
      <c r="P68" s="9" t="str">
        <f t="shared" si="141"/>
        <v>20,</v>
      </c>
    </row>
    <row r="69" ht="15.75" customHeight="1">
      <c r="B69" s="6">
        <v>66.0</v>
      </c>
      <c r="C69" s="1">
        <f t="shared" si="3"/>
        <v>3.214652948</v>
      </c>
      <c r="D69" s="8">
        <f t="shared" si="4"/>
        <v>-0.08394461186</v>
      </c>
      <c r="E69" s="8">
        <f t="shared" si="5"/>
        <v>1.035244664</v>
      </c>
      <c r="F69" s="8">
        <f t="shared" si="6"/>
        <v>-0.9513000518</v>
      </c>
      <c r="G69" s="8">
        <f t="shared" si="7"/>
        <v>-0.04783463863</v>
      </c>
      <c r="H69" s="3">
        <f t="shared" si="8"/>
        <v>0.8682207495</v>
      </c>
      <c r="I69" s="24">
        <f t="shared" si="99"/>
        <v>1.987410025</v>
      </c>
      <c r="J69" s="27">
        <f t="shared" si="10"/>
        <v>0.000865309585</v>
      </c>
      <c r="K69" s="28">
        <f t="shared" ref="K69:M69" si="142">ROUNDDOWN(H69*$R$11)</f>
        <v>7800</v>
      </c>
      <c r="L69" s="28">
        <f t="shared" si="142"/>
        <v>17856</v>
      </c>
      <c r="M69" s="28">
        <f t="shared" si="142"/>
        <v>7</v>
      </c>
      <c r="N69" s="9" t="str">
        <f t="shared" ref="N69:P69" si="143">concat(K69,",")</f>
        <v>7800,</v>
      </c>
      <c r="O69" s="9" t="str">
        <f t="shared" si="143"/>
        <v>17856,</v>
      </c>
      <c r="P69" s="9" t="str">
        <f t="shared" si="143"/>
        <v>7,</v>
      </c>
    </row>
    <row r="70" ht="15.75" customHeight="1">
      <c r="B70" s="6">
        <v>67.0</v>
      </c>
      <c r="C70" s="1">
        <f t="shared" si="3"/>
        <v>3.263359811</v>
      </c>
      <c r="D70" s="8">
        <f t="shared" si="4"/>
        <v>-0.1396864385</v>
      </c>
      <c r="E70" s="8">
        <f t="shared" si="5"/>
        <v>1.058398111</v>
      </c>
      <c r="F70" s="8">
        <f t="shared" si="6"/>
        <v>-0.9187116726</v>
      </c>
      <c r="G70" s="8">
        <f t="shared" si="7"/>
        <v>-0.07859079576</v>
      </c>
      <c r="H70" s="3">
        <f t="shared" si="8"/>
        <v>0.7817227657</v>
      </c>
      <c r="I70" s="24">
        <f t="shared" si="99"/>
        <v>1.979807315</v>
      </c>
      <c r="J70" s="27">
        <f t="shared" si="10"/>
        <v>0.002697531684</v>
      </c>
      <c r="K70" s="28">
        <f t="shared" ref="K70:M70" si="144">ROUNDDOWN(H70*$R$11)</f>
        <v>7023</v>
      </c>
      <c r="L70" s="28">
        <f t="shared" si="144"/>
        <v>17788</v>
      </c>
      <c r="M70" s="28">
        <f t="shared" si="144"/>
        <v>24</v>
      </c>
      <c r="N70" s="9" t="str">
        <f t="shared" ref="N70:P70" si="145">concat(K70,",")</f>
        <v>7023,</v>
      </c>
      <c r="O70" s="9" t="str">
        <f t="shared" si="145"/>
        <v>17788,</v>
      </c>
      <c r="P70" s="9" t="str">
        <f t="shared" si="145"/>
        <v>24,</v>
      </c>
    </row>
    <row r="71" ht="15.75" customHeight="1">
      <c r="B71" s="6">
        <v>68.0</v>
      </c>
      <c r="C71" s="1">
        <f t="shared" si="3"/>
        <v>3.312066674</v>
      </c>
      <c r="D71" s="8">
        <f t="shared" si="4"/>
        <v>-0.1950969444</v>
      </c>
      <c r="E71" s="8">
        <f t="shared" si="5"/>
        <v>1.079041155</v>
      </c>
      <c r="F71" s="8">
        <f t="shared" si="6"/>
        <v>-0.8839442107</v>
      </c>
      <c r="G71" s="8">
        <f t="shared" si="7"/>
        <v>-0.1076719265</v>
      </c>
      <c r="H71" s="3">
        <f t="shared" si="8"/>
        <v>0.6972311291</v>
      </c>
      <c r="I71" s="24">
        <f t="shared" si="99"/>
        <v>1.971369229</v>
      </c>
      <c r="J71" s="27">
        <f t="shared" si="10"/>
        <v>0.008383862736</v>
      </c>
      <c r="K71" s="28">
        <f t="shared" ref="K71:M71" si="146">ROUNDDOWN(H71*$R$11)</f>
        <v>6264</v>
      </c>
      <c r="L71" s="28">
        <f t="shared" si="146"/>
        <v>17712</v>
      </c>
      <c r="M71" s="28">
        <f t="shared" si="146"/>
        <v>75</v>
      </c>
      <c r="N71" s="9" t="str">
        <f t="shared" ref="N71:P71" si="147">concat(K71,",")</f>
        <v>6264,</v>
      </c>
      <c r="O71" s="9" t="str">
        <f t="shared" si="147"/>
        <v>17712,</v>
      </c>
      <c r="P71" s="9" t="str">
        <f t="shared" si="147"/>
        <v>75,</v>
      </c>
    </row>
    <row r="72" ht="15.75" customHeight="1">
      <c r="B72" s="6">
        <v>69.0</v>
      </c>
      <c r="C72" s="1">
        <f t="shared" si="3"/>
        <v>3.360773536</v>
      </c>
      <c r="D72" s="8">
        <f t="shared" si="4"/>
        <v>-0.2500447019</v>
      </c>
      <c r="E72" s="8">
        <f t="shared" si="5"/>
        <v>1.097124833</v>
      </c>
      <c r="F72" s="8">
        <f t="shared" si="6"/>
        <v>-0.8470801309</v>
      </c>
      <c r="G72" s="8">
        <f t="shared" si="7"/>
        <v>-0.1344582171</v>
      </c>
      <c r="H72" s="3">
        <f t="shared" si="8"/>
        <v>0.615497081</v>
      </c>
      <c r="I72" s="24">
        <f t="shared" si="99"/>
        <v>1.962666616</v>
      </c>
      <c r="J72" s="27">
        <f t="shared" si="10"/>
        <v>0.01846165198</v>
      </c>
      <c r="K72" s="28">
        <f t="shared" ref="K72:M72" si="148">ROUNDDOWN(H72*$R$11)</f>
        <v>5530</v>
      </c>
      <c r="L72" s="28">
        <f t="shared" si="148"/>
        <v>17634</v>
      </c>
      <c r="M72" s="28">
        <f t="shared" si="148"/>
        <v>165</v>
      </c>
      <c r="N72" s="9" t="str">
        <f t="shared" ref="N72:P72" si="149">concat(K72,",")</f>
        <v>5530,</v>
      </c>
      <c r="O72" s="9" t="str">
        <f t="shared" si="149"/>
        <v>17634,</v>
      </c>
      <c r="P72" s="9" t="str">
        <f t="shared" si="149"/>
        <v>165,</v>
      </c>
    </row>
    <row r="73" ht="15.75" customHeight="1">
      <c r="B73" s="6">
        <v>70.0</v>
      </c>
      <c r="C73" s="1">
        <f t="shared" si="3"/>
        <v>3.409480399</v>
      </c>
      <c r="D73" s="8">
        <f t="shared" si="4"/>
        <v>-0.304399381</v>
      </c>
      <c r="E73" s="8">
        <f t="shared" si="5"/>
        <v>1.112606252</v>
      </c>
      <c r="F73" s="8">
        <f t="shared" si="6"/>
        <v>-0.8082068706</v>
      </c>
      <c r="G73" s="8">
        <f t="shared" si="7"/>
        <v>-0.1583787642</v>
      </c>
      <c r="H73" s="3">
        <f t="shared" si="8"/>
        <v>0.5372218548</v>
      </c>
      <c r="I73" s="24">
        <f t="shared" si="99"/>
        <v>1.954227487</v>
      </c>
      <c r="J73" s="27">
        <f t="shared" si="10"/>
        <v>0.03341436516</v>
      </c>
      <c r="K73" s="28">
        <f t="shared" ref="K73:M73" si="150">ROUNDDOWN(H73*$R$11)</f>
        <v>4826</v>
      </c>
      <c r="L73" s="28">
        <f t="shared" si="150"/>
        <v>17558</v>
      </c>
      <c r="M73" s="28">
        <f t="shared" si="150"/>
        <v>300</v>
      </c>
      <c r="N73" s="9" t="str">
        <f t="shared" ref="N73:P73" si="151">concat(K73,",")</f>
        <v>4826,</v>
      </c>
      <c r="O73" s="9" t="str">
        <f t="shared" si="151"/>
        <v>17558,</v>
      </c>
      <c r="P73" s="9" t="str">
        <f t="shared" si="151"/>
        <v>300,</v>
      </c>
    </row>
    <row r="74" ht="15.75" customHeight="1">
      <c r="B74" s="6">
        <v>71.0</v>
      </c>
      <c r="C74" s="1">
        <f t="shared" si="3"/>
        <v>3.458187262</v>
      </c>
      <c r="D74" s="8">
        <f t="shared" si="4"/>
        <v>-0.3580320584</v>
      </c>
      <c r="E74" s="8">
        <f t="shared" si="5"/>
        <v>1.125448691</v>
      </c>
      <c r="F74" s="8">
        <f t="shared" si="6"/>
        <v>-0.7674166329</v>
      </c>
      <c r="G74" s="8">
        <f t="shared" si="7"/>
        <v>-0.178923743</v>
      </c>
      <c r="H74" s="3">
        <f t="shared" si="8"/>
        <v>0.4630441987</v>
      </c>
      <c r="I74" s="24">
        <f t="shared" si="99"/>
        <v>1.946524948</v>
      </c>
      <c r="J74" s="27">
        <f t="shared" si="10"/>
        <v>0.05365962413</v>
      </c>
      <c r="K74" s="28">
        <f t="shared" ref="K74:M74" si="152">ROUNDDOWN(H74*$R$11)</f>
        <v>4160</v>
      </c>
      <c r="L74" s="28">
        <f t="shared" si="152"/>
        <v>17489</v>
      </c>
      <c r="M74" s="28">
        <f t="shared" si="152"/>
        <v>482</v>
      </c>
      <c r="N74" s="9" t="str">
        <f t="shared" ref="N74:P74" si="153">concat(K74,",")</f>
        <v>4160,</v>
      </c>
      <c r="O74" s="9" t="str">
        <f t="shared" si="153"/>
        <v>17489,</v>
      </c>
      <c r="P74" s="9" t="str">
        <f t="shared" si="153"/>
        <v>482,</v>
      </c>
    </row>
    <row r="75" ht="15.75" customHeight="1">
      <c r="B75" s="6">
        <v>72.0</v>
      </c>
      <c r="C75" s="1">
        <f t="shared" si="3"/>
        <v>3.506894125</v>
      </c>
      <c r="D75" s="8">
        <f t="shared" si="4"/>
        <v>-0.4108155233</v>
      </c>
      <c r="E75" s="8">
        <f t="shared" si="5"/>
        <v>1.135621691</v>
      </c>
      <c r="F75" s="8">
        <f t="shared" si="6"/>
        <v>-0.7248061677</v>
      </c>
      <c r="G75" s="8">
        <f t="shared" si="7"/>
        <v>-0.1956552728</v>
      </c>
      <c r="H75" s="3">
        <f t="shared" si="8"/>
        <v>0.393529204</v>
      </c>
      <c r="I75" s="24">
        <f t="shared" si="99"/>
        <v>1.939966418</v>
      </c>
      <c r="J75" s="27">
        <f t="shared" si="10"/>
        <v>0.07953855952</v>
      </c>
      <c r="K75" s="28">
        <f t="shared" ref="K75:M75" si="154">ROUNDDOWN(H75*$R$11)</f>
        <v>3535</v>
      </c>
      <c r="L75" s="28">
        <f t="shared" si="154"/>
        <v>17430</v>
      </c>
      <c r="M75" s="28">
        <f t="shared" si="154"/>
        <v>714</v>
      </c>
      <c r="N75" s="9" t="str">
        <f t="shared" ref="N75:P75" si="155">concat(K75,",")</f>
        <v>3535,</v>
      </c>
      <c r="O75" s="9" t="str">
        <f t="shared" si="155"/>
        <v>17430,</v>
      </c>
      <c r="P75" s="9" t="str">
        <f t="shared" si="155"/>
        <v>714,</v>
      </c>
    </row>
    <row r="76" ht="15.75" customHeight="1">
      <c r="B76" s="6">
        <v>73.0</v>
      </c>
      <c r="C76" s="1">
        <f t="shared" si="3"/>
        <v>3.555600988</v>
      </c>
      <c r="D76" s="8">
        <f t="shared" si="4"/>
        <v>-0.4626245791</v>
      </c>
      <c r="E76" s="8">
        <f t="shared" si="5"/>
        <v>1.143101122</v>
      </c>
      <c r="F76" s="8">
        <f t="shared" si="6"/>
        <v>-0.6804765424</v>
      </c>
      <c r="G76" s="8">
        <f t="shared" si="7"/>
        <v>-0.2082167501</v>
      </c>
      <c r="H76" s="3">
        <f t="shared" si="8"/>
        <v>0.3291586708</v>
      </c>
      <c r="I76" s="24">
        <f t="shared" si="99"/>
        <v>1.934884371</v>
      </c>
      <c r="J76" s="27">
        <f t="shared" si="10"/>
        <v>0.1113067075</v>
      </c>
      <c r="K76" s="28">
        <f t="shared" ref="K76:M76" si="156">ROUNDDOWN(H76*$R$11)</f>
        <v>2957</v>
      </c>
      <c r="L76" s="28">
        <f t="shared" si="156"/>
        <v>17384</v>
      </c>
      <c r="M76" s="28">
        <f t="shared" si="156"/>
        <v>1000</v>
      </c>
      <c r="N76" s="9" t="str">
        <f t="shared" ref="N76:P76" si="157">concat(K76,",")</f>
        <v>2957,</v>
      </c>
      <c r="O76" s="9" t="str">
        <f t="shared" si="157"/>
        <v>17384,</v>
      </c>
      <c r="P76" s="9" t="str">
        <f t="shared" si="157"/>
        <v>1000,</v>
      </c>
    </row>
    <row r="77" ht="15.75" customHeight="1">
      <c r="B77" s="6">
        <v>74.0</v>
      </c>
      <c r="C77" s="1">
        <f t="shared" si="3"/>
        <v>3.604307851</v>
      </c>
      <c r="D77" s="8">
        <f t="shared" si="4"/>
        <v>-0.5133363406</v>
      </c>
      <c r="E77" s="8">
        <f t="shared" si="5"/>
        <v>1.147869242</v>
      </c>
      <c r="F77" s="8">
        <f t="shared" si="6"/>
        <v>-0.6345329019</v>
      </c>
      <c r="G77" s="8">
        <f t="shared" si="7"/>
        <v>-0.2163404489</v>
      </c>
      <c r="H77" s="3">
        <f t="shared" si="8"/>
        <v>0.2703232105</v>
      </c>
      <c r="I77" s="24">
        <f t="shared" si="99"/>
        <v>1.931528794</v>
      </c>
      <c r="J77" s="27">
        <f t="shared" si="10"/>
        <v>0.1491266492</v>
      </c>
      <c r="K77" s="28">
        <f t="shared" ref="K77:M77" si="158">ROUNDDOWN(H77*$R$11)</f>
        <v>2428</v>
      </c>
      <c r="L77" s="28">
        <f t="shared" si="158"/>
        <v>17354</v>
      </c>
      <c r="M77" s="28">
        <f t="shared" si="158"/>
        <v>1339</v>
      </c>
      <c r="N77" s="9" t="str">
        <f t="shared" ref="N77:P77" si="159">concat(K77,",")</f>
        <v>2428,</v>
      </c>
      <c r="O77" s="9" t="str">
        <f t="shared" si="159"/>
        <v>17354,</v>
      </c>
      <c r="P77" s="9" t="str">
        <f t="shared" si="159"/>
        <v>1339,</v>
      </c>
    </row>
    <row r="78" ht="15.75" customHeight="1">
      <c r="B78" s="6">
        <v>75.0</v>
      </c>
      <c r="C78" s="1">
        <f t="shared" si="3"/>
        <v>3.653014713</v>
      </c>
      <c r="D78" s="8">
        <f t="shared" si="4"/>
        <v>-0.562830525</v>
      </c>
      <c r="E78" s="8">
        <f t="shared" si="5"/>
        <v>1.149914744</v>
      </c>
      <c r="F78" s="8">
        <f t="shared" si="6"/>
        <v>-0.5870842194</v>
      </c>
      <c r="G78" s="8">
        <f t="shared" si="7"/>
        <v>-0.2198532266</v>
      </c>
      <c r="H78" s="3">
        <f t="shared" si="8"/>
        <v>0.2173162484</v>
      </c>
      <c r="I78" s="24">
        <f t="shared" si="99"/>
        <v>1.930061518</v>
      </c>
      <c r="J78" s="27">
        <f t="shared" si="10"/>
        <v>0.1930625539</v>
      </c>
      <c r="K78" s="28">
        <f t="shared" ref="K78:M78" si="160">ROUNDDOWN(H78*$R$11)</f>
        <v>1952</v>
      </c>
      <c r="L78" s="28">
        <f t="shared" si="160"/>
        <v>17341</v>
      </c>
      <c r="M78" s="28">
        <f t="shared" si="160"/>
        <v>1734</v>
      </c>
      <c r="N78" s="9" t="str">
        <f t="shared" ref="N78:P78" si="161">concat(K78,",")</f>
        <v>1952,</v>
      </c>
      <c r="O78" s="9" t="str">
        <f t="shared" si="161"/>
        <v>17341,</v>
      </c>
      <c r="P78" s="9" t="str">
        <f t="shared" si="161"/>
        <v>1734,</v>
      </c>
    </row>
    <row r="79" ht="15.75" customHeight="1">
      <c r="B79" s="6">
        <v>76.0</v>
      </c>
      <c r="C79" s="1">
        <f t="shared" si="3"/>
        <v>3.701721576</v>
      </c>
      <c r="D79" s="8">
        <f t="shared" si="4"/>
        <v>-0.6109897375</v>
      </c>
      <c r="E79" s="8">
        <f t="shared" si="5"/>
        <v>1.149232776</v>
      </c>
      <c r="F79" s="8">
        <f t="shared" si="6"/>
        <v>-0.5382430381</v>
      </c>
      <c r="G79" s="8">
        <f t="shared" si="7"/>
        <v>-0.2186802146</v>
      </c>
      <c r="H79" s="3">
        <f t="shared" si="8"/>
        <v>0.1703300479</v>
      </c>
      <c r="I79" s="24">
        <f t="shared" si="99"/>
        <v>1.930552561</v>
      </c>
      <c r="J79" s="27">
        <f t="shared" si="10"/>
        <v>0.2430767474</v>
      </c>
      <c r="K79" s="28">
        <f t="shared" ref="K79:M79" si="162">ROUNDDOWN(H79*$R$11)</f>
        <v>1530</v>
      </c>
      <c r="L79" s="28">
        <f t="shared" si="162"/>
        <v>17346</v>
      </c>
      <c r="M79" s="28">
        <f t="shared" si="162"/>
        <v>2184</v>
      </c>
      <c r="N79" s="9" t="str">
        <f t="shared" ref="N79:P79" si="163">concat(K79,",")</f>
        <v>1530,</v>
      </c>
      <c r="O79" s="9" t="str">
        <f t="shared" si="163"/>
        <v>17346,</v>
      </c>
      <c r="P79" s="9" t="str">
        <f t="shared" si="163"/>
        <v>2184,</v>
      </c>
    </row>
    <row r="80" ht="15.75" customHeight="1">
      <c r="B80" s="6">
        <v>77.0</v>
      </c>
      <c r="C80" s="1">
        <f t="shared" si="3"/>
        <v>3.750428439</v>
      </c>
      <c r="D80" s="8">
        <f t="shared" si="4"/>
        <v>-0.6576997499</v>
      </c>
      <c r="E80" s="8">
        <f t="shared" si="5"/>
        <v>1.145824954</v>
      </c>
      <c r="F80" s="8">
        <f t="shared" si="6"/>
        <v>-0.4881252037</v>
      </c>
      <c r="G80" s="8">
        <f t="shared" si="7"/>
        <v>-0.2128464134</v>
      </c>
      <c r="H80" s="3">
        <f t="shared" si="8"/>
        <v>0.1294538367</v>
      </c>
      <c r="I80" s="24">
        <f t="shared" si="99"/>
        <v>1.93297854</v>
      </c>
      <c r="J80" s="27">
        <f t="shared" si="10"/>
        <v>0.2990283829</v>
      </c>
      <c r="K80" s="28">
        <f t="shared" ref="K80:M80" si="164">ROUNDDOWN(H80*$R$11)</f>
        <v>1163</v>
      </c>
      <c r="L80" s="28">
        <f t="shared" si="164"/>
        <v>17367</v>
      </c>
      <c r="M80" s="28">
        <f t="shared" si="164"/>
        <v>2686</v>
      </c>
      <c r="N80" s="9" t="str">
        <f t="shared" ref="N80:P80" si="165">concat(K80,",")</f>
        <v>1163,</v>
      </c>
      <c r="O80" s="9" t="str">
        <f t="shared" si="165"/>
        <v>17367,</v>
      </c>
      <c r="P80" s="9" t="str">
        <f t="shared" si="165"/>
        <v>2686,</v>
      </c>
    </row>
    <row r="81" ht="15.75" customHeight="1">
      <c r="B81" s="6">
        <v>78.0</v>
      </c>
      <c r="C81" s="1">
        <f t="shared" si="3"/>
        <v>3.799135302</v>
      </c>
      <c r="D81" s="8">
        <f t="shared" si="4"/>
        <v>-0.7028497712</v>
      </c>
      <c r="E81" s="8">
        <f t="shared" si="5"/>
        <v>1.139699361</v>
      </c>
      <c r="F81" s="8">
        <f t="shared" si="6"/>
        <v>-0.4368495903</v>
      </c>
      <c r="G81" s="8">
        <f t="shared" si="7"/>
        <v>-0.2024761604</v>
      </c>
      <c r="H81" s="3">
        <f t="shared" si="8"/>
        <v>0.0946740684</v>
      </c>
      <c r="I81" s="24">
        <f t="shared" si="99"/>
        <v>1.937223201</v>
      </c>
      <c r="J81" s="27">
        <f t="shared" si="10"/>
        <v>0.3606742493</v>
      </c>
      <c r="K81" s="28">
        <f t="shared" ref="K81:M81" si="166">ROUNDDOWN(H81*$R$11)</f>
        <v>850</v>
      </c>
      <c r="L81" s="28">
        <f t="shared" si="166"/>
        <v>17405</v>
      </c>
      <c r="M81" s="28">
        <f t="shared" si="166"/>
        <v>3240</v>
      </c>
      <c r="N81" s="9" t="str">
        <f t="shared" ref="N81:P81" si="167">concat(K81,",")</f>
        <v>850,</v>
      </c>
      <c r="O81" s="9" t="str">
        <f t="shared" si="167"/>
        <v>17405,</v>
      </c>
      <c r="P81" s="9" t="str">
        <f t="shared" si="167"/>
        <v>3240,</v>
      </c>
    </row>
    <row r="82" ht="15.75" customHeight="1">
      <c r="B82" s="6">
        <v>79.0</v>
      </c>
      <c r="C82" s="1">
        <f t="shared" si="3"/>
        <v>3.847842165</v>
      </c>
      <c r="D82" s="8">
        <f t="shared" si="4"/>
        <v>-0.7463327105</v>
      </c>
      <c r="E82" s="8">
        <f t="shared" si="5"/>
        <v>1.130870528</v>
      </c>
      <c r="F82" s="8">
        <f t="shared" si="6"/>
        <v>-0.3845378179</v>
      </c>
      <c r="G82" s="8">
        <f t="shared" si="7"/>
        <v>-0.1877904796</v>
      </c>
      <c r="H82" s="3">
        <f t="shared" si="8"/>
        <v>0.06587680994</v>
      </c>
      <c r="I82" s="24">
        <f t="shared" si="99"/>
        <v>1.943080049</v>
      </c>
      <c r="J82" s="27">
        <f t="shared" si="10"/>
        <v>0.4276717025</v>
      </c>
      <c r="K82" s="28">
        <f t="shared" ref="K82:M82" si="168">ROUNDDOWN(H82*$R$11)</f>
        <v>591</v>
      </c>
      <c r="L82" s="28">
        <f t="shared" si="168"/>
        <v>17458</v>
      </c>
      <c r="M82" s="28">
        <f t="shared" si="168"/>
        <v>3842</v>
      </c>
      <c r="N82" s="9" t="str">
        <f t="shared" ref="N82:P82" si="169">concat(K82,",")</f>
        <v>591,</v>
      </c>
      <c r="O82" s="9" t="str">
        <f t="shared" si="169"/>
        <v>17458,</v>
      </c>
      <c r="P82" s="9" t="str">
        <f t="shared" si="169"/>
        <v>3842,</v>
      </c>
    </row>
    <row r="83" ht="15.75" customHeight="1">
      <c r="B83" s="6">
        <v>80.0</v>
      </c>
      <c r="C83" s="1">
        <f t="shared" si="3"/>
        <v>3.896549028</v>
      </c>
      <c r="D83" s="8">
        <f t="shared" si="4"/>
        <v>-0.788045431</v>
      </c>
      <c r="E83" s="8">
        <f t="shared" si="5"/>
        <v>1.119359395</v>
      </c>
      <c r="F83" s="8">
        <f t="shared" si="6"/>
        <v>-0.3313139643</v>
      </c>
      <c r="G83" s="8">
        <f t="shared" si="7"/>
        <v>-0.1691023708</v>
      </c>
      <c r="H83" s="3">
        <f t="shared" si="8"/>
        <v>0.04285219825</v>
      </c>
      <c r="I83" s="24">
        <f t="shared" si="99"/>
        <v>1.950257025</v>
      </c>
      <c r="J83" s="27">
        <f t="shared" si="10"/>
        <v>0.499583665</v>
      </c>
      <c r="K83" s="28">
        <f t="shared" ref="K83:M83" si="170">ROUNDDOWN(H83*$R$11)</f>
        <v>385</v>
      </c>
      <c r="L83" s="28">
        <f t="shared" si="170"/>
        <v>17523</v>
      </c>
      <c r="M83" s="28">
        <f t="shared" si="170"/>
        <v>4488</v>
      </c>
      <c r="N83" s="9" t="str">
        <f t="shared" ref="N83:P83" si="171">concat(K83,",")</f>
        <v>385,</v>
      </c>
      <c r="O83" s="9" t="str">
        <f t="shared" si="171"/>
        <v>17523,</v>
      </c>
      <c r="P83" s="9" t="str">
        <f t="shared" si="171"/>
        <v>4488,</v>
      </c>
    </row>
    <row r="84" ht="15.75" customHeight="1">
      <c r="B84" s="6">
        <v>81.0</v>
      </c>
      <c r="C84" s="1">
        <f t="shared" si="3"/>
        <v>3.945255891</v>
      </c>
      <c r="D84" s="8">
        <f t="shared" si="4"/>
        <v>-0.8278889948</v>
      </c>
      <c r="E84" s="8">
        <f t="shared" si="5"/>
        <v>1.105193265</v>
      </c>
      <c r="F84" s="8">
        <f t="shared" si="6"/>
        <v>-0.2773042705</v>
      </c>
      <c r="G84" s="8">
        <f t="shared" si="7"/>
        <v>-0.1468101385</v>
      </c>
      <c r="H84" s="3">
        <f t="shared" si="8"/>
        <v>0.02530086671</v>
      </c>
      <c r="I84" s="24">
        <f t="shared" si="99"/>
        <v>1.958383127</v>
      </c>
      <c r="J84" s="27">
        <f t="shared" si="10"/>
        <v>0.575885591</v>
      </c>
      <c r="K84" s="28">
        <f t="shared" ref="K84:M84" si="172">ROUNDDOWN(H84*$R$11)</f>
        <v>227</v>
      </c>
      <c r="L84" s="28">
        <f t="shared" si="172"/>
        <v>17596</v>
      </c>
      <c r="M84" s="28">
        <f t="shared" si="172"/>
        <v>5174</v>
      </c>
      <c r="N84" s="9" t="str">
        <f t="shared" ref="N84:P84" si="173">concat(K84,",")</f>
        <v>227,</v>
      </c>
      <c r="O84" s="9" t="str">
        <f t="shared" si="173"/>
        <v>17596,</v>
      </c>
      <c r="P84" s="9" t="str">
        <f t="shared" si="173"/>
        <v>5174,</v>
      </c>
    </row>
    <row r="85" ht="15.75" customHeight="1">
      <c r="B85" s="6">
        <v>82.0</v>
      </c>
      <c r="C85" s="1">
        <f t="shared" si="3"/>
        <v>3.993962753</v>
      </c>
      <c r="D85" s="8">
        <f t="shared" si="4"/>
        <v>-0.8657688974</v>
      </c>
      <c r="E85" s="8">
        <f t="shared" si="5"/>
        <v>1.088405739</v>
      </c>
      <c r="F85" s="8">
        <f t="shared" si="6"/>
        <v>-0.2226368417</v>
      </c>
      <c r="G85" s="8">
        <f t="shared" si="7"/>
        <v>-0.121388903</v>
      </c>
      <c r="H85" s="3">
        <f t="shared" si="8"/>
        <v>0.01284219961</v>
      </c>
      <c r="I85" s="24">
        <f t="shared" si="99"/>
        <v>1.967016836</v>
      </c>
      <c r="J85" s="27">
        <f t="shared" si="10"/>
        <v>0.6559742553</v>
      </c>
      <c r="K85" s="28">
        <f t="shared" ref="K85:M85" si="174">ROUNDDOWN(H85*$R$11)</f>
        <v>115</v>
      </c>
      <c r="L85" s="28">
        <f t="shared" si="174"/>
        <v>17673</v>
      </c>
      <c r="M85" s="28">
        <f t="shared" si="174"/>
        <v>5893</v>
      </c>
      <c r="N85" s="9" t="str">
        <f t="shared" ref="N85:P85" si="175">concat(K85,",")</f>
        <v>115,</v>
      </c>
      <c r="O85" s="9" t="str">
        <f t="shared" si="175"/>
        <v>17673,</v>
      </c>
      <c r="P85" s="9" t="str">
        <f t="shared" si="175"/>
        <v>5893,</v>
      </c>
    </row>
    <row r="86" ht="15.75" customHeight="1">
      <c r="B86" s="6">
        <v>83.0</v>
      </c>
      <c r="C86" s="1">
        <f t="shared" si="3"/>
        <v>4.042669616</v>
      </c>
      <c r="D86" s="8">
        <f t="shared" si="4"/>
        <v>-0.9015952918</v>
      </c>
      <c r="E86" s="8">
        <f t="shared" si="5"/>
        <v>1.069036635</v>
      </c>
      <c r="F86" s="8">
        <f t="shared" si="6"/>
        <v>-0.1674413429</v>
      </c>
      <c r="G86" s="8">
        <f t="shared" si="7"/>
        <v>-0.09338047375</v>
      </c>
      <c r="H86" s="3">
        <f t="shared" si="8"/>
        <v>0.005024234403</v>
      </c>
      <c r="I86" s="24">
        <f t="shared" si="99"/>
        <v>1.975656161</v>
      </c>
      <c r="J86" s="27">
        <f t="shared" si="10"/>
        <v>0.7391781834</v>
      </c>
      <c r="K86" s="28">
        <f t="shared" ref="K86:M86" si="176">ROUNDDOWN(H86*$R$11)</f>
        <v>45</v>
      </c>
      <c r="L86" s="28">
        <f t="shared" si="176"/>
        <v>17751</v>
      </c>
      <c r="M86" s="28">
        <f t="shared" si="176"/>
        <v>6641</v>
      </c>
      <c r="N86" s="9" t="str">
        <f t="shared" ref="N86:P86" si="177">concat(K86,",")</f>
        <v>45,</v>
      </c>
      <c r="O86" s="9" t="str">
        <f t="shared" si="177"/>
        <v>17751,</v>
      </c>
      <c r="P86" s="9" t="str">
        <f t="shared" si="177"/>
        <v>6641,</v>
      </c>
    </row>
    <row r="87" ht="15.75" customHeight="1">
      <c r="B87" s="6">
        <v>84.0</v>
      </c>
      <c r="C87" s="1">
        <f t="shared" si="3"/>
        <v>4.091376479</v>
      </c>
      <c r="D87" s="8">
        <f t="shared" si="4"/>
        <v>-0.9352832018</v>
      </c>
      <c r="E87" s="8">
        <f t="shared" si="5"/>
        <v>1.047131894</v>
      </c>
      <c r="F87" s="8">
        <f t="shared" si="6"/>
        <v>-0.1118486917</v>
      </c>
      <c r="G87" s="8">
        <f t="shared" si="7"/>
        <v>-0.06338180186</v>
      </c>
      <c r="H87" s="3">
        <f t="shared" si="8"/>
        <v>0.001334996294</v>
      </c>
      <c r="I87" s="24">
        <f t="shared" si="99"/>
        <v>1.983750092</v>
      </c>
      <c r="J87" s="27">
        <f t="shared" si="10"/>
        <v>0.8247695064</v>
      </c>
      <c r="K87" s="28">
        <f t="shared" ref="K87:M87" si="178">ROUNDDOWN(H87*$R$11)</f>
        <v>11</v>
      </c>
      <c r="L87" s="28">
        <f t="shared" si="178"/>
        <v>17823</v>
      </c>
      <c r="M87" s="28">
        <f t="shared" si="178"/>
        <v>7410</v>
      </c>
      <c r="N87" s="9" t="str">
        <f t="shared" ref="N87:P87" si="179">concat(K87,",")</f>
        <v>11,</v>
      </c>
      <c r="O87" s="9" t="str">
        <f t="shared" si="179"/>
        <v>17823,</v>
      </c>
      <c r="P87" s="9" t="str">
        <f t="shared" si="179"/>
        <v>7410,</v>
      </c>
    </row>
    <row r="88" ht="15.75" customHeight="1">
      <c r="B88" s="6">
        <v>85.0</v>
      </c>
      <c r="C88" s="1">
        <f t="shared" si="3"/>
        <v>4.140083342</v>
      </c>
      <c r="D88" s="8">
        <f t="shared" si="4"/>
        <v>-0.9667527234</v>
      </c>
      <c r="E88" s="8">
        <f t="shared" si="5"/>
        <v>1.022743471</v>
      </c>
      <c r="F88" s="8">
        <f t="shared" si="6"/>
        <v>-0.05599074779</v>
      </c>
      <c r="G88" s="8">
        <f t="shared" si="7"/>
        <v>-0.0320322569</v>
      </c>
      <c r="H88" s="3">
        <f t="shared" si="8"/>
        <v>0.001215019674</v>
      </c>
      <c r="I88" s="24">
        <f t="shared" si="99"/>
        <v>1.990711214</v>
      </c>
      <c r="J88" s="27">
        <f t="shared" si="10"/>
        <v>0.9119769953</v>
      </c>
      <c r="K88" s="28">
        <f t="shared" ref="K88:M88" si="180">ROUNDDOWN(H88*$R$11)</f>
        <v>10</v>
      </c>
      <c r="L88" s="28">
        <f t="shared" si="180"/>
        <v>17886</v>
      </c>
      <c r="M88" s="28">
        <f t="shared" si="180"/>
        <v>8194</v>
      </c>
      <c r="N88" s="9" t="str">
        <f t="shared" ref="N88:P88" si="181">concat(K88,",")</f>
        <v>10,</v>
      </c>
      <c r="O88" s="9" t="str">
        <f t="shared" si="181"/>
        <v>17886,</v>
      </c>
      <c r="P88" s="9" t="str">
        <f t="shared" si="181"/>
        <v>8194,</v>
      </c>
    </row>
    <row r="89" ht="15.75" customHeight="1">
      <c r="B89" s="6">
        <v>86.0</v>
      </c>
      <c r="C89" s="1">
        <f t="shared" si="3"/>
        <v>4.188790205</v>
      </c>
      <c r="D89" s="8">
        <f t="shared" si="4"/>
        <v>-0.9959292144</v>
      </c>
      <c r="E89" s="8">
        <f t="shared" si="5"/>
        <v>0.9959292144</v>
      </c>
      <c r="F89" s="8">
        <f t="shared" si="6"/>
        <v>0</v>
      </c>
      <c r="G89" s="8">
        <f t="shared" si="7"/>
        <v>0</v>
      </c>
      <c r="H89" s="3">
        <f t="shared" si="8"/>
        <v>0.004070785648</v>
      </c>
      <c r="I89" s="24">
        <f t="shared" si="99"/>
        <v>1.995929214</v>
      </c>
      <c r="J89" s="27">
        <f t="shared" ref="J89:J132" si="184">H3</f>
        <v>1</v>
      </c>
      <c r="K89" s="28">
        <f t="shared" ref="K89:M89" si="182">ROUNDDOWN(H89*$R$11)</f>
        <v>36</v>
      </c>
      <c r="L89" s="28">
        <f t="shared" si="182"/>
        <v>17933</v>
      </c>
      <c r="M89" s="28">
        <f t="shared" si="182"/>
        <v>8985</v>
      </c>
      <c r="N89" s="9" t="str">
        <f t="shared" ref="N89:P89" si="183">concat(K89,",")</f>
        <v>36,</v>
      </c>
      <c r="O89" s="9" t="str">
        <f t="shared" si="183"/>
        <v>17933,</v>
      </c>
      <c r="P89" s="9" t="str">
        <f t="shared" si="183"/>
        <v>8985,</v>
      </c>
    </row>
    <row r="90" ht="15.75" customHeight="1">
      <c r="B90" s="6">
        <v>87.0</v>
      </c>
      <c r="C90" s="1">
        <f t="shared" si="3"/>
        <v>4.237497068</v>
      </c>
      <c r="D90" s="8">
        <f t="shared" si="4"/>
        <v>-1.022743471</v>
      </c>
      <c r="E90" s="8">
        <f t="shared" si="5"/>
        <v>0.9667527234</v>
      </c>
      <c r="F90" s="8">
        <f t="shared" si="6"/>
        <v>0.05599074779</v>
      </c>
      <c r="G90" s="8">
        <f t="shared" si="7"/>
        <v>0.0320322569</v>
      </c>
      <c r="H90" s="3">
        <f t="shared" si="8"/>
        <v>0.009288785687</v>
      </c>
      <c r="I90" s="24">
        <f t="shared" si="99"/>
        <v>1.99878498</v>
      </c>
      <c r="J90" s="27">
        <f t="shared" si="184"/>
        <v>1.088023005</v>
      </c>
      <c r="K90" s="28">
        <f t="shared" ref="K90:M90" si="185">ROUNDDOWN(H90*$R$11)</f>
        <v>83</v>
      </c>
      <c r="L90" s="28">
        <f t="shared" si="185"/>
        <v>17959</v>
      </c>
      <c r="M90" s="28">
        <f t="shared" si="185"/>
        <v>9775</v>
      </c>
      <c r="N90" s="9" t="str">
        <f t="shared" ref="N90:P90" si="186">concat(K90,",")</f>
        <v>83,</v>
      </c>
      <c r="O90" s="9" t="str">
        <f t="shared" si="186"/>
        <v>17959,</v>
      </c>
      <c r="P90" s="9" t="str">
        <f t="shared" si="186"/>
        <v>9775,</v>
      </c>
    </row>
    <row r="91" ht="15.75" customHeight="1">
      <c r="B91" s="6">
        <v>88.0</v>
      </c>
      <c r="C91" s="1">
        <f t="shared" si="3"/>
        <v>4.28620393</v>
      </c>
      <c r="D91" s="8">
        <f t="shared" si="4"/>
        <v>-1.047131894</v>
      </c>
      <c r="E91" s="8">
        <f t="shared" si="5"/>
        <v>0.9352832018</v>
      </c>
      <c r="F91" s="8">
        <f t="shared" si="6"/>
        <v>0.1118486917</v>
      </c>
      <c r="G91" s="8">
        <f t="shared" si="7"/>
        <v>0.06338180186</v>
      </c>
      <c r="H91" s="3">
        <f t="shared" si="8"/>
        <v>0.0162499083</v>
      </c>
      <c r="I91" s="24">
        <f t="shared" si="99"/>
        <v>1.998665004</v>
      </c>
      <c r="J91" s="27">
        <f t="shared" si="184"/>
        <v>1.175230494</v>
      </c>
      <c r="K91" s="28">
        <f t="shared" ref="K91:M91" si="187">ROUNDDOWN(H91*$R$11)</f>
        <v>146</v>
      </c>
      <c r="L91" s="28">
        <f t="shared" si="187"/>
        <v>17958</v>
      </c>
      <c r="M91" s="28">
        <f t="shared" si="187"/>
        <v>10559</v>
      </c>
      <c r="N91" s="9" t="str">
        <f t="shared" ref="N91:P91" si="188">concat(K91,",")</f>
        <v>146,</v>
      </c>
      <c r="O91" s="9" t="str">
        <f t="shared" si="188"/>
        <v>17958,</v>
      </c>
      <c r="P91" s="9" t="str">
        <f t="shared" si="188"/>
        <v>10559,</v>
      </c>
    </row>
    <row r="92" ht="15.75" customHeight="1">
      <c r="B92" s="6">
        <v>89.0</v>
      </c>
      <c r="C92" s="1">
        <f t="shared" si="3"/>
        <v>4.334910793</v>
      </c>
      <c r="D92" s="8">
        <f t="shared" si="4"/>
        <v>-1.069036635</v>
      </c>
      <c r="E92" s="8">
        <f t="shared" si="5"/>
        <v>0.9015952918</v>
      </c>
      <c r="F92" s="8">
        <f t="shared" si="6"/>
        <v>0.1674413429</v>
      </c>
      <c r="G92" s="8">
        <f t="shared" si="7"/>
        <v>0.09338047375</v>
      </c>
      <c r="H92" s="3">
        <f t="shared" si="8"/>
        <v>0.02434383901</v>
      </c>
      <c r="I92" s="24">
        <f t="shared" si="99"/>
        <v>1.994975766</v>
      </c>
      <c r="J92" s="27">
        <f t="shared" si="184"/>
        <v>1.260821817</v>
      </c>
      <c r="K92" s="28">
        <f t="shared" ref="K92:M92" si="189">ROUNDDOWN(H92*$R$11)</f>
        <v>218</v>
      </c>
      <c r="L92" s="28">
        <f t="shared" si="189"/>
        <v>17924</v>
      </c>
      <c r="M92" s="28">
        <f t="shared" si="189"/>
        <v>11328</v>
      </c>
      <c r="N92" s="9" t="str">
        <f t="shared" ref="N92:P92" si="190">concat(K92,",")</f>
        <v>218,</v>
      </c>
      <c r="O92" s="9" t="str">
        <f t="shared" si="190"/>
        <v>17924,</v>
      </c>
      <c r="P92" s="9" t="str">
        <f t="shared" si="190"/>
        <v>11328,</v>
      </c>
    </row>
    <row r="93" ht="15.75" customHeight="1">
      <c r="B93" s="6">
        <v>90.0</v>
      </c>
      <c r="C93" s="1">
        <f t="shared" si="3"/>
        <v>4.383617656</v>
      </c>
      <c r="D93" s="8">
        <f t="shared" si="4"/>
        <v>-1.088405739</v>
      </c>
      <c r="E93" s="8">
        <f t="shared" si="5"/>
        <v>0.8657688974</v>
      </c>
      <c r="F93" s="8">
        <f t="shared" si="6"/>
        <v>0.2226368417</v>
      </c>
      <c r="G93" s="8">
        <f t="shared" si="7"/>
        <v>0.121388903</v>
      </c>
      <c r="H93" s="3">
        <f t="shared" si="8"/>
        <v>0.03298316384</v>
      </c>
      <c r="I93" s="24">
        <f t="shared" si="99"/>
        <v>1.9871578</v>
      </c>
      <c r="J93" s="27">
        <f t="shared" si="184"/>
        <v>1.344025745</v>
      </c>
      <c r="K93" s="28">
        <f t="shared" ref="K93:M93" si="191">ROUNDDOWN(H93*$R$11)</f>
        <v>296</v>
      </c>
      <c r="L93" s="28">
        <f t="shared" si="191"/>
        <v>17854</v>
      </c>
      <c r="M93" s="28">
        <f t="shared" si="191"/>
        <v>12076</v>
      </c>
      <c r="N93" s="9" t="str">
        <f t="shared" ref="N93:P93" si="192">concat(K93,",")</f>
        <v>296,</v>
      </c>
      <c r="O93" s="9" t="str">
        <f t="shared" si="192"/>
        <v>17854,</v>
      </c>
      <c r="P93" s="9" t="str">
        <f t="shared" si="192"/>
        <v>12076,</v>
      </c>
    </row>
    <row r="94" ht="15.75" customHeight="1">
      <c r="B94" s="6">
        <v>91.0</v>
      </c>
      <c r="C94" s="1">
        <f t="shared" si="3"/>
        <v>4.432324519</v>
      </c>
      <c r="D94" s="8">
        <f t="shared" si="4"/>
        <v>-1.105193265</v>
      </c>
      <c r="E94" s="8">
        <f t="shared" si="5"/>
        <v>0.8278889948</v>
      </c>
      <c r="F94" s="8">
        <f t="shared" si="6"/>
        <v>0.2773042705</v>
      </c>
      <c r="G94" s="8">
        <f t="shared" si="7"/>
        <v>0.1468101385</v>
      </c>
      <c r="H94" s="3">
        <f t="shared" si="8"/>
        <v>0.04161687311</v>
      </c>
      <c r="I94" s="24">
        <f t="shared" si="99"/>
        <v>1.974699133</v>
      </c>
      <c r="J94" s="27">
        <f t="shared" si="184"/>
        <v>1.424114409</v>
      </c>
      <c r="K94" s="28">
        <f t="shared" ref="K94:M94" si="193">ROUNDDOWN(H94*$R$11)</f>
        <v>373</v>
      </c>
      <c r="L94" s="28">
        <f t="shared" si="193"/>
        <v>17742</v>
      </c>
      <c r="M94" s="28">
        <f t="shared" si="193"/>
        <v>12795</v>
      </c>
      <c r="N94" s="9" t="str">
        <f t="shared" ref="N94:P94" si="194">concat(K94,",")</f>
        <v>373,</v>
      </c>
      <c r="O94" s="9" t="str">
        <f t="shared" si="194"/>
        <v>17742,</v>
      </c>
      <c r="P94" s="9" t="str">
        <f t="shared" si="194"/>
        <v>12795,</v>
      </c>
    </row>
    <row r="95" ht="15.75" customHeight="1">
      <c r="B95" s="6">
        <v>92.0</v>
      </c>
      <c r="C95" s="1">
        <f t="shared" si="3"/>
        <v>4.481031382</v>
      </c>
      <c r="D95" s="8">
        <f t="shared" si="4"/>
        <v>-1.119359395</v>
      </c>
      <c r="E95" s="8">
        <f t="shared" si="5"/>
        <v>0.788045431</v>
      </c>
      <c r="F95" s="8">
        <f t="shared" si="6"/>
        <v>0.3313139643</v>
      </c>
      <c r="G95" s="8">
        <f t="shared" si="7"/>
        <v>0.1691023708</v>
      </c>
      <c r="H95" s="3">
        <f t="shared" si="8"/>
        <v>0.04974297549</v>
      </c>
      <c r="I95" s="24">
        <f t="shared" si="99"/>
        <v>1.957147802</v>
      </c>
      <c r="J95" s="27">
        <f t="shared" si="184"/>
        <v>1.500416335</v>
      </c>
      <c r="K95" s="28">
        <f t="shared" ref="K95:M95" si="195">ROUNDDOWN(H95*$R$11)</f>
        <v>446</v>
      </c>
      <c r="L95" s="28">
        <f t="shared" si="195"/>
        <v>17584</v>
      </c>
      <c r="M95" s="28">
        <f t="shared" si="195"/>
        <v>13481</v>
      </c>
      <c r="N95" s="9" t="str">
        <f t="shared" ref="N95:P95" si="196">concat(K95,",")</f>
        <v>446,</v>
      </c>
      <c r="O95" s="9" t="str">
        <f t="shared" si="196"/>
        <v>17584,</v>
      </c>
      <c r="P95" s="9" t="str">
        <f t="shared" si="196"/>
        <v>13481,</v>
      </c>
    </row>
    <row r="96" ht="15.75" customHeight="1">
      <c r="B96" s="6">
        <v>93.0</v>
      </c>
      <c r="C96" s="1">
        <f t="shared" si="3"/>
        <v>4.529738245</v>
      </c>
      <c r="D96" s="8">
        <f t="shared" si="4"/>
        <v>-1.130870528</v>
      </c>
      <c r="E96" s="8">
        <f t="shared" si="5"/>
        <v>0.7463327105</v>
      </c>
      <c r="F96" s="8">
        <f t="shared" si="6"/>
        <v>0.3845378179</v>
      </c>
      <c r="G96" s="8">
        <f t="shared" si="7"/>
        <v>0.1877904796</v>
      </c>
      <c r="H96" s="3">
        <f t="shared" si="8"/>
        <v>0.05691995123</v>
      </c>
      <c r="I96" s="24">
        <f t="shared" si="99"/>
        <v>1.93412319</v>
      </c>
      <c r="J96" s="27">
        <f t="shared" si="184"/>
        <v>1.572328297</v>
      </c>
      <c r="K96" s="28">
        <f t="shared" ref="K96:M96" si="197">ROUNDDOWN(H96*$R$11)</f>
        <v>511</v>
      </c>
      <c r="L96" s="28">
        <f t="shared" si="197"/>
        <v>17378</v>
      </c>
      <c r="M96" s="28">
        <f t="shared" si="197"/>
        <v>14127</v>
      </c>
      <c r="N96" s="9" t="str">
        <f t="shared" ref="N96:P96" si="198">concat(K96,",")</f>
        <v>511,</v>
      </c>
      <c r="O96" s="9" t="str">
        <f t="shared" si="198"/>
        <v>17378,</v>
      </c>
      <c r="P96" s="9" t="str">
        <f t="shared" si="198"/>
        <v>14127,</v>
      </c>
    </row>
    <row r="97" ht="15.75" customHeight="1">
      <c r="B97" s="6">
        <v>94.0</v>
      </c>
      <c r="C97" s="1">
        <f t="shared" si="3"/>
        <v>4.578445108</v>
      </c>
      <c r="D97" s="8">
        <f t="shared" si="4"/>
        <v>-1.139699361</v>
      </c>
      <c r="E97" s="8">
        <f t="shared" si="5"/>
        <v>0.7028497712</v>
      </c>
      <c r="F97" s="8">
        <f t="shared" si="6"/>
        <v>0.4368495903</v>
      </c>
      <c r="G97" s="8">
        <f t="shared" si="7"/>
        <v>0.2024761604</v>
      </c>
      <c r="H97" s="3">
        <f t="shared" si="8"/>
        <v>0.0627767989</v>
      </c>
      <c r="I97" s="24">
        <f t="shared" si="99"/>
        <v>1.905325932</v>
      </c>
      <c r="J97" s="27">
        <f t="shared" si="184"/>
        <v>1.639325751</v>
      </c>
      <c r="K97" s="28">
        <f t="shared" ref="K97:M97" si="199">ROUNDDOWN(H97*$R$11)</f>
        <v>564</v>
      </c>
      <c r="L97" s="28">
        <f t="shared" si="199"/>
        <v>17119</v>
      </c>
      <c r="M97" s="28">
        <f t="shared" si="199"/>
        <v>14729</v>
      </c>
      <c r="N97" s="9" t="str">
        <f t="shared" ref="N97:P97" si="200">concat(K97,",")</f>
        <v>564,</v>
      </c>
      <c r="O97" s="9" t="str">
        <f t="shared" si="200"/>
        <v>17119,</v>
      </c>
      <c r="P97" s="9" t="str">
        <f t="shared" si="200"/>
        <v>14729,</v>
      </c>
    </row>
    <row r="98" ht="15.75" customHeight="1">
      <c r="B98" s="6">
        <v>95.0</v>
      </c>
      <c r="C98" s="1">
        <f t="shared" si="3"/>
        <v>4.62715197</v>
      </c>
      <c r="D98" s="8">
        <f t="shared" si="4"/>
        <v>-1.145824954</v>
      </c>
      <c r="E98" s="8">
        <f t="shared" si="5"/>
        <v>0.6576997499</v>
      </c>
      <c r="F98" s="8">
        <f t="shared" si="6"/>
        <v>0.4881252037</v>
      </c>
      <c r="G98" s="8">
        <f t="shared" si="7"/>
        <v>0.2128464134</v>
      </c>
      <c r="H98" s="3">
        <f t="shared" si="8"/>
        <v>0.0670214597</v>
      </c>
      <c r="I98" s="24">
        <f t="shared" si="99"/>
        <v>1.870546163</v>
      </c>
      <c r="J98" s="27">
        <f t="shared" si="184"/>
        <v>1.700971617</v>
      </c>
      <c r="K98" s="28">
        <f t="shared" ref="K98:M98" si="201">ROUNDDOWN(H98*$R$11)</f>
        <v>602</v>
      </c>
      <c r="L98" s="28">
        <f t="shared" si="201"/>
        <v>16806</v>
      </c>
      <c r="M98" s="28">
        <f t="shared" si="201"/>
        <v>15283</v>
      </c>
      <c r="N98" s="9" t="str">
        <f t="shared" ref="N98:P98" si="202">concat(K98,",")</f>
        <v>602,</v>
      </c>
      <c r="O98" s="9" t="str">
        <f t="shared" si="202"/>
        <v>16806,</v>
      </c>
      <c r="P98" s="9" t="str">
        <f t="shared" si="202"/>
        <v>15283,</v>
      </c>
    </row>
    <row r="99" ht="15.75" customHeight="1">
      <c r="B99" s="6">
        <v>96.0</v>
      </c>
      <c r="C99" s="1">
        <f t="shared" si="3"/>
        <v>4.675858833</v>
      </c>
      <c r="D99" s="8">
        <f t="shared" si="4"/>
        <v>-1.149232776</v>
      </c>
      <c r="E99" s="8">
        <f t="shared" si="5"/>
        <v>0.6109897375</v>
      </c>
      <c r="F99" s="8">
        <f t="shared" si="6"/>
        <v>0.5382430381</v>
      </c>
      <c r="G99" s="8">
        <f t="shared" si="7"/>
        <v>0.2186802146</v>
      </c>
      <c r="H99" s="3">
        <f t="shared" si="8"/>
        <v>0.06944743893</v>
      </c>
      <c r="I99" s="24">
        <f t="shared" si="99"/>
        <v>1.829669952</v>
      </c>
      <c r="J99" s="27">
        <f t="shared" si="184"/>
        <v>1.756923253</v>
      </c>
      <c r="K99" s="28">
        <f t="shared" ref="K99:M99" si="203">ROUNDDOWN(H99*$R$11)</f>
        <v>623</v>
      </c>
      <c r="L99" s="28">
        <f t="shared" si="203"/>
        <v>16439</v>
      </c>
      <c r="M99" s="28">
        <f t="shared" si="203"/>
        <v>15785</v>
      </c>
      <c r="N99" s="9" t="str">
        <f t="shared" ref="N99:P99" si="204">concat(K99,",")</f>
        <v>623,</v>
      </c>
      <c r="O99" s="9" t="str">
        <f t="shared" si="204"/>
        <v>16439,</v>
      </c>
      <c r="P99" s="9" t="str">
        <f t="shared" si="204"/>
        <v>15785,</v>
      </c>
    </row>
    <row r="100" ht="15.75" customHeight="1">
      <c r="B100" s="6">
        <v>97.0</v>
      </c>
      <c r="C100" s="1">
        <f t="shared" si="3"/>
        <v>4.724565696</v>
      </c>
      <c r="D100" s="8">
        <f t="shared" si="4"/>
        <v>-1.149914744</v>
      </c>
      <c r="E100" s="8">
        <f t="shared" si="5"/>
        <v>0.562830525</v>
      </c>
      <c r="F100" s="8">
        <f t="shared" si="6"/>
        <v>0.5870842194</v>
      </c>
      <c r="G100" s="8">
        <f t="shared" si="7"/>
        <v>0.2198532266</v>
      </c>
      <c r="H100" s="3">
        <f t="shared" si="8"/>
        <v>0.06993848222</v>
      </c>
      <c r="I100" s="24">
        <f t="shared" si="99"/>
        <v>1.782683752</v>
      </c>
      <c r="J100" s="27">
        <f t="shared" si="184"/>
        <v>1.806937446</v>
      </c>
      <c r="K100" s="28">
        <f t="shared" ref="K100:M100" si="205">ROUNDDOWN(H100*$R$11)</f>
        <v>628</v>
      </c>
      <c r="L100" s="28">
        <f t="shared" si="205"/>
        <v>16017</v>
      </c>
      <c r="M100" s="28">
        <f t="shared" si="205"/>
        <v>16235</v>
      </c>
      <c r="N100" s="9" t="str">
        <f t="shared" ref="N100:P100" si="206">concat(K100,",")</f>
        <v>628,</v>
      </c>
      <c r="O100" s="9" t="str">
        <f t="shared" si="206"/>
        <v>16017,</v>
      </c>
      <c r="P100" s="9" t="str">
        <f t="shared" si="206"/>
        <v>16235,</v>
      </c>
    </row>
    <row r="101" ht="15.75" customHeight="1">
      <c r="B101" s="6">
        <v>98.0</v>
      </c>
      <c r="C101" s="1">
        <f t="shared" si="3"/>
        <v>4.773272559</v>
      </c>
      <c r="D101" s="8">
        <f t="shared" si="4"/>
        <v>-1.147869242</v>
      </c>
      <c r="E101" s="8">
        <f t="shared" si="5"/>
        <v>0.5133363406</v>
      </c>
      <c r="F101" s="8">
        <f t="shared" si="6"/>
        <v>0.6345329019</v>
      </c>
      <c r="G101" s="8">
        <f t="shared" si="7"/>
        <v>0.2163404489</v>
      </c>
      <c r="H101" s="3">
        <f t="shared" si="8"/>
        <v>0.06847120642</v>
      </c>
      <c r="I101" s="24">
        <f t="shared" si="99"/>
        <v>1.72967679</v>
      </c>
      <c r="J101" s="27">
        <f t="shared" si="184"/>
        <v>1.850873351</v>
      </c>
      <c r="K101" s="28">
        <f t="shared" ref="K101:M101" si="207">ROUNDDOWN(H101*$R$11)</f>
        <v>615</v>
      </c>
      <c r="L101" s="28">
        <f t="shared" si="207"/>
        <v>15541</v>
      </c>
      <c r="M101" s="28">
        <f t="shared" si="207"/>
        <v>16630</v>
      </c>
      <c r="N101" s="9" t="str">
        <f t="shared" ref="N101:P101" si="208">concat(K101,",")</f>
        <v>615,</v>
      </c>
      <c r="O101" s="9" t="str">
        <f t="shared" si="208"/>
        <v>15541,</v>
      </c>
      <c r="P101" s="9" t="str">
        <f t="shared" si="208"/>
        <v>16630,</v>
      </c>
    </row>
    <row r="102" ht="15.75" customHeight="1">
      <c r="B102" s="6">
        <v>99.0</v>
      </c>
      <c r="C102" s="1">
        <f t="shared" si="3"/>
        <v>4.821979422</v>
      </c>
      <c r="D102" s="8">
        <f t="shared" si="4"/>
        <v>-1.143101122</v>
      </c>
      <c r="E102" s="8">
        <f t="shared" si="5"/>
        <v>0.4626245791</v>
      </c>
      <c r="F102" s="8">
        <f t="shared" si="6"/>
        <v>0.6804765424</v>
      </c>
      <c r="G102" s="8">
        <f t="shared" si="7"/>
        <v>0.2082167501</v>
      </c>
      <c r="H102" s="3">
        <f t="shared" si="8"/>
        <v>0.06511562857</v>
      </c>
      <c r="I102" s="24">
        <f t="shared" si="99"/>
        <v>1.670841329</v>
      </c>
      <c r="J102" s="27">
        <f t="shared" si="184"/>
        <v>1.888693292</v>
      </c>
      <c r="K102" s="28">
        <f t="shared" ref="K102:M102" si="209">ROUNDDOWN(H102*$R$11)</f>
        <v>585</v>
      </c>
      <c r="L102" s="28">
        <f t="shared" si="209"/>
        <v>15012</v>
      </c>
      <c r="M102" s="28">
        <f t="shared" si="209"/>
        <v>16969</v>
      </c>
      <c r="N102" s="9" t="str">
        <f t="shared" ref="N102:P102" si="210">concat(K102,",")</f>
        <v>585,</v>
      </c>
      <c r="O102" s="9" t="str">
        <f t="shared" si="210"/>
        <v>15012,</v>
      </c>
      <c r="P102" s="9" t="str">
        <f t="shared" si="210"/>
        <v>16969,</v>
      </c>
    </row>
    <row r="103" ht="15.75" customHeight="1">
      <c r="B103" s="6">
        <v>100.0</v>
      </c>
      <c r="C103" s="1">
        <f t="shared" si="3"/>
        <v>4.870686285</v>
      </c>
      <c r="D103" s="8">
        <f t="shared" si="4"/>
        <v>-1.135621691</v>
      </c>
      <c r="E103" s="8">
        <f t="shared" si="5"/>
        <v>0.4108155233</v>
      </c>
      <c r="F103" s="8">
        <f t="shared" si="6"/>
        <v>0.7248061677</v>
      </c>
      <c r="G103" s="8">
        <f t="shared" si="7"/>
        <v>0.1956552728</v>
      </c>
      <c r="H103" s="3">
        <f t="shared" si="8"/>
        <v>0.06003358176</v>
      </c>
      <c r="I103" s="24">
        <f t="shared" si="99"/>
        <v>1.606470796</v>
      </c>
      <c r="J103" s="27">
        <f t="shared" si="184"/>
        <v>1.92046144</v>
      </c>
      <c r="K103" s="28">
        <f t="shared" ref="K103:M103" si="211">ROUNDDOWN(H103*$R$11)</f>
        <v>539</v>
      </c>
      <c r="L103" s="28">
        <f t="shared" si="211"/>
        <v>14434</v>
      </c>
      <c r="M103" s="28">
        <f t="shared" si="211"/>
        <v>17255</v>
      </c>
      <c r="N103" s="9" t="str">
        <f t="shared" ref="N103:P103" si="212">concat(K103,",")</f>
        <v>539,</v>
      </c>
      <c r="O103" s="9" t="str">
        <f t="shared" si="212"/>
        <v>14434,</v>
      </c>
      <c r="P103" s="9" t="str">
        <f t="shared" si="212"/>
        <v>17255,</v>
      </c>
    </row>
    <row r="104" ht="15.75" customHeight="1">
      <c r="B104" s="6">
        <v>101.0</v>
      </c>
      <c r="C104" s="1">
        <f t="shared" si="3"/>
        <v>4.919393147</v>
      </c>
      <c r="D104" s="8">
        <f t="shared" si="4"/>
        <v>-1.125448691</v>
      </c>
      <c r="E104" s="8">
        <f t="shared" si="5"/>
        <v>0.3580320584</v>
      </c>
      <c r="F104" s="8">
        <f t="shared" si="6"/>
        <v>0.7674166329</v>
      </c>
      <c r="G104" s="8">
        <f t="shared" si="7"/>
        <v>0.178923743</v>
      </c>
      <c r="H104" s="3">
        <f t="shared" si="8"/>
        <v>0.05347505168</v>
      </c>
      <c r="I104" s="24">
        <f t="shared" si="99"/>
        <v>1.536955801</v>
      </c>
      <c r="J104" s="27">
        <f t="shared" si="184"/>
        <v>1.946340376</v>
      </c>
      <c r="K104" s="28">
        <f t="shared" ref="K104:M104" si="213">ROUNDDOWN(H104*$R$11)</f>
        <v>480</v>
      </c>
      <c r="L104" s="28">
        <f t="shared" si="213"/>
        <v>13809</v>
      </c>
      <c r="M104" s="28">
        <f t="shared" si="213"/>
        <v>17487</v>
      </c>
      <c r="N104" s="9" t="str">
        <f t="shared" ref="N104:P104" si="214">concat(K104,",")</f>
        <v>480,</v>
      </c>
      <c r="O104" s="9" t="str">
        <f t="shared" si="214"/>
        <v>13809,</v>
      </c>
      <c r="P104" s="9" t="str">
        <f t="shared" si="214"/>
        <v>17487,</v>
      </c>
    </row>
    <row r="105" ht="15.75" customHeight="1">
      <c r="B105" s="6">
        <v>102.0</v>
      </c>
      <c r="C105" s="1">
        <f t="shared" si="3"/>
        <v>4.96810001</v>
      </c>
      <c r="D105" s="8">
        <f t="shared" si="4"/>
        <v>-1.112606252</v>
      </c>
      <c r="E105" s="8">
        <f t="shared" si="5"/>
        <v>0.304399381</v>
      </c>
      <c r="F105" s="8">
        <f t="shared" si="6"/>
        <v>0.8082068706</v>
      </c>
      <c r="G105" s="8">
        <f t="shared" si="7"/>
        <v>0.1583787642</v>
      </c>
      <c r="H105" s="3">
        <f t="shared" si="8"/>
        <v>0.04577251261</v>
      </c>
      <c r="I105" s="24">
        <f t="shared" si="99"/>
        <v>1.462778145</v>
      </c>
      <c r="J105" s="27">
        <f t="shared" si="184"/>
        <v>1.966585635</v>
      </c>
      <c r="K105" s="28">
        <f t="shared" ref="K105:M105" si="215">ROUNDDOWN(H105*$R$11)</f>
        <v>411</v>
      </c>
      <c r="L105" s="28">
        <f t="shared" si="215"/>
        <v>13143</v>
      </c>
      <c r="M105" s="28">
        <f t="shared" si="215"/>
        <v>17669</v>
      </c>
      <c r="N105" s="9" t="str">
        <f t="shared" ref="N105:P105" si="216">concat(K105,",")</f>
        <v>411,</v>
      </c>
      <c r="O105" s="9" t="str">
        <f t="shared" si="216"/>
        <v>13143,</v>
      </c>
      <c r="P105" s="9" t="str">
        <f t="shared" si="216"/>
        <v>17669,</v>
      </c>
    </row>
    <row r="106" ht="15.75" customHeight="1">
      <c r="B106" s="6">
        <v>103.0</v>
      </c>
      <c r="C106" s="1">
        <f t="shared" si="3"/>
        <v>5.016806873</v>
      </c>
      <c r="D106" s="8">
        <f t="shared" si="4"/>
        <v>-1.097124833</v>
      </c>
      <c r="E106" s="8">
        <f t="shared" si="5"/>
        <v>0.2500447019</v>
      </c>
      <c r="F106" s="8">
        <f t="shared" si="6"/>
        <v>0.8470801309</v>
      </c>
      <c r="G106" s="8">
        <f t="shared" si="7"/>
        <v>0.1344582171</v>
      </c>
      <c r="H106" s="3">
        <f t="shared" si="8"/>
        <v>0.03733338426</v>
      </c>
      <c r="I106" s="24">
        <f t="shared" si="99"/>
        <v>1.384502919</v>
      </c>
      <c r="J106" s="27">
        <f t="shared" si="184"/>
        <v>1.981538348</v>
      </c>
      <c r="K106" s="28">
        <f t="shared" ref="K106:M106" si="217">ROUNDDOWN(H106*$R$11)</f>
        <v>335</v>
      </c>
      <c r="L106" s="28">
        <f t="shared" si="217"/>
        <v>12439</v>
      </c>
      <c r="M106" s="28">
        <f t="shared" si="217"/>
        <v>17804</v>
      </c>
      <c r="N106" s="9" t="str">
        <f t="shared" ref="N106:P106" si="218">concat(K106,",")</f>
        <v>335,</v>
      </c>
      <c r="O106" s="9" t="str">
        <f t="shared" si="218"/>
        <v>12439,</v>
      </c>
      <c r="P106" s="9" t="str">
        <f t="shared" si="218"/>
        <v>17804,</v>
      </c>
    </row>
    <row r="107" ht="15.75" customHeight="1">
      <c r="B107" s="6">
        <v>104.0</v>
      </c>
      <c r="C107" s="1">
        <f t="shared" si="3"/>
        <v>5.065513736</v>
      </c>
      <c r="D107" s="8">
        <f t="shared" si="4"/>
        <v>-1.079041155</v>
      </c>
      <c r="E107" s="8">
        <f t="shared" si="5"/>
        <v>0.1950969444</v>
      </c>
      <c r="F107" s="8">
        <f t="shared" si="6"/>
        <v>0.8839442107</v>
      </c>
      <c r="G107" s="8">
        <f t="shared" si="7"/>
        <v>0.1076719265</v>
      </c>
      <c r="H107" s="3">
        <f t="shared" si="8"/>
        <v>0.02863077134</v>
      </c>
      <c r="I107" s="24">
        <f t="shared" si="99"/>
        <v>1.302768871</v>
      </c>
      <c r="J107" s="27">
        <f t="shared" si="184"/>
        <v>1.991616137</v>
      </c>
      <c r="K107" s="28">
        <f t="shared" ref="K107:M107" si="219">ROUNDDOWN(H107*$R$11)</f>
        <v>257</v>
      </c>
      <c r="L107" s="28">
        <f t="shared" si="219"/>
        <v>11705</v>
      </c>
      <c r="M107" s="28">
        <f t="shared" si="219"/>
        <v>17894</v>
      </c>
      <c r="N107" s="9" t="str">
        <f t="shared" ref="N107:P107" si="220">concat(K107,",")</f>
        <v>257,</v>
      </c>
      <c r="O107" s="9" t="str">
        <f t="shared" si="220"/>
        <v>11705,</v>
      </c>
      <c r="P107" s="9" t="str">
        <f t="shared" si="220"/>
        <v>17894,</v>
      </c>
    </row>
    <row r="108" ht="15.75" customHeight="1">
      <c r="B108" s="6">
        <v>105.0</v>
      </c>
      <c r="C108" s="1">
        <f t="shared" si="3"/>
        <v>5.114220599</v>
      </c>
      <c r="D108" s="8">
        <f t="shared" si="4"/>
        <v>-1.058398111</v>
      </c>
      <c r="E108" s="8">
        <f t="shared" si="5"/>
        <v>0.1396864385</v>
      </c>
      <c r="F108" s="8">
        <f t="shared" si="6"/>
        <v>0.9187116726</v>
      </c>
      <c r="G108" s="8">
        <f t="shared" si="7"/>
        <v>0.07859079576</v>
      </c>
      <c r="H108" s="3">
        <f t="shared" si="8"/>
        <v>0.02019268465</v>
      </c>
      <c r="I108" s="24">
        <f t="shared" si="99"/>
        <v>1.218277234</v>
      </c>
      <c r="J108" s="27">
        <f t="shared" si="184"/>
        <v>1.997302468</v>
      </c>
      <c r="K108" s="28">
        <f t="shared" ref="K108:M108" si="221">ROUNDDOWN(H108*$R$11)</f>
        <v>181</v>
      </c>
      <c r="L108" s="28">
        <f t="shared" si="221"/>
        <v>10946</v>
      </c>
      <c r="M108" s="28">
        <f t="shared" si="221"/>
        <v>17945</v>
      </c>
      <c r="N108" s="9" t="str">
        <f t="shared" ref="N108:P108" si="222">concat(K108,",")</f>
        <v>181,</v>
      </c>
      <c r="O108" s="9" t="str">
        <f t="shared" si="222"/>
        <v>10946,</v>
      </c>
      <c r="P108" s="9" t="str">
        <f t="shared" si="222"/>
        <v>17945,</v>
      </c>
    </row>
    <row r="109" ht="15.75" customHeight="1">
      <c r="B109" s="6">
        <v>106.0</v>
      </c>
      <c r="C109" s="1">
        <f t="shared" si="3"/>
        <v>5.162927462</v>
      </c>
      <c r="D109" s="8">
        <f t="shared" si="4"/>
        <v>-1.035244664</v>
      </c>
      <c r="E109" s="8">
        <f t="shared" si="5"/>
        <v>0.08394461186</v>
      </c>
      <c r="F109" s="8">
        <f t="shared" si="6"/>
        <v>0.9513000518</v>
      </c>
      <c r="G109" s="8">
        <f t="shared" si="7"/>
        <v>0.04783463863</v>
      </c>
      <c r="H109" s="3">
        <f t="shared" si="8"/>
        <v>0.01258997498</v>
      </c>
      <c r="I109" s="24">
        <f t="shared" si="99"/>
        <v>1.13177925</v>
      </c>
      <c r="J109" s="27">
        <f t="shared" si="184"/>
        <v>1.99913469</v>
      </c>
      <c r="K109" s="28">
        <f t="shared" ref="K109:M109" si="223">ROUNDDOWN(H109*$R$11)</f>
        <v>113</v>
      </c>
      <c r="L109" s="28">
        <f t="shared" si="223"/>
        <v>10169</v>
      </c>
      <c r="M109" s="28">
        <f t="shared" si="223"/>
        <v>17962</v>
      </c>
      <c r="N109" s="9" t="str">
        <f t="shared" ref="N109:P109" si="224">concat(K109,",")</f>
        <v>113,</v>
      </c>
      <c r="O109" s="9" t="str">
        <f t="shared" si="224"/>
        <v>10169,</v>
      </c>
      <c r="P109" s="9" t="str">
        <f t="shared" si="224"/>
        <v>17962,</v>
      </c>
    </row>
    <row r="110" ht="15.75" customHeight="1">
      <c r="B110" s="6">
        <v>107.0</v>
      </c>
      <c r="C110" s="1">
        <f t="shared" si="3"/>
        <v>5.211634325</v>
      </c>
      <c r="D110" s="8">
        <f t="shared" si="4"/>
        <v>-1.00963573</v>
      </c>
      <c r="E110" s="8">
        <f t="shared" si="5"/>
        <v>0.02800367783</v>
      </c>
      <c r="F110" s="8">
        <f t="shared" si="6"/>
        <v>0.9816320524</v>
      </c>
      <c r="G110" s="8">
        <f t="shared" si="7"/>
        <v>0.01605896923</v>
      </c>
      <c r="H110" s="3">
        <f t="shared" si="8"/>
        <v>0.006423239002</v>
      </c>
      <c r="I110" s="24">
        <f t="shared" si="99"/>
        <v>1.044062647</v>
      </c>
      <c r="J110" s="27">
        <f t="shared" si="184"/>
        <v>1.997691022</v>
      </c>
      <c r="K110" s="28">
        <f t="shared" ref="K110:M110" si="225">ROUNDDOWN(H110*$R$11)</f>
        <v>57</v>
      </c>
      <c r="L110" s="28">
        <f t="shared" si="225"/>
        <v>9380</v>
      </c>
      <c r="M110" s="28">
        <f t="shared" si="225"/>
        <v>17949</v>
      </c>
      <c r="N110" s="9" t="str">
        <f t="shared" ref="N110:P110" si="226">concat(K110,",")</f>
        <v>57,</v>
      </c>
      <c r="O110" s="9" t="str">
        <f t="shared" si="226"/>
        <v>9380,</v>
      </c>
      <c r="P110" s="9" t="str">
        <f t="shared" si="226"/>
        <v>17949,</v>
      </c>
    </row>
    <row r="111" ht="15.75" customHeight="1">
      <c r="B111" s="6">
        <v>108.0</v>
      </c>
      <c r="C111" s="1">
        <f t="shared" si="3"/>
        <v>5.260341187</v>
      </c>
      <c r="D111" s="8">
        <f t="shared" si="4"/>
        <v>-0.9816320524</v>
      </c>
      <c r="E111" s="8">
        <f t="shared" si="5"/>
        <v>-0.02800367783</v>
      </c>
      <c r="F111" s="8">
        <f t="shared" si="6"/>
        <v>1.00963573</v>
      </c>
      <c r="G111" s="8">
        <f t="shared" si="7"/>
        <v>-0.01605896923</v>
      </c>
      <c r="H111" s="3">
        <f t="shared" si="8"/>
        <v>0.002308978382</v>
      </c>
      <c r="I111" s="24">
        <f t="shared" si="99"/>
        <v>0.9559373529</v>
      </c>
      <c r="J111" s="27">
        <f t="shared" si="184"/>
        <v>1.993576761</v>
      </c>
      <c r="K111" s="28">
        <f t="shared" ref="K111:M111" si="227">ROUNDDOWN(H111*$R$11)</f>
        <v>20</v>
      </c>
      <c r="L111" s="28">
        <f t="shared" si="227"/>
        <v>8589</v>
      </c>
      <c r="M111" s="28">
        <f t="shared" si="227"/>
        <v>17912</v>
      </c>
      <c r="N111" s="9" t="str">
        <f t="shared" ref="N111:P111" si="228">concat(K111,",")</f>
        <v>20,</v>
      </c>
      <c r="O111" s="9" t="str">
        <f t="shared" si="228"/>
        <v>8589,</v>
      </c>
      <c r="P111" s="9" t="str">
        <f t="shared" si="228"/>
        <v>17912,</v>
      </c>
    </row>
    <row r="112" ht="15.75" customHeight="1">
      <c r="B112" s="6">
        <v>109.0</v>
      </c>
      <c r="C112" s="1">
        <f t="shared" si="3"/>
        <v>5.30904805</v>
      </c>
      <c r="D112" s="8">
        <f t="shared" si="4"/>
        <v>-0.9513000518</v>
      </c>
      <c r="E112" s="8">
        <f t="shared" si="5"/>
        <v>-0.08394461186</v>
      </c>
      <c r="F112" s="8">
        <f t="shared" si="6"/>
        <v>1.035244664</v>
      </c>
      <c r="G112" s="8">
        <f t="shared" si="7"/>
        <v>-0.04783463863</v>
      </c>
      <c r="H112" s="3">
        <f t="shared" si="8"/>
        <v>0.000865309585</v>
      </c>
      <c r="I112" s="24">
        <f t="shared" si="99"/>
        <v>0.8682207495</v>
      </c>
      <c r="J112" s="27">
        <f t="shared" si="184"/>
        <v>1.987410025</v>
      </c>
      <c r="K112" s="28">
        <f t="shared" ref="K112:M112" si="229">ROUNDDOWN(H112*$R$11)</f>
        <v>7</v>
      </c>
      <c r="L112" s="28">
        <f t="shared" si="229"/>
        <v>7800</v>
      </c>
      <c r="M112" s="28">
        <f t="shared" si="229"/>
        <v>17856</v>
      </c>
      <c r="N112" s="9" t="str">
        <f t="shared" ref="N112:P112" si="230">concat(K112,",")</f>
        <v>7,</v>
      </c>
      <c r="O112" s="9" t="str">
        <f t="shared" si="230"/>
        <v>7800,</v>
      </c>
      <c r="P112" s="9" t="str">
        <f t="shared" si="230"/>
        <v>17856,</v>
      </c>
    </row>
    <row r="113" ht="15.75" customHeight="1">
      <c r="B113" s="6">
        <v>110.0</v>
      </c>
      <c r="C113" s="1">
        <f t="shared" si="3"/>
        <v>5.357754913</v>
      </c>
      <c r="D113" s="8">
        <f t="shared" si="4"/>
        <v>-0.9187116726</v>
      </c>
      <c r="E113" s="8">
        <f t="shared" si="5"/>
        <v>-0.1396864385</v>
      </c>
      <c r="F113" s="8">
        <f t="shared" si="6"/>
        <v>1.058398111</v>
      </c>
      <c r="G113" s="8">
        <f t="shared" si="7"/>
        <v>-0.07859079576</v>
      </c>
      <c r="H113" s="3">
        <f t="shared" si="8"/>
        <v>0.002697531684</v>
      </c>
      <c r="I113" s="24">
        <f t="shared" si="99"/>
        <v>0.7817227657</v>
      </c>
      <c r="J113" s="27">
        <f t="shared" si="184"/>
        <v>1.979807315</v>
      </c>
      <c r="K113" s="28">
        <f t="shared" ref="K113:M113" si="231">ROUNDDOWN(H113*$R$11)</f>
        <v>24</v>
      </c>
      <c r="L113" s="28">
        <f t="shared" si="231"/>
        <v>7023</v>
      </c>
      <c r="M113" s="28">
        <f t="shared" si="231"/>
        <v>17788</v>
      </c>
      <c r="N113" s="9" t="str">
        <f t="shared" ref="N113:P113" si="232">concat(K113,",")</f>
        <v>24,</v>
      </c>
      <c r="O113" s="9" t="str">
        <f t="shared" si="232"/>
        <v>7023,</v>
      </c>
      <c r="P113" s="9" t="str">
        <f t="shared" si="232"/>
        <v>17788,</v>
      </c>
    </row>
    <row r="114" ht="15.75" customHeight="1">
      <c r="B114" s="6">
        <v>111.0</v>
      </c>
      <c r="C114" s="1">
        <f t="shared" si="3"/>
        <v>5.406461776</v>
      </c>
      <c r="D114" s="8">
        <f t="shared" si="4"/>
        <v>-0.8839442107</v>
      </c>
      <c r="E114" s="8">
        <f t="shared" si="5"/>
        <v>-0.1950969444</v>
      </c>
      <c r="F114" s="8">
        <f t="shared" si="6"/>
        <v>1.079041155</v>
      </c>
      <c r="G114" s="8">
        <f t="shared" si="7"/>
        <v>-0.1076719265</v>
      </c>
      <c r="H114" s="3">
        <f t="shared" si="8"/>
        <v>0.008383862736</v>
      </c>
      <c r="I114" s="24">
        <f t="shared" si="99"/>
        <v>0.6972311291</v>
      </c>
      <c r="J114" s="27">
        <f t="shared" si="184"/>
        <v>1.971369229</v>
      </c>
      <c r="K114" s="28">
        <f t="shared" ref="K114:M114" si="233">ROUNDDOWN(H114*$R$11)</f>
        <v>75</v>
      </c>
      <c r="L114" s="28">
        <f t="shared" si="233"/>
        <v>6264</v>
      </c>
      <c r="M114" s="28">
        <f t="shared" si="233"/>
        <v>17712</v>
      </c>
      <c r="N114" s="9" t="str">
        <f t="shared" ref="N114:P114" si="234">concat(K114,",")</f>
        <v>75,</v>
      </c>
      <c r="O114" s="9" t="str">
        <f t="shared" si="234"/>
        <v>6264,</v>
      </c>
      <c r="P114" s="9" t="str">
        <f t="shared" si="234"/>
        <v>17712,</v>
      </c>
    </row>
    <row r="115" ht="15.75" customHeight="1">
      <c r="B115" s="6">
        <v>112.0</v>
      </c>
      <c r="C115" s="1">
        <f t="shared" si="3"/>
        <v>5.455168639</v>
      </c>
      <c r="D115" s="8">
        <f t="shared" si="4"/>
        <v>-0.8470801309</v>
      </c>
      <c r="E115" s="8">
        <f t="shared" si="5"/>
        <v>-0.2500447019</v>
      </c>
      <c r="F115" s="8">
        <f t="shared" si="6"/>
        <v>1.097124833</v>
      </c>
      <c r="G115" s="8">
        <f t="shared" si="7"/>
        <v>-0.1344582171</v>
      </c>
      <c r="H115" s="3">
        <f t="shared" si="8"/>
        <v>0.01846165198</v>
      </c>
      <c r="I115" s="24">
        <f t="shared" si="99"/>
        <v>0.615497081</v>
      </c>
      <c r="J115" s="27">
        <f t="shared" si="184"/>
        <v>1.962666616</v>
      </c>
      <c r="K115" s="28">
        <f t="shared" ref="K115:M115" si="235">ROUNDDOWN(H115*$R$11)</f>
        <v>165</v>
      </c>
      <c r="L115" s="28">
        <f t="shared" si="235"/>
        <v>5530</v>
      </c>
      <c r="M115" s="28">
        <f t="shared" si="235"/>
        <v>17634</v>
      </c>
      <c r="N115" s="9" t="str">
        <f t="shared" ref="N115:P115" si="236">concat(K115,",")</f>
        <v>165,</v>
      </c>
      <c r="O115" s="9" t="str">
        <f t="shared" si="236"/>
        <v>5530,</v>
      </c>
      <c r="P115" s="9" t="str">
        <f t="shared" si="236"/>
        <v>17634,</v>
      </c>
    </row>
    <row r="116" ht="15.75" customHeight="1">
      <c r="B116" s="6">
        <v>113.0</v>
      </c>
      <c r="C116" s="1">
        <f t="shared" si="3"/>
        <v>5.503875502</v>
      </c>
      <c r="D116" s="8">
        <f t="shared" si="4"/>
        <v>-0.8082068706</v>
      </c>
      <c r="E116" s="8">
        <f t="shared" si="5"/>
        <v>-0.304399381</v>
      </c>
      <c r="F116" s="8">
        <f t="shared" si="6"/>
        <v>1.112606252</v>
      </c>
      <c r="G116" s="8">
        <f t="shared" si="7"/>
        <v>-0.1583787642</v>
      </c>
      <c r="H116" s="3">
        <f t="shared" si="8"/>
        <v>0.03341436516</v>
      </c>
      <c r="I116" s="24">
        <f t="shared" si="99"/>
        <v>0.5372218548</v>
      </c>
      <c r="J116" s="27">
        <f t="shared" si="184"/>
        <v>1.954227487</v>
      </c>
      <c r="K116" s="28">
        <f t="shared" ref="K116:M116" si="237">ROUNDDOWN(H116*$R$11)</f>
        <v>300</v>
      </c>
      <c r="L116" s="28">
        <f t="shared" si="237"/>
        <v>4826</v>
      </c>
      <c r="M116" s="28">
        <f t="shared" si="237"/>
        <v>17558</v>
      </c>
      <c r="N116" s="9" t="str">
        <f t="shared" ref="N116:P116" si="238">concat(K116,",")</f>
        <v>300,</v>
      </c>
      <c r="O116" s="9" t="str">
        <f t="shared" si="238"/>
        <v>4826,</v>
      </c>
      <c r="P116" s="9" t="str">
        <f t="shared" si="238"/>
        <v>17558,</v>
      </c>
    </row>
    <row r="117" ht="15.75" customHeight="1">
      <c r="B117" s="6">
        <v>114.0</v>
      </c>
      <c r="C117" s="1">
        <f t="shared" si="3"/>
        <v>5.552582364</v>
      </c>
      <c r="D117" s="8">
        <f t="shared" si="4"/>
        <v>-0.7674166329</v>
      </c>
      <c r="E117" s="8">
        <f t="shared" si="5"/>
        <v>-0.3580320584</v>
      </c>
      <c r="F117" s="8">
        <f t="shared" si="6"/>
        <v>1.125448691</v>
      </c>
      <c r="G117" s="8">
        <f t="shared" si="7"/>
        <v>-0.178923743</v>
      </c>
      <c r="H117" s="3">
        <f t="shared" si="8"/>
        <v>0.05365962413</v>
      </c>
      <c r="I117" s="24">
        <f t="shared" si="99"/>
        <v>0.4630441987</v>
      </c>
      <c r="J117" s="27">
        <f t="shared" si="184"/>
        <v>1.946524948</v>
      </c>
      <c r="K117" s="28">
        <f t="shared" ref="K117:M117" si="239">ROUNDDOWN(H117*$R$11)</f>
        <v>482</v>
      </c>
      <c r="L117" s="28">
        <f t="shared" si="239"/>
        <v>4160</v>
      </c>
      <c r="M117" s="28">
        <f t="shared" si="239"/>
        <v>17489</v>
      </c>
      <c r="N117" s="9" t="str">
        <f t="shared" ref="N117:P117" si="240">concat(K117,",")</f>
        <v>482,</v>
      </c>
      <c r="O117" s="9" t="str">
        <f t="shared" si="240"/>
        <v>4160,</v>
      </c>
      <c r="P117" s="9" t="str">
        <f t="shared" si="240"/>
        <v>17489,</v>
      </c>
    </row>
    <row r="118" ht="15.75" customHeight="1">
      <c r="B118" s="6">
        <v>115.0</v>
      </c>
      <c r="C118" s="1">
        <f t="shared" si="3"/>
        <v>5.601289227</v>
      </c>
      <c r="D118" s="8">
        <f t="shared" si="4"/>
        <v>-0.7248061677</v>
      </c>
      <c r="E118" s="8">
        <f t="shared" si="5"/>
        <v>-0.4108155233</v>
      </c>
      <c r="F118" s="8">
        <f t="shared" si="6"/>
        <v>1.135621691</v>
      </c>
      <c r="G118" s="8">
        <f t="shared" si="7"/>
        <v>-0.1956552728</v>
      </c>
      <c r="H118" s="3">
        <f t="shared" si="8"/>
        <v>0.07953855952</v>
      </c>
      <c r="I118" s="24">
        <f t="shared" si="99"/>
        <v>0.393529204</v>
      </c>
      <c r="J118" s="27">
        <f t="shared" si="184"/>
        <v>1.939966418</v>
      </c>
      <c r="K118" s="28">
        <f t="shared" ref="K118:M118" si="241">ROUNDDOWN(H118*$R$11)</f>
        <v>714</v>
      </c>
      <c r="L118" s="28">
        <f t="shared" si="241"/>
        <v>3535</v>
      </c>
      <c r="M118" s="28">
        <f t="shared" si="241"/>
        <v>17430</v>
      </c>
      <c r="N118" s="9" t="str">
        <f t="shared" ref="N118:P118" si="242">concat(K118,",")</f>
        <v>714,</v>
      </c>
      <c r="O118" s="9" t="str">
        <f t="shared" si="242"/>
        <v>3535,</v>
      </c>
      <c r="P118" s="9" t="str">
        <f t="shared" si="242"/>
        <v>17430,</v>
      </c>
    </row>
    <row r="119" ht="15.75" customHeight="1">
      <c r="B119" s="6">
        <v>116.0</v>
      </c>
      <c r="C119" s="1">
        <f t="shared" si="3"/>
        <v>5.64999609</v>
      </c>
      <c r="D119" s="8">
        <f t="shared" si="4"/>
        <v>-0.6804765424</v>
      </c>
      <c r="E119" s="8">
        <f t="shared" si="5"/>
        <v>-0.4626245791</v>
      </c>
      <c r="F119" s="8">
        <f t="shared" si="6"/>
        <v>1.143101122</v>
      </c>
      <c r="G119" s="8">
        <f t="shared" si="7"/>
        <v>-0.2082167501</v>
      </c>
      <c r="H119" s="3">
        <f t="shared" si="8"/>
        <v>0.1113067075</v>
      </c>
      <c r="I119" s="24">
        <f t="shared" si="99"/>
        <v>0.3291586708</v>
      </c>
      <c r="J119" s="27">
        <f t="shared" si="184"/>
        <v>1.934884371</v>
      </c>
      <c r="K119" s="28">
        <f t="shared" ref="K119:M119" si="243">ROUNDDOWN(H119*$R$11)</f>
        <v>1000</v>
      </c>
      <c r="L119" s="28">
        <f t="shared" si="243"/>
        <v>2957</v>
      </c>
      <c r="M119" s="28">
        <f t="shared" si="243"/>
        <v>17384</v>
      </c>
      <c r="N119" s="9" t="str">
        <f t="shared" ref="N119:P119" si="244">concat(K119,",")</f>
        <v>1000,</v>
      </c>
      <c r="O119" s="9" t="str">
        <f t="shared" si="244"/>
        <v>2957,</v>
      </c>
      <c r="P119" s="9" t="str">
        <f t="shared" si="244"/>
        <v>17384,</v>
      </c>
    </row>
    <row r="120" ht="15.75" customHeight="1">
      <c r="B120" s="6">
        <v>117.0</v>
      </c>
      <c r="C120" s="1">
        <f t="shared" si="3"/>
        <v>5.698702953</v>
      </c>
      <c r="D120" s="8">
        <f t="shared" si="4"/>
        <v>-0.6345329019</v>
      </c>
      <c r="E120" s="8">
        <f t="shared" si="5"/>
        <v>-0.5133363406</v>
      </c>
      <c r="F120" s="8">
        <f t="shared" si="6"/>
        <v>1.147869242</v>
      </c>
      <c r="G120" s="8">
        <f t="shared" si="7"/>
        <v>-0.2163404489</v>
      </c>
      <c r="H120" s="3">
        <f t="shared" si="8"/>
        <v>0.1491266492</v>
      </c>
      <c r="I120" s="24">
        <f t="shared" si="99"/>
        <v>0.2703232105</v>
      </c>
      <c r="J120" s="27">
        <f t="shared" si="184"/>
        <v>1.931528794</v>
      </c>
      <c r="K120" s="28">
        <f t="shared" ref="K120:M120" si="245">ROUNDDOWN(H120*$R$11)</f>
        <v>1339</v>
      </c>
      <c r="L120" s="28">
        <f t="shared" si="245"/>
        <v>2428</v>
      </c>
      <c r="M120" s="28">
        <f t="shared" si="245"/>
        <v>17354</v>
      </c>
      <c r="N120" s="9" t="str">
        <f t="shared" ref="N120:P120" si="246">concat(K120,",")</f>
        <v>1339,</v>
      </c>
      <c r="O120" s="9" t="str">
        <f t="shared" si="246"/>
        <v>2428,</v>
      </c>
      <c r="P120" s="9" t="str">
        <f t="shared" si="246"/>
        <v>17354,</v>
      </c>
    </row>
    <row r="121" ht="15.75" customHeight="1">
      <c r="B121" s="6">
        <v>118.0</v>
      </c>
      <c r="C121" s="1">
        <f t="shared" si="3"/>
        <v>5.747409816</v>
      </c>
      <c r="D121" s="8">
        <f t="shared" si="4"/>
        <v>-0.5870842194</v>
      </c>
      <c r="E121" s="8">
        <f t="shared" si="5"/>
        <v>-0.562830525</v>
      </c>
      <c r="F121" s="8">
        <f t="shared" si="6"/>
        <v>1.149914744</v>
      </c>
      <c r="G121" s="8">
        <f t="shared" si="7"/>
        <v>-0.2198532266</v>
      </c>
      <c r="H121" s="3">
        <f t="shared" si="8"/>
        <v>0.1930625539</v>
      </c>
      <c r="I121" s="24">
        <f t="shared" si="99"/>
        <v>0.2173162484</v>
      </c>
      <c r="J121" s="27">
        <f t="shared" si="184"/>
        <v>1.930061518</v>
      </c>
      <c r="K121" s="28">
        <f t="shared" ref="K121:M121" si="247">ROUNDDOWN(H121*$R$11)</f>
        <v>1734</v>
      </c>
      <c r="L121" s="28">
        <f t="shared" si="247"/>
        <v>1952</v>
      </c>
      <c r="M121" s="28">
        <f t="shared" si="247"/>
        <v>17341</v>
      </c>
      <c r="N121" s="9" t="str">
        <f t="shared" ref="N121:P121" si="248">concat(K121,",")</f>
        <v>1734,</v>
      </c>
      <c r="O121" s="9" t="str">
        <f t="shared" si="248"/>
        <v>1952,</v>
      </c>
      <c r="P121" s="9" t="str">
        <f t="shared" si="248"/>
        <v>17341,</v>
      </c>
    </row>
    <row r="122" ht="15.75" customHeight="1">
      <c r="B122" s="6">
        <v>119.0</v>
      </c>
      <c r="C122" s="1">
        <f t="shared" si="3"/>
        <v>5.796116679</v>
      </c>
      <c r="D122" s="8">
        <f t="shared" si="4"/>
        <v>-0.5382430381</v>
      </c>
      <c r="E122" s="8">
        <f t="shared" si="5"/>
        <v>-0.6109897375</v>
      </c>
      <c r="F122" s="8">
        <f t="shared" si="6"/>
        <v>1.149232776</v>
      </c>
      <c r="G122" s="8">
        <f t="shared" si="7"/>
        <v>-0.2186802146</v>
      </c>
      <c r="H122" s="3">
        <f t="shared" si="8"/>
        <v>0.2430767474</v>
      </c>
      <c r="I122" s="24">
        <f t="shared" si="99"/>
        <v>0.1703300479</v>
      </c>
      <c r="J122" s="27">
        <f t="shared" si="184"/>
        <v>1.930552561</v>
      </c>
      <c r="K122" s="28">
        <f t="shared" ref="K122:M122" si="249">ROUNDDOWN(H122*$R$11)</f>
        <v>2184</v>
      </c>
      <c r="L122" s="28">
        <f t="shared" si="249"/>
        <v>1530</v>
      </c>
      <c r="M122" s="28">
        <f t="shared" si="249"/>
        <v>17346</v>
      </c>
      <c r="N122" s="9" t="str">
        <f t="shared" ref="N122:P122" si="250">concat(K122,",")</f>
        <v>2184,</v>
      </c>
      <c r="O122" s="9" t="str">
        <f t="shared" si="250"/>
        <v>1530,</v>
      </c>
      <c r="P122" s="9" t="str">
        <f t="shared" si="250"/>
        <v>17346,</v>
      </c>
    </row>
    <row r="123" ht="15.75" customHeight="1">
      <c r="B123" s="6">
        <v>120.0</v>
      </c>
      <c r="C123" s="1">
        <f t="shared" si="3"/>
        <v>5.844823542</v>
      </c>
      <c r="D123" s="8">
        <f t="shared" si="4"/>
        <v>-0.4881252037</v>
      </c>
      <c r="E123" s="8">
        <f t="shared" si="5"/>
        <v>-0.6576997499</v>
      </c>
      <c r="F123" s="8">
        <f t="shared" si="6"/>
        <v>1.145824954</v>
      </c>
      <c r="G123" s="8">
        <f t="shared" si="7"/>
        <v>-0.2128464134</v>
      </c>
      <c r="H123" s="3">
        <f t="shared" si="8"/>
        <v>0.2990283829</v>
      </c>
      <c r="I123" s="24">
        <f t="shared" si="99"/>
        <v>0.1294538367</v>
      </c>
      <c r="J123" s="27">
        <f t="shared" si="184"/>
        <v>1.93297854</v>
      </c>
      <c r="K123" s="28">
        <f t="shared" ref="K123:M123" si="251">ROUNDDOWN(H123*$R$11)</f>
        <v>2686</v>
      </c>
      <c r="L123" s="28">
        <f t="shared" si="251"/>
        <v>1163</v>
      </c>
      <c r="M123" s="28">
        <f t="shared" si="251"/>
        <v>17367</v>
      </c>
      <c r="N123" s="9" t="str">
        <f t="shared" ref="N123:P123" si="252">concat(K123,",")</f>
        <v>2686,</v>
      </c>
      <c r="O123" s="9" t="str">
        <f t="shared" si="252"/>
        <v>1163,</v>
      </c>
      <c r="P123" s="9" t="str">
        <f t="shared" si="252"/>
        <v>17367,</v>
      </c>
    </row>
    <row r="124" ht="15.75" customHeight="1">
      <c r="B124" s="6">
        <v>121.0</v>
      </c>
      <c r="C124" s="1">
        <f t="shared" si="3"/>
        <v>5.893530404</v>
      </c>
      <c r="D124" s="8">
        <f t="shared" si="4"/>
        <v>-0.4368495903</v>
      </c>
      <c r="E124" s="8">
        <f t="shared" si="5"/>
        <v>-0.7028497712</v>
      </c>
      <c r="F124" s="8">
        <f t="shared" si="6"/>
        <v>1.139699361</v>
      </c>
      <c r="G124" s="8">
        <f t="shared" si="7"/>
        <v>-0.2024761604</v>
      </c>
      <c r="H124" s="3">
        <f t="shared" si="8"/>
        <v>0.3606742493</v>
      </c>
      <c r="I124" s="24">
        <f t="shared" si="99"/>
        <v>0.0946740684</v>
      </c>
      <c r="J124" s="27">
        <f t="shared" si="184"/>
        <v>1.937223201</v>
      </c>
      <c r="K124" s="28">
        <f t="shared" ref="K124:M124" si="253">ROUNDDOWN(H124*$R$11)</f>
        <v>3240</v>
      </c>
      <c r="L124" s="28">
        <f t="shared" si="253"/>
        <v>850</v>
      </c>
      <c r="M124" s="28">
        <f t="shared" si="253"/>
        <v>17405</v>
      </c>
      <c r="N124" s="9" t="str">
        <f t="shared" ref="N124:P124" si="254">concat(K124,",")</f>
        <v>3240,</v>
      </c>
      <c r="O124" s="9" t="str">
        <f t="shared" si="254"/>
        <v>850,</v>
      </c>
      <c r="P124" s="9" t="str">
        <f t="shared" si="254"/>
        <v>17405,</v>
      </c>
    </row>
    <row r="125" ht="15.75" customHeight="1">
      <c r="B125" s="6">
        <v>122.0</v>
      </c>
      <c r="C125" s="1">
        <f t="shared" si="3"/>
        <v>5.942237267</v>
      </c>
      <c r="D125" s="8">
        <f t="shared" si="4"/>
        <v>-0.3845378179</v>
      </c>
      <c r="E125" s="8">
        <f t="shared" si="5"/>
        <v>-0.7463327105</v>
      </c>
      <c r="F125" s="8">
        <f t="shared" si="6"/>
        <v>1.130870528</v>
      </c>
      <c r="G125" s="8">
        <f t="shared" si="7"/>
        <v>-0.1877904796</v>
      </c>
      <c r="H125" s="3">
        <f t="shared" si="8"/>
        <v>0.4276717025</v>
      </c>
      <c r="I125" s="24">
        <f t="shared" si="99"/>
        <v>0.06587680994</v>
      </c>
      <c r="J125" s="27">
        <f t="shared" si="184"/>
        <v>1.943080049</v>
      </c>
      <c r="K125" s="28">
        <f t="shared" ref="K125:M125" si="255">ROUNDDOWN(H125*$R$11)</f>
        <v>3842</v>
      </c>
      <c r="L125" s="28">
        <f t="shared" si="255"/>
        <v>591</v>
      </c>
      <c r="M125" s="28">
        <f t="shared" si="255"/>
        <v>17458</v>
      </c>
      <c r="N125" s="9" t="str">
        <f t="shared" ref="N125:P125" si="256">concat(K125,",")</f>
        <v>3842,</v>
      </c>
      <c r="O125" s="9" t="str">
        <f t="shared" si="256"/>
        <v>591,</v>
      </c>
      <c r="P125" s="9" t="str">
        <f t="shared" si="256"/>
        <v>17458,</v>
      </c>
    </row>
    <row r="126" ht="15.75" customHeight="1">
      <c r="B126" s="6">
        <v>123.0</v>
      </c>
      <c r="C126" s="1">
        <f t="shared" si="3"/>
        <v>5.99094413</v>
      </c>
      <c r="D126" s="8">
        <f t="shared" si="4"/>
        <v>-0.3313139643</v>
      </c>
      <c r="E126" s="8">
        <f t="shared" si="5"/>
        <v>-0.788045431</v>
      </c>
      <c r="F126" s="8">
        <f t="shared" si="6"/>
        <v>1.119359395</v>
      </c>
      <c r="G126" s="8">
        <f t="shared" si="7"/>
        <v>-0.1691023708</v>
      </c>
      <c r="H126" s="3">
        <f t="shared" si="8"/>
        <v>0.499583665</v>
      </c>
      <c r="I126" s="24">
        <f t="shared" si="99"/>
        <v>0.04285219825</v>
      </c>
      <c r="J126" s="27">
        <f t="shared" si="184"/>
        <v>1.950257025</v>
      </c>
      <c r="K126" s="28">
        <f t="shared" ref="K126:M126" si="257">ROUNDDOWN(H126*$R$11)</f>
        <v>4488</v>
      </c>
      <c r="L126" s="28">
        <f t="shared" si="257"/>
        <v>385</v>
      </c>
      <c r="M126" s="28">
        <f t="shared" si="257"/>
        <v>17523</v>
      </c>
      <c r="N126" s="9" t="str">
        <f t="shared" ref="N126:P126" si="258">concat(K126,",")</f>
        <v>4488,</v>
      </c>
      <c r="O126" s="9" t="str">
        <f t="shared" si="258"/>
        <v>385,</v>
      </c>
      <c r="P126" s="9" t="str">
        <f t="shared" si="258"/>
        <v>17523,</v>
      </c>
    </row>
    <row r="127" ht="15.75" customHeight="1">
      <c r="B127" s="6">
        <v>124.0</v>
      </c>
      <c r="C127" s="1">
        <f t="shared" si="3"/>
        <v>6.039650993</v>
      </c>
      <c r="D127" s="8">
        <f t="shared" si="4"/>
        <v>-0.2773042705</v>
      </c>
      <c r="E127" s="8">
        <f t="shared" si="5"/>
        <v>-0.8278889948</v>
      </c>
      <c r="F127" s="8">
        <f t="shared" si="6"/>
        <v>1.105193265</v>
      </c>
      <c r="G127" s="8">
        <f t="shared" si="7"/>
        <v>-0.1468101385</v>
      </c>
      <c r="H127" s="3">
        <f t="shared" si="8"/>
        <v>0.575885591</v>
      </c>
      <c r="I127" s="24">
        <f t="shared" si="99"/>
        <v>0.02530086671</v>
      </c>
      <c r="J127" s="27">
        <f t="shared" si="184"/>
        <v>1.958383127</v>
      </c>
      <c r="K127" s="28">
        <f t="shared" ref="K127:M127" si="259">ROUNDDOWN(H127*$R$11)</f>
        <v>5174</v>
      </c>
      <c r="L127" s="28">
        <f t="shared" si="259"/>
        <v>227</v>
      </c>
      <c r="M127" s="28">
        <f t="shared" si="259"/>
        <v>17596</v>
      </c>
      <c r="N127" s="9" t="str">
        <f t="shared" ref="N127:P127" si="260">concat(K127,",")</f>
        <v>5174,</v>
      </c>
      <c r="O127" s="9" t="str">
        <f t="shared" si="260"/>
        <v>227,</v>
      </c>
      <c r="P127" s="9" t="str">
        <f t="shared" si="260"/>
        <v>17596,</v>
      </c>
    </row>
    <row r="128" ht="15.75" customHeight="1">
      <c r="B128" s="6">
        <v>125.0</v>
      </c>
      <c r="C128" s="1">
        <f t="shared" si="3"/>
        <v>6.088357856</v>
      </c>
      <c r="D128" s="8">
        <f t="shared" si="4"/>
        <v>-0.2226368417</v>
      </c>
      <c r="E128" s="8">
        <f t="shared" si="5"/>
        <v>-0.8657688974</v>
      </c>
      <c r="F128" s="8">
        <f t="shared" si="6"/>
        <v>1.088405739</v>
      </c>
      <c r="G128" s="8">
        <f t="shared" si="7"/>
        <v>-0.121388903</v>
      </c>
      <c r="H128" s="3">
        <f t="shared" si="8"/>
        <v>0.6559742553</v>
      </c>
      <c r="I128" s="24">
        <f t="shared" si="99"/>
        <v>0.01284219961</v>
      </c>
      <c r="J128" s="27">
        <f t="shared" si="184"/>
        <v>1.967016836</v>
      </c>
      <c r="K128" s="28">
        <f t="shared" ref="K128:M128" si="261">ROUNDDOWN(H128*$R$11)</f>
        <v>5893</v>
      </c>
      <c r="L128" s="28">
        <f t="shared" si="261"/>
        <v>115</v>
      </c>
      <c r="M128" s="28">
        <f t="shared" si="261"/>
        <v>17673</v>
      </c>
      <c r="N128" s="9" t="str">
        <f t="shared" ref="N128:P128" si="262">concat(K128,",")</f>
        <v>5893,</v>
      </c>
      <c r="O128" s="9" t="str">
        <f t="shared" si="262"/>
        <v>115,</v>
      </c>
      <c r="P128" s="9" t="str">
        <f t="shared" si="262"/>
        <v>17673,</v>
      </c>
    </row>
    <row r="129" ht="15.75" customHeight="1">
      <c r="B129" s="6">
        <v>126.0</v>
      </c>
      <c r="C129" s="1">
        <f t="shared" si="3"/>
        <v>6.137064719</v>
      </c>
      <c r="D129" s="8">
        <f t="shared" si="4"/>
        <v>-0.1674413429</v>
      </c>
      <c r="E129" s="8">
        <f t="shared" si="5"/>
        <v>-0.9015952918</v>
      </c>
      <c r="F129" s="8">
        <f t="shared" si="6"/>
        <v>1.069036635</v>
      </c>
      <c r="G129" s="8">
        <f t="shared" si="7"/>
        <v>-0.09338047375</v>
      </c>
      <c r="H129" s="3">
        <f t="shared" si="8"/>
        <v>0.7391781834</v>
      </c>
      <c r="I129" s="24">
        <f t="shared" si="99"/>
        <v>0.005024234403</v>
      </c>
      <c r="J129" s="27">
        <f t="shared" si="184"/>
        <v>1.975656161</v>
      </c>
      <c r="K129" s="28">
        <f t="shared" ref="K129:M129" si="263">ROUNDDOWN(H129*$R$11)</f>
        <v>6641</v>
      </c>
      <c r="L129" s="28">
        <f t="shared" si="263"/>
        <v>45</v>
      </c>
      <c r="M129" s="28">
        <f t="shared" si="263"/>
        <v>17751</v>
      </c>
      <c r="N129" s="9" t="str">
        <f t="shared" ref="N129:P129" si="264">concat(K129,",")</f>
        <v>6641,</v>
      </c>
      <c r="O129" s="9" t="str">
        <f t="shared" si="264"/>
        <v>45,</v>
      </c>
      <c r="P129" s="9" t="str">
        <f t="shared" si="264"/>
        <v>17751,</v>
      </c>
    </row>
    <row r="130" ht="15.75" customHeight="1">
      <c r="B130" s="6">
        <v>127.0</v>
      </c>
      <c r="C130" s="1">
        <f t="shared" si="3"/>
        <v>6.185771581</v>
      </c>
      <c r="D130" s="8">
        <f t="shared" si="4"/>
        <v>-0.1118486917</v>
      </c>
      <c r="E130" s="8">
        <f t="shared" si="5"/>
        <v>-0.9352832018</v>
      </c>
      <c r="F130" s="8">
        <f t="shared" si="6"/>
        <v>1.047131894</v>
      </c>
      <c r="G130" s="8">
        <f t="shared" si="7"/>
        <v>-0.06338180186</v>
      </c>
      <c r="H130" s="3">
        <f t="shared" si="8"/>
        <v>0.8247695064</v>
      </c>
      <c r="I130" s="24">
        <f t="shared" si="99"/>
        <v>0.001334996294</v>
      </c>
      <c r="J130" s="27">
        <f t="shared" si="184"/>
        <v>1.983750092</v>
      </c>
      <c r="K130" s="28">
        <f t="shared" ref="K130:M130" si="265">ROUNDDOWN(H130*$R$11)</f>
        <v>7410</v>
      </c>
      <c r="L130" s="28">
        <f t="shared" si="265"/>
        <v>11</v>
      </c>
      <c r="M130" s="28">
        <f t="shared" si="265"/>
        <v>17823</v>
      </c>
      <c r="N130" s="9" t="str">
        <f t="shared" ref="N130:P130" si="266">concat(K130,",")</f>
        <v>7410,</v>
      </c>
      <c r="O130" s="9" t="str">
        <f t="shared" si="266"/>
        <v>11,</v>
      </c>
      <c r="P130" s="9" t="str">
        <f t="shared" si="266"/>
        <v>17823,</v>
      </c>
    </row>
    <row r="131" ht="15.75" customHeight="1">
      <c r="B131" s="6">
        <v>128.0</v>
      </c>
      <c r="C131" s="1">
        <f t="shared" si="3"/>
        <v>6.234478444</v>
      </c>
      <c r="D131" s="8">
        <f t="shared" si="4"/>
        <v>-0.05599074779</v>
      </c>
      <c r="E131" s="8">
        <f t="shared" si="5"/>
        <v>-0.9667527234</v>
      </c>
      <c r="F131" s="8">
        <f t="shared" si="6"/>
        <v>1.022743471</v>
      </c>
      <c r="G131" s="8">
        <f t="shared" si="7"/>
        <v>-0.0320322569</v>
      </c>
      <c r="H131" s="3">
        <f t="shared" si="8"/>
        <v>0.9119769953</v>
      </c>
      <c r="I131" s="24">
        <f t="shared" si="99"/>
        <v>0.001215019674</v>
      </c>
      <c r="J131" s="27">
        <f t="shared" si="184"/>
        <v>1.990711214</v>
      </c>
      <c r="K131" s="28">
        <f t="shared" ref="K131:M131" si="267">ROUNDDOWN(H131*$R$11)</f>
        <v>8194</v>
      </c>
      <c r="L131" s="28">
        <f t="shared" si="267"/>
        <v>10</v>
      </c>
      <c r="M131" s="28">
        <f t="shared" si="267"/>
        <v>17886</v>
      </c>
      <c r="N131" s="9" t="str">
        <f t="shared" ref="N131:P131" si="268">concat(K131,",")</f>
        <v>8194,</v>
      </c>
      <c r="O131" s="9" t="str">
        <f t="shared" si="268"/>
        <v>10,</v>
      </c>
      <c r="P131" s="9" t="str">
        <f t="shared" si="268"/>
        <v>17886,</v>
      </c>
    </row>
    <row r="132" ht="15.75" customHeight="1">
      <c r="B132" s="6">
        <v>129.0</v>
      </c>
      <c r="C132" s="1">
        <f t="shared" si="3"/>
        <v>6.283185307</v>
      </c>
      <c r="D132" s="8">
        <f t="shared" si="4"/>
        <v>0</v>
      </c>
      <c r="E132" s="8">
        <f t="shared" si="5"/>
        <v>-0.9959292144</v>
      </c>
      <c r="F132" s="8">
        <f t="shared" si="6"/>
        <v>0.9959292144</v>
      </c>
      <c r="G132" s="8">
        <f t="shared" si="7"/>
        <v>0</v>
      </c>
      <c r="H132" s="30">
        <f t="shared" si="8"/>
        <v>1</v>
      </c>
      <c r="I132" s="24">
        <f t="shared" si="99"/>
        <v>0.004070785648</v>
      </c>
      <c r="J132" s="27">
        <f t="shared" si="184"/>
        <v>1.995929214</v>
      </c>
      <c r="K132" s="28">
        <f t="shared" ref="K132:M132" si="269">ROUNDDOWN(H132*$R$11)</f>
        <v>8985</v>
      </c>
      <c r="L132" s="28">
        <f t="shared" si="269"/>
        <v>36</v>
      </c>
      <c r="M132" s="28">
        <f t="shared" si="269"/>
        <v>17933</v>
      </c>
      <c r="N132" s="9" t="str">
        <f t="shared" ref="N132:P132" si="270">concat(K132,",")</f>
        <v>8985,</v>
      </c>
      <c r="O132" s="9" t="str">
        <f t="shared" si="270"/>
        <v>36,</v>
      </c>
      <c r="P132" s="9" t="str">
        <f t="shared" si="270"/>
        <v>17933,</v>
      </c>
    </row>
    <row r="133" ht="15.75" customHeight="1">
      <c r="B133" s="31"/>
      <c r="D133" s="18"/>
      <c r="E133" s="18"/>
      <c r="F133" s="32"/>
      <c r="G133" s="33"/>
      <c r="H133" s="19"/>
      <c r="I133" s="19"/>
      <c r="J133" s="19"/>
      <c r="K133" s="19"/>
      <c r="L133" s="19"/>
    </row>
    <row r="134" ht="15.75" customHeight="1">
      <c r="D134" s="18"/>
      <c r="E134" s="18"/>
      <c r="F134" s="32"/>
      <c r="G134" s="33"/>
      <c r="H134" s="19"/>
      <c r="I134" s="19"/>
      <c r="J134" s="19"/>
      <c r="K134" s="19"/>
      <c r="L134" s="19"/>
    </row>
    <row r="135" ht="15.75" customHeight="1">
      <c r="D135" s="18"/>
      <c r="E135" s="18"/>
      <c r="F135" s="32"/>
      <c r="G135" s="33"/>
      <c r="H135" s="19"/>
      <c r="I135" s="19"/>
      <c r="J135" s="19"/>
      <c r="K135" s="19"/>
      <c r="L135" s="19"/>
    </row>
    <row r="136" ht="15.75" customHeight="1">
      <c r="D136" s="18"/>
      <c r="E136" s="18"/>
      <c r="F136" s="32"/>
      <c r="G136" s="33"/>
      <c r="H136" s="19"/>
      <c r="I136" s="19"/>
      <c r="J136" s="19"/>
      <c r="K136" s="19"/>
      <c r="L136" s="19"/>
    </row>
    <row r="137" ht="15.75" customHeight="1">
      <c r="D137" s="18"/>
      <c r="E137" s="18"/>
      <c r="F137" s="32"/>
      <c r="G137" s="33"/>
      <c r="H137" s="19"/>
      <c r="I137" s="19"/>
      <c r="J137" s="19"/>
      <c r="K137" s="19"/>
      <c r="L137" s="19"/>
    </row>
    <row r="138" ht="15.75" customHeight="1">
      <c r="D138" s="18"/>
      <c r="E138" s="18"/>
      <c r="F138" s="32"/>
      <c r="G138" s="33"/>
      <c r="H138" s="19"/>
      <c r="I138" s="19"/>
      <c r="J138" s="19"/>
      <c r="K138" s="19"/>
      <c r="L138" s="19"/>
    </row>
    <row r="139" ht="15.75" customHeight="1">
      <c r="D139" s="18"/>
      <c r="E139" s="18"/>
      <c r="F139" s="32"/>
      <c r="G139" s="33"/>
      <c r="H139" s="19"/>
      <c r="I139" s="19"/>
      <c r="J139" s="19"/>
      <c r="K139" s="19"/>
      <c r="L139" s="19"/>
    </row>
    <row r="140" ht="15.75" customHeight="1">
      <c r="D140" s="18"/>
      <c r="E140" s="18"/>
      <c r="F140" s="32"/>
      <c r="G140" s="33"/>
      <c r="H140" s="19"/>
      <c r="I140" s="19"/>
      <c r="J140" s="19"/>
      <c r="K140" s="19"/>
      <c r="L140" s="19"/>
    </row>
    <row r="141" ht="15.75" customHeight="1">
      <c r="D141" s="18"/>
      <c r="E141" s="18"/>
      <c r="F141" s="32"/>
      <c r="G141" s="33"/>
      <c r="H141" s="19"/>
      <c r="I141" s="19"/>
      <c r="J141" s="19"/>
      <c r="K141" s="19"/>
      <c r="L141" s="19"/>
    </row>
    <row r="142" ht="15.75" customHeight="1">
      <c r="D142" s="18"/>
      <c r="E142" s="18"/>
      <c r="F142" s="32"/>
      <c r="G142" s="33"/>
      <c r="H142" s="19"/>
      <c r="I142" s="19"/>
      <c r="J142" s="19"/>
      <c r="K142" s="19"/>
      <c r="L142" s="19"/>
    </row>
    <row r="143" ht="15.75" customHeight="1">
      <c r="D143" s="18"/>
      <c r="E143" s="18"/>
      <c r="F143" s="32"/>
      <c r="G143" s="33"/>
      <c r="H143" s="19"/>
      <c r="I143" s="19"/>
      <c r="J143" s="19"/>
      <c r="K143" s="19"/>
      <c r="L143" s="19"/>
    </row>
    <row r="144" ht="15.75" customHeight="1">
      <c r="D144" s="18"/>
      <c r="E144" s="18"/>
      <c r="F144" s="32"/>
      <c r="G144" s="33"/>
      <c r="H144" s="19"/>
      <c r="I144" s="19"/>
      <c r="J144" s="19"/>
      <c r="K144" s="19"/>
      <c r="L144" s="19"/>
    </row>
    <row r="145" ht="15.75" customHeight="1">
      <c r="D145" s="18"/>
      <c r="E145" s="18"/>
      <c r="F145" s="32"/>
      <c r="G145" s="33"/>
      <c r="H145" s="19"/>
      <c r="I145" s="19"/>
      <c r="J145" s="19"/>
      <c r="K145" s="19"/>
      <c r="L145" s="19"/>
    </row>
    <row r="146" ht="15.75" customHeight="1">
      <c r="D146" s="18"/>
      <c r="E146" s="18"/>
      <c r="F146" s="32"/>
      <c r="G146" s="33"/>
      <c r="H146" s="19"/>
      <c r="I146" s="19"/>
      <c r="J146" s="19"/>
      <c r="K146" s="19"/>
      <c r="L146" s="19"/>
    </row>
    <row r="147" ht="15.75" customHeight="1">
      <c r="D147" s="18"/>
      <c r="E147" s="18"/>
      <c r="F147" s="32"/>
      <c r="G147" s="33"/>
      <c r="H147" s="19"/>
      <c r="I147" s="19"/>
      <c r="J147" s="19"/>
      <c r="K147" s="19"/>
      <c r="L147" s="19"/>
    </row>
    <row r="148" ht="15.75" customHeight="1">
      <c r="D148" s="18"/>
      <c r="E148" s="18"/>
      <c r="F148" s="32"/>
      <c r="G148" s="33"/>
      <c r="H148" s="19"/>
      <c r="I148" s="19"/>
      <c r="J148" s="19"/>
      <c r="K148" s="19"/>
      <c r="L148" s="19"/>
    </row>
    <row r="149" ht="15.75" customHeight="1">
      <c r="D149" s="18"/>
      <c r="E149" s="18"/>
      <c r="F149" s="32"/>
      <c r="G149" s="33"/>
      <c r="H149" s="19"/>
      <c r="I149" s="19"/>
      <c r="J149" s="19"/>
      <c r="K149" s="19"/>
      <c r="L149" s="19"/>
    </row>
    <row r="150" ht="15.75" customHeight="1">
      <c r="D150" s="18"/>
      <c r="E150" s="18"/>
      <c r="F150" s="32"/>
      <c r="G150" s="33"/>
      <c r="H150" s="19"/>
      <c r="I150" s="19"/>
      <c r="J150" s="19"/>
      <c r="K150" s="19"/>
      <c r="L150" s="19"/>
    </row>
    <row r="151" ht="15.75" customHeight="1">
      <c r="D151" s="18"/>
      <c r="E151" s="18"/>
      <c r="F151" s="32"/>
      <c r="G151" s="33"/>
      <c r="H151" s="19"/>
      <c r="I151" s="19"/>
      <c r="J151" s="19"/>
      <c r="K151" s="19"/>
      <c r="L151" s="19"/>
    </row>
    <row r="152" ht="15.75" customHeight="1">
      <c r="D152" s="18"/>
      <c r="E152" s="18"/>
      <c r="F152" s="32"/>
      <c r="G152" s="33"/>
      <c r="H152" s="19"/>
      <c r="I152" s="19"/>
      <c r="J152" s="19"/>
      <c r="K152" s="19"/>
      <c r="L152" s="19"/>
    </row>
    <row r="153" ht="15.75" customHeight="1">
      <c r="D153" s="18"/>
      <c r="E153" s="18"/>
      <c r="F153" s="32"/>
      <c r="G153" s="33"/>
      <c r="H153" s="19"/>
      <c r="I153" s="19"/>
      <c r="J153" s="19"/>
      <c r="K153" s="19"/>
      <c r="L153" s="19"/>
    </row>
    <row r="154" ht="15.75" customHeight="1">
      <c r="D154" s="18"/>
      <c r="E154" s="18"/>
      <c r="F154" s="32"/>
      <c r="G154" s="33"/>
      <c r="H154" s="19"/>
      <c r="I154" s="19"/>
      <c r="J154" s="19"/>
      <c r="K154" s="19"/>
      <c r="L154" s="19"/>
    </row>
    <row r="155" ht="15.75" customHeight="1">
      <c r="D155" s="18"/>
      <c r="E155" s="18"/>
      <c r="F155" s="32"/>
      <c r="G155" s="33"/>
      <c r="H155" s="19"/>
      <c r="I155" s="19"/>
      <c r="J155" s="19"/>
      <c r="K155" s="19"/>
      <c r="L155" s="19"/>
    </row>
    <row r="156" ht="15.75" customHeight="1">
      <c r="D156" s="18"/>
      <c r="E156" s="18"/>
      <c r="F156" s="32"/>
      <c r="G156" s="33"/>
      <c r="H156" s="19"/>
      <c r="I156" s="19"/>
      <c r="J156" s="19"/>
      <c r="K156" s="19"/>
      <c r="L156" s="19"/>
    </row>
    <row r="157" ht="15.75" customHeight="1">
      <c r="D157" s="18"/>
      <c r="E157" s="18"/>
      <c r="F157" s="32"/>
      <c r="G157" s="33"/>
      <c r="H157" s="19"/>
      <c r="I157" s="19"/>
      <c r="J157" s="19"/>
      <c r="K157" s="19"/>
      <c r="L157" s="19"/>
    </row>
    <row r="158" ht="15.75" customHeight="1">
      <c r="D158" s="18"/>
      <c r="E158" s="18"/>
      <c r="F158" s="32"/>
      <c r="G158" s="33"/>
      <c r="H158" s="19"/>
      <c r="I158" s="19"/>
      <c r="J158" s="19"/>
      <c r="K158" s="19"/>
      <c r="L158" s="19"/>
    </row>
    <row r="159" ht="15.75" customHeight="1">
      <c r="D159" s="18"/>
      <c r="E159" s="18"/>
      <c r="F159" s="32"/>
      <c r="G159" s="33"/>
      <c r="H159" s="19"/>
      <c r="I159" s="19"/>
      <c r="J159" s="19"/>
      <c r="K159" s="19"/>
      <c r="L159" s="19"/>
    </row>
    <row r="160" ht="15.75" customHeight="1">
      <c r="D160" s="18"/>
      <c r="E160" s="18"/>
      <c r="F160" s="32"/>
      <c r="G160" s="33"/>
      <c r="H160" s="19"/>
      <c r="I160" s="19"/>
      <c r="J160" s="19"/>
      <c r="K160" s="19"/>
      <c r="L160" s="19"/>
    </row>
    <row r="161" ht="15.75" customHeight="1">
      <c r="D161" s="18"/>
      <c r="E161" s="18"/>
      <c r="F161" s="32"/>
      <c r="G161" s="33"/>
      <c r="H161" s="19"/>
      <c r="I161" s="19"/>
      <c r="J161" s="19"/>
      <c r="K161" s="19"/>
      <c r="L161" s="19"/>
    </row>
    <row r="162" ht="15.75" customHeight="1">
      <c r="D162" s="18"/>
      <c r="E162" s="18"/>
      <c r="F162" s="32"/>
      <c r="G162" s="33"/>
      <c r="H162" s="19"/>
      <c r="I162" s="19"/>
      <c r="J162" s="19"/>
      <c r="K162" s="19"/>
      <c r="L162" s="19"/>
    </row>
    <row r="163" ht="15.75" customHeight="1">
      <c r="D163" s="18"/>
      <c r="E163" s="18"/>
      <c r="F163" s="32"/>
      <c r="G163" s="33"/>
      <c r="H163" s="19"/>
      <c r="I163" s="19"/>
      <c r="J163" s="19"/>
      <c r="K163" s="19"/>
      <c r="L163" s="19"/>
    </row>
    <row r="164" ht="15.75" customHeight="1">
      <c r="D164" s="18"/>
      <c r="E164" s="18"/>
      <c r="F164" s="32"/>
      <c r="G164" s="33"/>
      <c r="H164" s="19"/>
      <c r="I164" s="19"/>
      <c r="J164" s="19"/>
      <c r="K164" s="19"/>
      <c r="L164" s="19"/>
    </row>
    <row r="165" ht="15.75" customHeight="1">
      <c r="D165" s="18"/>
      <c r="E165" s="18"/>
      <c r="F165" s="32"/>
      <c r="G165" s="33"/>
      <c r="H165" s="19"/>
      <c r="I165" s="19"/>
      <c r="J165" s="19"/>
      <c r="K165" s="19"/>
      <c r="L165" s="19"/>
    </row>
    <row r="166" ht="15.75" customHeight="1">
      <c r="D166" s="18"/>
      <c r="E166" s="18"/>
      <c r="F166" s="32"/>
      <c r="G166" s="33"/>
      <c r="H166" s="19"/>
      <c r="I166" s="19"/>
      <c r="J166" s="19"/>
      <c r="K166" s="19"/>
      <c r="L166" s="19"/>
    </row>
    <row r="167" ht="15.75" customHeight="1">
      <c r="D167" s="18"/>
      <c r="E167" s="18"/>
      <c r="F167" s="32"/>
      <c r="G167" s="33"/>
      <c r="H167" s="19"/>
      <c r="I167" s="19"/>
      <c r="J167" s="19"/>
      <c r="K167" s="19"/>
      <c r="L167" s="19"/>
    </row>
    <row r="168" ht="15.75" customHeight="1">
      <c r="D168" s="18"/>
      <c r="E168" s="18"/>
      <c r="F168" s="32"/>
      <c r="G168" s="33"/>
      <c r="H168" s="19"/>
      <c r="I168" s="19"/>
      <c r="J168" s="19"/>
      <c r="K168" s="19"/>
      <c r="L168" s="19"/>
    </row>
    <row r="169" ht="15.75" customHeight="1">
      <c r="D169" s="18"/>
      <c r="E169" s="18"/>
      <c r="F169" s="32"/>
      <c r="G169" s="33"/>
      <c r="H169" s="19"/>
      <c r="I169" s="19"/>
      <c r="J169" s="19"/>
      <c r="K169" s="19"/>
      <c r="L169" s="19"/>
    </row>
    <row r="170" ht="15.75" customHeight="1">
      <c r="D170" s="18"/>
      <c r="E170" s="18"/>
      <c r="F170" s="32"/>
      <c r="G170" s="33"/>
      <c r="H170" s="19"/>
      <c r="I170" s="19"/>
      <c r="J170" s="19"/>
      <c r="K170" s="19"/>
      <c r="L170" s="19"/>
    </row>
    <row r="171" ht="15.75" customHeight="1">
      <c r="D171" s="18"/>
      <c r="E171" s="18"/>
      <c r="F171" s="32"/>
      <c r="G171" s="33"/>
      <c r="H171" s="19"/>
      <c r="I171" s="19"/>
      <c r="J171" s="19"/>
      <c r="K171" s="19"/>
      <c r="L171" s="19"/>
    </row>
    <row r="172" ht="15.75" customHeight="1">
      <c r="D172" s="18"/>
      <c r="E172" s="18"/>
      <c r="F172" s="32"/>
      <c r="G172" s="33"/>
      <c r="H172" s="19"/>
      <c r="I172" s="19"/>
      <c r="J172" s="19"/>
      <c r="K172" s="19"/>
      <c r="L172" s="19"/>
    </row>
    <row r="173" ht="15.75" customHeight="1">
      <c r="D173" s="18"/>
      <c r="E173" s="18"/>
      <c r="F173" s="32"/>
      <c r="G173" s="33"/>
      <c r="H173" s="19"/>
      <c r="I173" s="19"/>
      <c r="J173" s="19"/>
      <c r="K173" s="19"/>
      <c r="L173" s="19"/>
    </row>
    <row r="174" ht="15.75" customHeight="1">
      <c r="D174" s="18"/>
      <c r="E174" s="18"/>
      <c r="F174" s="32"/>
      <c r="G174" s="33"/>
      <c r="H174" s="19"/>
      <c r="I174" s="19"/>
      <c r="J174" s="19"/>
      <c r="K174" s="19"/>
      <c r="L174" s="19"/>
    </row>
    <row r="175" ht="15.75" customHeight="1">
      <c r="D175" s="18"/>
      <c r="E175" s="18"/>
      <c r="F175" s="32"/>
      <c r="G175" s="33"/>
      <c r="H175" s="19"/>
      <c r="I175" s="19"/>
      <c r="J175" s="19"/>
      <c r="K175" s="19"/>
      <c r="L175" s="19"/>
    </row>
    <row r="176" ht="15.75" customHeight="1">
      <c r="D176" s="18"/>
      <c r="E176" s="18"/>
      <c r="F176" s="32"/>
      <c r="G176" s="33"/>
      <c r="H176" s="19"/>
      <c r="I176" s="19"/>
      <c r="J176" s="19"/>
      <c r="K176" s="19"/>
      <c r="L176" s="19"/>
    </row>
    <row r="177" ht="15.75" customHeight="1">
      <c r="D177" s="18"/>
      <c r="E177" s="18"/>
      <c r="F177" s="32"/>
      <c r="G177" s="33"/>
      <c r="H177" s="19"/>
      <c r="I177" s="19"/>
      <c r="J177" s="19"/>
      <c r="K177" s="19"/>
      <c r="L177" s="19"/>
    </row>
    <row r="178" ht="15.75" customHeight="1">
      <c r="D178" s="18"/>
      <c r="E178" s="18"/>
      <c r="F178" s="32"/>
      <c r="G178" s="33"/>
      <c r="H178" s="19"/>
      <c r="I178" s="19"/>
      <c r="J178" s="19"/>
      <c r="K178" s="19"/>
      <c r="L178" s="19"/>
    </row>
    <row r="179" ht="15.75" customHeight="1">
      <c r="D179" s="18"/>
      <c r="E179" s="18"/>
      <c r="F179" s="32"/>
      <c r="G179" s="33"/>
      <c r="H179" s="19"/>
      <c r="I179" s="19"/>
      <c r="J179" s="19"/>
      <c r="K179" s="19"/>
      <c r="L179" s="19"/>
    </row>
    <row r="180" ht="15.75" customHeight="1">
      <c r="D180" s="18"/>
      <c r="E180" s="18"/>
      <c r="F180" s="32"/>
      <c r="G180" s="33"/>
      <c r="H180" s="19"/>
      <c r="I180" s="19"/>
      <c r="J180" s="19"/>
      <c r="K180" s="19"/>
      <c r="L180" s="19"/>
    </row>
    <row r="181" ht="15.75" customHeight="1">
      <c r="D181" s="18"/>
      <c r="E181" s="18"/>
      <c r="F181" s="32"/>
      <c r="G181" s="33"/>
      <c r="H181" s="19"/>
      <c r="I181" s="19"/>
      <c r="J181" s="19"/>
      <c r="K181" s="19"/>
      <c r="L181" s="19"/>
    </row>
    <row r="182" ht="15.75" customHeight="1">
      <c r="D182" s="18"/>
      <c r="E182" s="18"/>
      <c r="F182" s="32"/>
      <c r="G182" s="33"/>
      <c r="H182" s="19"/>
      <c r="I182" s="19"/>
      <c r="J182" s="19"/>
      <c r="K182" s="19"/>
      <c r="L182" s="19"/>
    </row>
    <row r="183" ht="15.75" customHeight="1">
      <c r="D183" s="18"/>
      <c r="E183" s="18"/>
      <c r="F183" s="32"/>
      <c r="G183" s="33"/>
      <c r="H183" s="19"/>
      <c r="I183" s="19"/>
      <c r="J183" s="19"/>
      <c r="K183" s="19"/>
      <c r="L183" s="19"/>
    </row>
    <row r="184" ht="15.75" customHeight="1">
      <c r="D184" s="18"/>
      <c r="E184" s="18"/>
      <c r="F184" s="32"/>
      <c r="G184" s="33"/>
      <c r="H184" s="19"/>
      <c r="I184" s="19"/>
      <c r="J184" s="19"/>
      <c r="K184" s="19"/>
      <c r="L184" s="19"/>
    </row>
    <row r="185" ht="15.75" customHeight="1">
      <c r="D185" s="18"/>
      <c r="E185" s="18"/>
      <c r="F185" s="32"/>
      <c r="G185" s="33"/>
      <c r="H185" s="19"/>
      <c r="I185" s="19"/>
      <c r="J185" s="19"/>
      <c r="K185" s="19"/>
      <c r="L185" s="19"/>
    </row>
    <row r="186" ht="15.75" customHeight="1">
      <c r="D186" s="18"/>
      <c r="E186" s="18"/>
      <c r="F186" s="32"/>
      <c r="G186" s="33"/>
      <c r="H186" s="19"/>
      <c r="I186" s="19"/>
      <c r="J186" s="19"/>
      <c r="K186" s="19"/>
      <c r="L186" s="19"/>
    </row>
    <row r="187" ht="15.75" customHeight="1">
      <c r="D187" s="18"/>
      <c r="E187" s="18"/>
      <c r="F187" s="32"/>
      <c r="G187" s="33"/>
      <c r="H187" s="19"/>
      <c r="I187" s="19"/>
      <c r="J187" s="19"/>
      <c r="K187" s="19"/>
      <c r="L187" s="19"/>
    </row>
    <row r="188" ht="15.75" customHeight="1">
      <c r="D188" s="18"/>
      <c r="E188" s="18"/>
      <c r="F188" s="32"/>
      <c r="G188" s="33"/>
      <c r="H188" s="19"/>
      <c r="I188" s="19"/>
      <c r="J188" s="19"/>
      <c r="K188" s="19"/>
      <c r="L188" s="19"/>
    </row>
    <row r="189" ht="15.75" customHeight="1">
      <c r="D189" s="18"/>
      <c r="E189" s="18"/>
      <c r="F189" s="32"/>
      <c r="G189" s="33"/>
      <c r="H189" s="19"/>
      <c r="I189" s="19"/>
      <c r="J189" s="19"/>
      <c r="K189" s="19"/>
      <c r="L189" s="19"/>
    </row>
    <row r="190" ht="15.75" customHeight="1">
      <c r="D190" s="18"/>
      <c r="E190" s="18"/>
      <c r="F190" s="32"/>
      <c r="G190" s="33"/>
      <c r="H190" s="19"/>
      <c r="I190" s="19"/>
      <c r="J190" s="19"/>
      <c r="K190" s="19"/>
      <c r="L190" s="19"/>
    </row>
    <row r="191" ht="15.75" customHeight="1">
      <c r="D191" s="18"/>
      <c r="E191" s="18"/>
      <c r="F191" s="32"/>
      <c r="G191" s="33"/>
      <c r="H191" s="19"/>
      <c r="I191" s="19"/>
      <c r="J191" s="19"/>
      <c r="K191" s="19"/>
      <c r="L191" s="19"/>
    </row>
    <row r="192" ht="15.75" customHeight="1">
      <c r="D192" s="18"/>
      <c r="E192" s="18"/>
      <c r="F192" s="32"/>
      <c r="G192" s="33"/>
      <c r="H192" s="19"/>
      <c r="I192" s="19"/>
      <c r="J192" s="19"/>
      <c r="K192" s="19"/>
      <c r="L192" s="19"/>
    </row>
    <row r="193" ht="15.75" customHeight="1">
      <c r="D193" s="18"/>
      <c r="E193" s="18"/>
      <c r="F193" s="32"/>
      <c r="G193" s="33"/>
      <c r="H193" s="19"/>
      <c r="I193" s="19"/>
      <c r="J193" s="19"/>
      <c r="K193" s="19"/>
      <c r="L193" s="19"/>
    </row>
    <row r="194" ht="15.75" customHeight="1">
      <c r="D194" s="18"/>
      <c r="E194" s="18"/>
      <c r="F194" s="32"/>
      <c r="G194" s="33"/>
      <c r="H194" s="19"/>
      <c r="I194" s="19"/>
      <c r="J194" s="19"/>
      <c r="K194" s="19"/>
      <c r="L194" s="19"/>
    </row>
    <row r="195" ht="15.75" customHeight="1">
      <c r="D195" s="18"/>
      <c r="E195" s="18"/>
      <c r="F195" s="32"/>
      <c r="G195" s="33"/>
      <c r="H195" s="19"/>
      <c r="I195" s="19"/>
      <c r="J195" s="19"/>
      <c r="K195" s="19"/>
      <c r="L195" s="19"/>
    </row>
    <row r="196" ht="15.75" customHeight="1">
      <c r="D196" s="18"/>
      <c r="E196" s="18"/>
      <c r="F196" s="32"/>
      <c r="G196" s="33"/>
      <c r="H196" s="19"/>
      <c r="I196" s="19"/>
      <c r="J196" s="19"/>
      <c r="K196" s="19"/>
      <c r="L196" s="19"/>
    </row>
    <row r="197" ht="15.75" customHeight="1">
      <c r="D197" s="18"/>
      <c r="E197" s="18"/>
      <c r="F197" s="32"/>
      <c r="G197" s="33"/>
      <c r="H197" s="19"/>
      <c r="I197" s="19"/>
      <c r="J197" s="19"/>
      <c r="K197" s="19"/>
      <c r="L197" s="19"/>
    </row>
    <row r="198" ht="15.75" customHeight="1">
      <c r="D198" s="18"/>
      <c r="E198" s="18"/>
      <c r="F198" s="32"/>
      <c r="G198" s="33"/>
      <c r="H198" s="19"/>
      <c r="I198" s="19"/>
      <c r="J198" s="19"/>
      <c r="K198" s="19"/>
      <c r="L198" s="19"/>
    </row>
    <row r="199" ht="15.75" customHeight="1">
      <c r="D199" s="18"/>
      <c r="E199" s="18"/>
      <c r="F199" s="32"/>
      <c r="G199" s="33"/>
      <c r="H199" s="19"/>
      <c r="I199" s="19"/>
      <c r="J199" s="19"/>
      <c r="K199" s="19"/>
      <c r="L199" s="19"/>
    </row>
    <row r="200" ht="15.75" customHeight="1">
      <c r="D200" s="18"/>
      <c r="E200" s="18"/>
      <c r="F200" s="32"/>
      <c r="G200" s="33"/>
      <c r="H200" s="19"/>
      <c r="I200" s="19"/>
      <c r="J200" s="19"/>
      <c r="K200" s="19"/>
      <c r="L200" s="19"/>
    </row>
    <row r="201" ht="15.75" customHeight="1">
      <c r="D201" s="18"/>
      <c r="E201" s="18"/>
      <c r="F201" s="32"/>
      <c r="G201" s="33"/>
      <c r="H201" s="19"/>
      <c r="I201" s="19"/>
      <c r="J201" s="19"/>
      <c r="K201" s="19"/>
      <c r="L201" s="19"/>
    </row>
    <row r="202" ht="15.75" customHeight="1">
      <c r="D202" s="18"/>
      <c r="E202" s="18"/>
      <c r="F202" s="32"/>
      <c r="G202" s="33"/>
      <c r="H202" s="19"/>
      <c r="I202" s="19"/>
      <c r="J202" s="19"/>
      <c r="K202" s="19"/>
      <c r="L202" s="19"/>
    </row>
    <row r="203" ht="15.75" customHeight="1">
      <c r="D203" s="18"/>
      <c r="E203" s="18"/>
      <c r="F203" s="32"/>
      <c r="G203" s="33"/>
      <c r="H203" s="19"/>
      <c r="I203" s="19"/>
      <c r="J203" s="19"/>
      <c r="K203" s="19"/>
      <c r="L203" s="19"/>
    </row>
    <row r="204" ht="15.75" customHeight="1">
      <c r="D204" s="18"/>
      <c r="E204" s="18"/>
      <c r="F204" s="32"/>
      <c r="G204" s="33"/>
      <c r="H204" s="19"/>
      <c r="I204" s="19"/>
      <c r="J204" s="19"/>
      <c r="K204" s="19"/>
      <c r="L204" s="19"/>
    </row>
    <row r="205" ht="15.75" customHeight="1">
      <c r="D205" s="18"/>
      <c r="E205" s="18"/>
      <c r="F205" s="32"/>
      <c r="G205" s="33"/>
      <c r="H205" s="19"/>
      <c r="I205" s="19"/>
      <c r="J205" s="19"/>
      <c r="K205" s="19"/>
      <c r="L205" s="19"/>
    </row>
    <row r="206" ht="15.75" customHeight="1">
      <c r="D206" s="18"/>
      <c r="E206" s="18"/>
      <c r="F206" s="32"/>
      <c r="G206" s="33"/>
      <c r="H206" s="19"/>
      <c r="I206" s="19"/>
      <c r="J206" s="19"/>
      <c r="K206" s="19"/>
      <c r="L206" s="19"/>
    </row>
    <row r="207" ht="15.75" customHeight="1">
      <c r="D207" s="18"/>
      <c r="E207" s="18"/>
      <c r="F207" s="32"/>
      <c r="G207" s="33"/>
      <c r="H207" s="19"/>
      <c r="I207" s="19"/>
      <c r="J207" s="19"/>
      <c r="K207" s="19"/>
      <c r="L207" s="19"/>
    </row>
    <row r="208" ht="15.75" customHeight="1">
      <c r="D208" s="18"/>
      <c r="E208" s="18"/>
      <c r="F208" s="32"/>
      <c r="G208" s="33"/>
      <c r="H208" s="19"/>
      <c r="I208" s="19"/>
      <c r="J208" s="19"/>
      <c r="K208" s="19"/>
      <c r="L208" s="19"/>
    </row>
    <row r="209" ht="15.75" customHeight="1">
      <c r="D209" s="18"/>
      <c r="E209" s="18"/>
      <c r="F209" s="32"/>
      <c r="G209" s="33"/>
      <c r="H209" s="19"/>
      <c r="I209" s="19"/>
      <c r="J209" s="19"/>
      <c r="K209" s="19"/>
      <c r="L209" s="19"/>
    </row>
    <row r="210" ht="15.75" customHeight="1">
      <c r="D210" s="18"/>
      <c r="E210" s="18"/>
      <c r="F210" s="32"/>
      <c r="G210" s="33"/>
      <c r="H210" s="19"/>
      <c r="I210" s="19"/>
      <c r="J210" s="19"/>
      <c r="K210" s="19"/>
      <c r="L210" s="19"/>
    </row>
    <row r="211" ht="15.75" customHeight="1">
      <c r="D211" s="18"/>
      <c r="E211" s="18"/>
      <c r="F211" s="32"/>
      <c r="G211" s="33"/>
      <c r="H211" s="19"/>
      <c r="I211" s="19"/>
      <c r="J211" s="19"/>
      <c r="K211" s="19"/>
      <c r="L211" s="19"/>
    </row>
    <row r="212" ht="15.75" customHeight="1">
      <c r="D212" s="18"/>
      <c r="E212" s="18"/>
      <c r="F212" s="32"/>
      <c r="G212" s="33"/>
      <c r="H212" s="19"/>
      <c r="I212" s="19"/>
      <c r="J212" s="19"/>
      <c r="K212" s="19"/>
      <c r="L212" s="19"/>
    </row>
    <row r="213" ht="15.75" customHeight="1">
      <c r="D213" s="18"/>
      <c r="E213" s="18"/>
      <c r="F213" s="32"/>
      <c r="G213" s="33"/>
      <c r="H213" s="19"/>
      <c r="I213" s="19"/>
      <c r="J213" s="19"/>
      <c r="K213" s="19"/>
      <c r="L213" s="19"/>
    </row>
    <row r="214" ht="15.75" customHeight="1">
      <c r="D214" s="18"/>
      <c r="E214" s="18"/>
      <c r="F214" s="32"/>
      <c r="G214" s="33"/>
      <c r="H214" s="19"/>
      <c r="I214" s="19"/>
      <c r="J214" s="19"/>
      <c r="K214" s="19"/>
      <c r="L214" s="19"/>
    </row>
    <row r="215" ht="15.75" customHeight="1">
      <c r="D215" s="18"/>
      <c r="E215" s="18"/>
      <c r="F215" s="32"/>
      <c r="G215" s="33"/>
      <c r="H215" s="19"/>
      <c r="I215" s="19"/>
      <c r="J215" s="19"/>
      <c r="K215" s="19"/>
      <c r="L215" s="19"/>
    </row>
    <row r="216" ht="15.75" customHeight="1">
      <c r="D216" s="18"/>
      <c r="E216" s="18"/>
      <c r="F216" s="32"/>
      <c r="G216" s="33"/>
      <c r="H216" s="19"/>
      <c r="I216" s="19"/>
      <c r="J216" s="19"/>
      <c r="K216" s="19"/>
      <c r="L216" s="19"/>
    </row>
    <row r="217" ht="15.75" customHeight="1">
      <c r="D217" s="18"/>
      <c r="E217" s="18"/>
      <c r="F217" s="32"/>
      <c r="G217" s="33"/>
      <c r="H217" s="19"/>
      <c r="I217" s="19"/>
      <c r="J217" s="19"/>
      <c r="K217" s="19"/>
      <c r="L217" s="19"/>
    </row>
    <row r="218" ht="15.75" customHeight="1">
      <c r="D218" s="18"/>
      <c r="E218" s="18"/>
      <c r="F218" s="32"/>
      <c r="G218" s="33"/>
      <c r="H218" s="19"/>
      <c r="I218" s="19"/>
      <c r="J218" s="19"/>
      <c r="K218" s="19"/>
      <c r="L218" s="19"/>
    </row>
    <row r="219" ht="15.75" customHeight="1">
      <c r="D219" s="18"/>
      <c r="E219" s="18"/>
      <c r="F219" s="32"/>
      <c r="G219" s="33"/>
      <c r="H219" s="19"/>
      <c r="I219" s="19"/>
      <c r="J219" s="19"/>
      <c r="K219" s="19"/>
      <c r="L219" s="19"/>
    </row>
    <row r="220" ht="15.75" customHeight="1">
      <c r="D220" s="18"/>
      <c r="E220" s="18"/>
      <c r="F220" s="32"/>
      <c r="G220" s="33"/>
      <c r="H220" s="19"/>
      <c r="I220" s="19"/>
      <c r="J220" s="19"/>
      <c r="K220" s="19"/>
      <c r="L220" s="19"/>
    </row>
    <row r="221" ht="15.75" customHeight="1">
      <c r="D221" s="18"/>
      <c r="E221" s="18"/>
      <c r="F221" s="32"/>
      <c r="G221" s="33"/>
      <c r="H221" s="19"/>
      <c r="I221" s="19"/>
      <c r="J221" s="19"/>
      <c r="K221" s="19"/>
      <c r="L221" s="19"/>
    </row>
    <row r="222" ht="15.75" customHeight="1">
      <c r="D222" s="18"/>
      <c r="E222" s="18"/>
      <c r="F222" s="32"/>
      <c r="G222" s="33"/>
      <c r="H222" s="19"/>
      <c r="I222" s="19"/>
      <c r="J222" s="19"/>
      <c r="K222" s="19"/>
      <c r="L222" s="19"/>
    </row>
    <row r="223" ht="15.75" customHeight="1">
      <c r="D223" s="18"/>
      <c r="E223" s="18"/>
      <c r="F223" s="32"/>
      <c r="G223" s="33"/>
      <c r="H223" s="19"/>
      <c r="I223" s="19"/>
      <c r="J223" s="19"/>
      <c r="K223" s="19"/>
      <c r="L223" s="19"/>
    </row>
    <row r="224" ht="15.75" customHeight="1">
      <c r="D224" s="18"/>
      <c r="E224" s="18"/>
      <c r="F224" s="32"/>
      <c r="G224" s="33"/>
      <c r="H224" s="19"/>
      <c r="I224" s="19"/>
      <c r="J224" s="19"/>
      <c r="K224" s="19"/>
      <c r="L224" s="19"/>
    </row>
    <row r="225" ht="15.75" customHeight="1">
      <c r="D225" s="18"/>
      <c r="E225" s="18"/>
      <c r="F225" s="32"/>
      <c r="G225" s="33"/>
      <c r="H225" s="19"/>
      <c r="I225" s="19"/>
      <c r="J225" s="19"/>
      <c r="K225" s="19"/>
      <c r="L225" s="19"/>
    </row>
    <row r="226" ht="15.75" customHeight="1">
      <c r="D226" s="18"/>
      <c r="E226" s="18"/>
      <c r="F226" s="32"/>
      <c r="G226" s="33"/>
      <c r="H226" s="19"/>
      <c r="I226" s="19"/>
      <c r="J226" s="19"/>
      <c r="K226" s="19"/>
      <c r="L226" s="19"/>
    </row>
    <row r="227" ht="15.75" customHeight="1">
      <c r="D227" s="18"/>
      <c r="E227" s="18"/>
      <c r="F227" s="32"/>
      <c r="G227" s="33"/>
      <c r="H227" s="19"/>
      <c r="I227" s="19"/>
      <c r="J227" s="19"/>
      <c r="K227" s="19"/>
      <c r="L227" s="19"/>
    </row>
    <row r="228" ht="15.75" customHeight="1">
      <c r="D228" s="18"/>
      <c r="E228" s="18"/>
      <c r="F228" s="32"/>
      <c r="G228" s="33"/>
      <c r="H228" s="19"/>
      <c r="I228" s="19"/>
      <c r="J228" s="19"/>
      <c r="K228" s="19"/>
      <c r="L228" s="19"/>
    </row>
    <row r="229" ht="15.75" customHeight="1">
      <c r="D229" s="18"/>
      <c r="E229" s="18"/>
      <c r="F229" s="32"/>
      <c r="G229" s="33"/>
      <c r="H229" s="19"/>
      <c r="I229" s="19"/>
      <c r="J229" s="19"/>
      <c r="K229" s="19"/>
      <c r="L229" s="19"/>
    </row>
    <row r="230" ht="15.75" customHeight="1">
      <c r="D230" s="18"/>
      <c r="E230" s="18"/>
      <c r="F230" s="32"/>
      <c r="G230" s="33"/>
      <c r="H230" s="19"/>
      <c r="I230" s="19"/>
      <c r="J230" s="19"/>
      <c r="K230" s="19"/>
      <c r="L230" s="19"/>
    </row>
    <row r="231" ht="15.75" customHeight="1">
      <c r="D231" s="18"/>
      <c r="E231" s="18"/>
      <c r="F231" s="32"/>
      <c r="G231" s="33"/>
      <c r="H231" s="19"/>
      <c r="I231" s="19"/>
      <c r="J231" s="19"/>
      <c r="K231" s="19"/>
      <c r="L231" s="19"/>
    </row>
    <row r="232" ht="15.75" customHeight="1">
      <c r="D232" s="18"/>
      <c r="E232" s="18"/>
      <c r="F232" s="32"/>
      <c r="G232" s="33"/>
      <c r="H232" s="19"/>
      <c r="I232" s="19"/>
      <c r="J232" s="19"/>
      <c r="K232" s="19"/>
      <c r="L232" s="19"/>
    </row>
    <row r="233" ht="15.75" customHeight="1">
      <c r="D233" s="18"/>
      <c r="E233" s="18"/>
      <c r="F233" s="32"/>
      <c r="G233" s="33"/>
      <c r="H233" s="19"/>
      <c r="I233" s="19"/>
      <c r="J233" s="19"/>
      <c r="K233" s="19"/>
      <c r="L233" s="19"/>
    </row>
    <row r="234" ht="15.75" customHeight="1">
      <c r="D234" s="18"/>
      <c r="E234" s="18"/>
      <c r="F234" s="32"/>
      <c r="G234" s="33"/>
      <c r="H234" s="19"/>
      <c r="I234" s="19"/>
      <c r="J234" s="19"/>
      <c r="K234" s="19"/>
      <c r="L234" s="19"/>
    </row>
    <row r="235" ht="15.75" customHeight="1">
      <c r="D235" s="18"/>
      <c r="E235" s="18"/>
      <c r="F235" s="32"/>
      <c r="G235" s="33"/>
      <c r="H235" s="19"/>
      <c r="I235" s="19"/>
      <c r="J235" s="19"/>
      <c r="K235" s="19"/>
      <c r="L235" s="19"/>
    </row>
    <row r="236" ht="15.75" customHeight="1">
      <c r="D236" s="18"/>
      <c r="E236" s="18"/>
      <c r="F236" s="32"/>
      <c r="G236" s="33"/>
      <c r="H236" s="19"/>
      <c r="I236" s="19"/>
      <c r="J236" s="19"/>
      <c r="K236" s="19"/>
      <c r="L236" s="19"/>
    </row>
    <row r="237" ht="15.75" customHeight="1">
      <c r="D237" s="18"/>
      <c r="E237" s="18"/>
      <c r="F237" s="32"/>
      <c r="G237" s="33"/>
      <c r="H237" s="19"/>
      <c r="I237" s="19"/>
      <c r="J237" s="19"/>
      <c r="K237" s="19"/>
      <c r="L237" s="19"/>
    </row>
    <row r="238" ht="15.75" customHeight="1">
      <c r="D238" s="18"/>
      <c r="E238" s="18"/>
      <c r="F238" s="32"/>
      <c r="G238" s="33"/>
      <c r="H238" s="19"/>
      <c r="I238" s="19"/>
      <c r="J238" s="19"/>
      <c r="K238" s="19"/>
      <c r="L238" s="19"/>
    </row>
    <row r="239" ht="15.75" customHeight="1">
      <c r="D239" s="18"/>
      <c r="E239" s="18"/>
      <c r="F239" s="32"/>
      <c r="G239" s="33"/>
      <c r="H239" s="19"/>
      <c r="I239" s="19"/>
      <c r="J239" s="19"/>
      <c r="K239" s="19"/>
      <c r="L239" s="19"/>
    </row>
    <row r="240" ht="15.75" customHeight="1">
      <c r="D240" s="18"/>
      <c r="E240" s="18"/>
      <c r="F240" s="32"/>
      <c r="G240" s="33"/>
      <c r="H240" s="19"/>
      <c r="I240" s="19"/>
      <c r="J240" s="19"/>
      <c r="K240" s="19"/>
      <c r="L240" s="19"/>
    </row>
    <row r="241" ht="15.75" customHeight="1">
      <c r="D241" s="18"/>
      <c r="E241" s="18"/>
      <c r="F241" s="32"/>
      <c r="G241" s="33"/>
      <c r="H241" s="19"/>
      <c r="I241" s="19"/>
      <c r="J241" s="19"/>
      <c r="K241" s="19"/>
      <c r="L241" s="19"/>
    </row>
    <row r="242" ht="15.75" customHeight="1">
      <c r="D242" s="18"/>
      <c r="E242" s="18"/>
      <c r="F242" s="32"/>
      <c r="G242" s="33"/>
      <c r="H242" s="19"/>
      <c r="I242" s="19"/>
      <c r="J242" s="19"/>
      <c r="K242" s="19"/>
      <c r="L242" s="19"/>
    </row>
    <row r="243" ht="15.75" customHeight="1">
      <c r="D243" s="18"/>
      <c r="E243" s="18"/>
      <c r="F243" s="32"/>
      <c r="G243" s="33"/>
      <c r="H243" s="19"/>
      <c r="I243" s="19"/>
      <c r="J243" s="19"/>
      <c r="K243" s="19"/>
      <c r="L243" s="19"/>
    </row>
    <row r="244" ht="15.75" customHeight="1">
      <c r="D244" s="18"/>
      <c r="E244" s="18"/>
      <c r="F244" s="32"/>
      <c r="G244" s="33"/>
      <c r="H244" s="19"/>
      <c r="I244" s="19"/>
      <c r="J244" s="19"/>
      <c r="K244" s="19"/>
      <c r="L244" s="19"/>
    </row>
    <row r="245" ht="15.75" customHeight="1">
      <c r="D245" s="18"/>
      <c r="E245" s="18"/>
      <c r="F245" s="32"/>
      <c r="G245" s="33"/>
      <c r="H245" s="19"/>
      <c r="I245" s="19"/>
      <c r="J245" s="19"/>
      <c r="K245" s="19"/>
      <c r="L245" s="19"/>
    </row>
    <row r="246" ht="15.75" customHeight="1">
      <c r="D246" s="18"/>
      <c r="E246" s="18"/>
      <c r="F246" s="32"/>
      <c r="G246" s="33"/>
      <c r="H246" s="19"/>
      <c r="I246" s="19"/>
      <c r="J246" s="19"/>
      <c r="K246" s="19"/>
      <c r="L246" s="19"/>
    </row>
    <row r="247" ht="15.75" customHeight="1">
      <c r="D247" s="18"/>
      <c r="E247" s="18"/>
      <c r="F247" s="32"/>
      <c r="G247" s="33"/>
      <c r="H247" s="19"/>
      <c r="I247" s="19"/>
      <c r="J247" s="19"/>
      <c r="K247" s="19"/>
      <c r="L247" s="19"/>
    </row>
    <row r="248" ht="15.75" customHeight="1">
      <c r="D248" s="18"/>
      <c r="E248" s="18"/>
      <c r="F248" s="32"/>
      <c r="G248" s="33"/>
      <c r="H248" s="19"/>
      <c r="I248" s="19"/>
      <c r="J248" s="19"/>
      <c r="K248" s="19"/>
      <c r="L248" s="19"/>
    </row>
    <row r="249" ht="15.75" customHeight="1">
      <c r="D249" s="18"/>
      <c r="E249" s="18"/>
      <c r="F249" s="32"/>
      <c r="G249" s="33"/>
      <c r="H249" s="19"/>
      <c r="I249" s="19"/>
      <c r="J249" s="19"/>
      <c r="K249" s="19"/>
      <c r="L249" s="19"/>
    </row>
    <row r="250" ht="15.75" customHeight="1">
      <c r="D250" s="18"/>
      <c r="E250" s="18"/>
      <c r="F250" s="32"/>
      <c r="G250" s="33"/>
      <c r="H250" s="19"/>
      <c r="I250" s="19"/>
      <c r="J250" s="19"/>
      <c r="K250" s="19"/>
      <c r="L250" s="19"/>
    </row>
    <row r="251" ht="15.75" customHeight="1">
      <c r="D251" s="18"/>
      <c r="E251" s="18"/>
      <c r="F251" s="32"/>
      <c r="G251" s="33"/>
      <c r="H251" s="19"/>
      <c r="I251" s="19"/>
      <c r="J251" s="19"/>
      <c r="K251" s="19"/>
      <c r="L251" s="19"/>
    </row>
    <row r="252" ht="15.75" customHeight="1">
      <c r="D252" s="18"/>
      <c r="E252" s="18"/>
      <c r="F252" s="32"/>
      <c r="G252" s="33"/>
      <c r="H252" s="19"/>
      <c r="I252" s="19"/>
      <c r="J252" s="19"/>
      <c r="K252" s="19"/>
      <c r="L252" s="19"/>
    </row>
    <row r="253" ht="15.75" customHeight="1">
      <c r="D253" s="18"/>
      <c r="E253" s="18"/>
      <c r="F253" s="32"/>
      <c r="G253" s="33"/>
      <c r="H253" s="19"/>
      <c r="I253" s="19"/>
      <c r="J253" s="19"/>
      <c r="K253" s="19"/>
      <c r="L253" s="19"/>
    </row>
    <row r="254" ht="15.75" customHeight="1">
      <c r="D254" s="18"/>
      <c r="E254" s="18"/>
      <c r="F254" s="32"/>
      <c r="G254" s="33"/>
      <c r="H254" s="19"/>
      <c r="I254" s="19"/>
      <c r="J254" s="19"/>
      <c r="K254" s="19"/>
      <c r="L254" s="19"/>
    </row>
    <row r="255" ht="15.75" customHeight="1">
      <c r="D255" s="18"/>
      <c r="E255" s="18"/>
      <c r="F255" s="32"/>
      <c r="G255" s="33"/>
      <c r="H255" s="19"/>
      <c r="I255" s="19"/>
      <c r="J255" s="19"/>
      <c r="K255" s="19"/>
      <c r="L255" s="19"/>
    </row>
    <row r="256" ht="15.75" customHeight="1">
      <c r="D256" s="18"/>
      <c r="E256" s="18"/>
      <c r="F256" s="32"/>
      <c r="G256" s="33"/>
      <c r="H256" s="19"/>
      <c r="I256" s="19"/>
      <c r="J256" s="19"/>
      <c r="K256" s="19"/>
      <c r="L256" s="19"/>
    </row>
    <row r="257" ht="15.75" customHeight="1">
      <c r="D257" s="18"/>
      <c r="E257" s="18"/>
      <c r="F257" s="32"/>
      <c r="G257" s="33"/>
      <c r="H257" s="19"/>
      <c r="I257" s="19"/>
      <c r="J257" s="19"/>
      <c r="K257" s="19"/>
      <c r="L257" s="19"/>
    </row>
    <row r="258" ht="15.75" customHeight="1">
      <c r="D258" s="18"/>
      <c r="E258" s="18"/>
      <c r="F258" s="32"/>
      <c r="G258" s="33"/>
      <c r="H258" s="19"/>
      <c r="I258" s="19"/>
      <c r="J258" s="19"/>
      <c r="K258" s="19"/>
      <c r="L258" s="19"/>
    </row>
    <row r="259" ht="15.75" customHeight="1">
      <c r="D259" s="18"/>
      <c r="E259" s="18"/>
      <c r="F259" s="32"/>
      <c r="G259" s="33"/>
      <c r="H259" s="19"/>
      <c r="I259" s="19"/>
      <c r="J259" s="19"/>
      <c r="K259" s="19"/>
      <c r="L259" s="19"/>
    </row>
    <row r="260" ht="15.75" customHeight="1">
      <c r="D260" s="18"/>
      <c r="E260" s="18"/>
      <c r="F260" s="32"/>
      <c r="G260" s="33"/>
      <c r="H260" s="19"/>
      <c r="I260" s="19"/>
      <c r="J260" s="19"/>
      <c r="K260" s="19"/>
      <c r="L260" s="19"/>
    </row>
    <row r="261" ht="15.75" customHeight="1">
      <c r="D261" s="18"/>
      <c r="E261" s="18"/>
      <c r="F261" s="32"/>
      <c r="G261" s="33"/>
      <c r="H261" s="19"/>
      <c r="I261" s="19"/>
      <c r="J261" s="19"/>
      <c r="K261" s="19"/>
      <c r="L261" s="19"/>
    </row>
    <row r="262" ht="15.75" customHeight="1">
      <c r="D262" s="18"/>
      <c r="E262" s="18"/>
      <c r="F262" s="32"/>
      <c r="G262" s="33"/>
      <c r="H262" s="19"/>
      <c r="I262" s="19"/>
      <c r="J262" s="19"/>
      <c r="K262" s="19"/>
      <c r="L262" s="19"/>
    </row>
    <row r="263" ht="15.75" customHeight="1">
      <c r="D263" s="18"/>
      <c r="E263" s="18"/>
      <c r="F263" s="32"/>
      <c r="G263" s="33"/>
      <c r="H263" s="19"/>
      <c r="I263" s="19"/>
      <c r="J263" s="19"/>
      <c r="K263" s="19"/>
      <c r="L263" s="19"/>
    </row>
    <row r="264" ht="15.75" customHeight="1">
      <c r="D264" s="18"/>
      <c r="E264" s="18"/>
      <c r="F264" s="32"/>
      <c r="G264" s="33"/>
      <c r="H264" s="19"/>
      <c r="I264" s="19"/>
      <c r="J264" s="19"/>
      <c r="K264" s="19"/>
      <c r="L264" s="19"/>
    </row>
    <row r="265" ht="15.75" customHeight="1">
      <c r="D265" s="18"/>
      <c r="E265" s="18"/>
      <c r="F265" s="32"/>
      <c r="G265" s="33"/>
      <c r="H265" s="19"/>
      <c r="I265" s="19"/>
      <c r="J265" s="19"/>
      <c r="K265" s="19"/>
      <c r="L265" s="19"/>
    </row>
    <row r="266" ht="15.75" customHeight="1">
      <c r="D266" s="18"/>
      <c r="E266" s="18"/>
      <c r="F266" s="32"/>
      <c r="G266" s="33"/>
      <c r="H266" s="19"/>
      <c r="I266" s="19"/>
      <c r="J266" s="19"/>
      <c r="K266" s="19"/>
      <c r="L266" s="19"/>
    </row>
    <row r="267" ht="15.75" customHeight="1">
      <c r="D267" s="18"/>
      <c r="E267" s="18"/>
      <c r="F267" s="32"/>
      <c r="G267" s="33"/>
      <c r="H267" s="19"/>
      <c r="I267" s="19"/>
      <c r="J267" s="19"/>
      <c r="K267" s="19"/>
      <c r="L267" s="19"/>
    </row>
    <row r="268" ht="15.75" customHeight="1">
      <c r="D268" s="18"/>
      <c r="E268" s="18"/>
      <c r="F268" s="32"/>
      <c r="G268" s="33"/>
      <c r="H268" s="19"/>
      <c r="I268" s="19"/>
      <c r="J268" s="19"/>
      <c r="K268" s="19"/>
      <c r="L268" s="19"/>
    </row>
    <row r="269" ht="15.75" customHeight="1">
      <c r="D269" s="18"/>
      <c r="E269" s="18"/>
      <c r="F269" s="32"/>
      <c r="G269" s="33"/>
      <c r="H269" s="19"/>
      <c r="I269" s="19"/>
      <c r="J269" s="19"/>
      <c r="K269" s="19"/>
      <c r="L269" s="19"/>
    </row>
    <row r="270" ht="15.75" customHeight="1">
      <c r="D270" s="18"/>
      <c r="E270" s="18"/>
      <c r="F270" s="32"/>
      <c r="G270" s="33"/>
      <c r="H270" s="19"/>
      <c r="I270" s="19"/>
      <c r="J270" s="19"/>
      <c r="K270" s="19"/>
      <c r="L270" s="19"/>
    </row>
    <row r="271" ht="15.75" customHeight="1">
      <c r="D271" s="18"/>
      <c r="E271" s="18"/>
      <c r="F271" s="32"/>
      <c r="G271" s="33"/>
      <c r="H271" s="19"/>
      <c r="I271" s="19"/>
      <c r="J271" s="19"/>
      <c r="K271" s="19"/>
      <c r="L271" s="19"/>
    </row>
    <row r="272" ht="15.75" customHeight="1">
      <c r="D272" s="18"/>
      <c r="E272" s="18"/>
      <c r="F272" s="32"/>
      <c r="G272" s="33"/>
      <c r="H272" s="19"/>
      <c r="I272" s="19"/>
      <c r="J272" s="19"/>
      <c r="K272" s="19"/>
      <c r="L272" s="19"/>
    </row>
    <row r="273" ht="15.75" customHeight="1">
      <c r="D273" s="18"/>
      <c r="E273" s="18"/>
      <c r="F273" s="32"/>
      <c r="G273" s="33"/>
      <c r="H273" s="19"/>
      <c r="I273" s="19"/>
      <c r="J273" s="19"/>
      <c r="K273" s="19"/>
      <c r="L273" s="19"/>
    </row>
    <row r="274" ht="15.75" customHeight="1">
      <c r="D274" s="18"/>
      <c r="E274" s="18"/>
      <c r="F274" s="32"/>
      <c r="G274" s="33"/>
      <c r="H274" s="19"/>
      <c r="I274" s="19"/>
      <c r="J274" s="19"/>
      <c r="K274" s="19"/>
      <c r="L274" s="19"/>
    </row>
    <row r="275" ht="15.75" customHeight="1">
      <c r="D275" s="18"/>
      <c r="E275" s="18"/>
      <c r="F275" s="32"/>
      <c r="G275" s="33"/>
      <c r="H275" s="19"/>
      <c r="I275" s="19"/>
      <c r="J275" s="19"/>
      <c r="K275" s="19"/>
      <c r="L275" s="19"/>
    </row>
    <row r="276" ht="15.75" customHeight="1">
      <c r="D276" s="18"/>
      <c r="E276" s="18"/>
      <c r="F276" s="32"/>
      <c r="G276" s="33"/>
      <c r="H276" s="19"/>
      <c r="I276" s="19"/>
      <c r="J276" s="19"/>
      <c r="K276" s="19"/>
      <c r="L276" s="19"/>
    </row>
    <row r="277" ht="15.75" customHeight="1">
      <c r="D277" s="18"/>
      <c r="E277" s="18"/>
      <c r="F277" s="32"/>
      <c r="G277" s="33"/>
      <c r="H277" s="19"/>
      <c r="I277" s="19"/>
      <c r="J277" s="19"/>
      <c r="K277" s="19"/>
      <c r="L277" s="19"/>
    </row>
    <row r="278" ht="15.75" customHeight="1">
      <c r="D278" s="18"/>
      <c r="E278" s="18"/>
      <c r="F278" s="32"/>
      <c r="G278" s="33"/>
      <c r="H278" s="19"/>
      <c r="I278" s="19"/>
      <c r="J278" s="19"/>
      <c r="K278" s="19"/>
      <c r="L278" s="19"/>
    </row>
    <row r="279" ht="15.75" customHeight="1">
      <c r="D279" s="18"/>
      <c r="E279" s="18"/>
      <c r="F279" s="32"/>
      <c r="G279" s="33"/>
      <c r="H279" s="19"/>
      <c r="I279" s="19"/>
      <c r="J279" s="19"/>
      <c r="K279" s="19"/>
      <c r="L279" s="19"/>
    </row>
    <row r="280" ht="15.75" customHeight="1">
      <c r="D280" s="18"/>
      <c r="E280" s="18"/>
      <c r="F280" s="32"/>
      <c r="G280" s="33"/>
      <c r="H280" s="19"/>
      <c r="I280" s="19"/>
      <c r="J280" s="19"/>
      <c r="K280" s="19"/>
      <c r="L280" s="19"/>
    </row>
    <row r="281" ht="15.75" customHeight="1">
      <c r="D281" s="18"/>
      <c r="E281" s="18"/>
      <c r="F281" s="32"/>
      <c r="G281" s="33"/>
      <c r="H281" s="19"/>
      <c r="I281" s="19"/>
      <c r="J281" s="19"/>
      <c r="K281" s="19"/>
      <c r="L281" s="19"/>
    </row>
    <row r="282" ht="15.75" customHeight="1">
      <c r="D282" s="18"/>
      <c r="E282" s="18"/>
      <c r="F282" s="32"/>
      <c r="G282" s="33"/>
      <c r="H282" s="19"/>
      <c r="I282" s="19"/>
      <c r="J282" s="19"/>
      <c r="K282" s="19"/>
      <c r="L282" s="19"/>
    </row>
    <row r="283" ht="15.75" customHeight="1">
      <c r="D283" s="18"/>
      <c r="E283" s="18"/>
      <c r="F283" s="32"/>
      <c r="G283" s="33"/>
      <c r="H283" s="19"/>
      <c r="I283" s="19"/>
      <c r="J283" s="19"/>
      <c r="K283" s="19"/>
      <c r="L283" s="19"/>
    </row>
    <row r="284" ht="15.75" customHeight="1">
      <c r="D284" s="18"/>
      <c r="E284" s="18"/>
      <c r="F284" s="32"/>
      <c r="G284" s="33"/>
      <c r="H284" s="19"/>
      <c r="I284" s="19"/>
      <c r="J284" s="19"/>
      <c r="K284" s="19"/>
      <c r="L284" s="19"/>
    </row>
    <row r="285" ht="15.75" customHeight="1">
      <c r="D285" s="18"/>
      <c r="E285" s="18"/>
      <c r="F285" s="32"/>
      <c r="G285" s="33"/>
      <c r="H285" s="19"/>
      <c r="I285" s="19"/>
      <c r="J285" s="19"/>
      <c r="K285" s="19"/>
      <c r="L285" s="19"/>
    </row>
    <row r="286" ht="15.75" customHeight="1">
      <c r="D286" s="18"/>
      <c r="E286" s="18"/>
      <c r="F286" s="32"/>
      <c r="G286" s="33"/>
      <c r="H286" s="19"/>
      <c r="I286" s="19"/>
      <c r="J286" s="19"/>
      <c r="K286" s="19"/>
      <c r="L286" s="19"/>
    </row>
    <row r="287" ht="15.75" customHeight="1">
      <c r="D287" s="18"/>
      <c r="E287" s="18"/>
      <c r="F287" s="32"/>
      <c r="G287" s="33"/>
      <c r="H287" s="19"/>
      <c r="I287" s="19"/>
      <c r="J287" s="19"/>
      <c r="K287" s="19"/>
      <c r="L287" s="19"/>
    </row>
    <row r="288" ht="15.75" customHeight="1">
      <c r="D288" s="18"/>
      <c r="E288" s="18"/>
      <c r="F288" s="32"/>
      <c r="G288" s="33"/>
      <c r="H288" s="19"/>
      <c r="I288" s="19"/>
      <c r="J288" s="19"/>
      <c r="K288" s="19"/>
      <c r="L288" s="19"/>
    </row>
    <row r="289" ht="15.75" customHeight="1">
      <c r="D289" s="18"/>
      <c r="E289" s="18"/>
      <c r="F289" s="32"/>
      <c r="G289" s="33"/>
      <c r="H289" s="19"/>
      <c r="I289" s="19"/>
      <c r="J289" s="19"/>
      <c r="K289" s="19"/>
      <c r="L289" s="19"/>
    </row>
    <row r="290" ht="15.75" customHeight="1">
      <c r="D290" s="18"/>
      <c r="E290" s="18"/>
      <c r="F290" s="32"/>
      <c r="G290" s="33"/>
      <c r="H290" s="19"/>
      <c r="I290" s="19"/>
      <c r="J290" s="19"/>
      <c r="K290" s="19"/>
      <c r="L290" s="19"/>
    </row>
    <row r="291" ht="15.75" customHeight="1">
      <c r="D291" s="18"/>
      <c r="E291" s="18"/>
      <c r="F291" s="32"/>
      <c r="G291" s="33"/>
      <c r="H291" s="19"/>
      <c r="I291" s="19"/>
      <c r="J291" s="19"/>
      <c r="K291" s="19"/>
      <c r="L291" s="19"/>
    </row>
    <row r="292" ht="15.75" customHeight="1">
      <c r="D292" s="18"/>
      <c r="E292" s="18"/>
      <c r="F292" s="32"/>
      <c r="G292" s="33"/>
      <c r="H292" s="19"/>
      <c r="I292" s="19"/>
      <c r="J292" s="19"/>
      <c r="K292" s="19"/>
      <c r="L292" s="19"/>
    </row>
    <row r="293" ht="15.75" customHeight="1">
      <c r="D293" s="18"/>
      <c r="E293" s="18"/>
      <c r="F293" s="32"/>
      <c r="G293" s="33"/>
      <c r="H293" s="19"/>
      <c r="I293" s="19"/>
      <c r="J293" s="19"/>
      <c r="K293" s="19"/>
      <c r="L293" s="19"/>
    </row>
    <row r="294" ht="15.75" customHeight="1">
      <c r="D294" s="18"/>
      <c r="E294" s="18"/>
      <c r="F294" s="32"/>
      <c r="G294" s="33"/>
      <c r="H294" s="19"/>
      <c r="I294" s="19"/>
      <c r="J294" s="19"/>
      <c r="K294" s="19"/>
      <c r="L294" s="19"/>
    </row>
    <row r="295" ht="15.75" customHeight="1">
      <c r="D295" s="18"/>
      <c r="E295" s="18"/>
      <c r="F295" s="32"/>
      <c r="G295" s="33"/>
      <c r="H295" s="19"/>
      <c r="I295" s="19"/>
      <c r="J295" s="19"/>
      <c r="K295" s="19"/>
      <c r="L295" s="19"/>
    </row>
    <row r="296" ht="15.75" customHeight="1">
      <c r="D296" s="18"/>
      <c r="E296" s="18"/>
      <c r="F296" s="32"/>
      <c r="G296" s="33"/>
      <c r="H296" s="19"/>
      <c r="I296" s="19"/>
      <c r="J296" s="19"/>
      <c r="K296" s="19"/>
      <c r="L296" s="19"/>
    </row>
    <row r="297" ht="15.75" customHeight="1">
      <c r="D297" s="18"/>
      <c r="E297" s="18"/>
      <c r="F297" s="32"/>
      <c r="G297" s="33"/>
      <c r="H297" s="19"/>
      <c r="I297" s="19"/>
      <c r="J297" s="19"/>
      <c r="K297" s="19"/>
      <c r="L297" s="19"/>
    </row>
    <row r="298" ht="15.75" customHeight="1">
      <c r="D298" s="18"/>
      <c r="E298" s="18"/>
      <c r="F298" s="32"/>
      <c r="G298" s="33"/>
      <c r="H298" s="19"/>
      <c r="I298" s="19"/>
      <c r="J298" s="19"/>
      <c r="K298" s="19"/>
      <c r="L298" s="19"/>
    </row>
    <row r="299" ht="15.75" customHeight="1">
      <c r="D299" s="18"/>
      <c r="E299" s="18"/>
      <c r="F299" s="32"/>
      <c r="G299" s="33"/>
      <c r="H299" s="19"/>
      <c r="I299" s="19"/>
      <c r="J299" s="19"/>
      <c r="K299" s="19"/>
      <c r="L299" s="19"/>
    </row>
    <row r="300" ht="15.75" customHeight="1">
      <c r="D300" s="18"/>
      <c r="E300" s="18"/>
      <c r="F300" s="32"/>
      <c r="G300" s="33"/>
      <c r="H300" s="19"/>
      <c r="I300" s="19"/>
      <c r="J300" s="19"/>
      <c r="K300" s="19"/>
      <c r="L300" s="19"/>
    </row>
    <row r="301" ht="15.75" customHeight="1">
      <c r="D301" s="18"/>
      <c r="E301" s="18"/>
      <c r="F301" s="32"/>
      <c r="G301" s="33"/>
      <c r="H301" s="19"/>
      <c r="I301" s="19"/>
      <c r="J301" s="19"/>
      <c r="K301" s="19"/>
      <c r="L301" s="19"/>
    </row>
    <row r="302" ht="15.75" customHeight="1">
      <c r="D302" s="18"/>
      <c r="E302" s="18"/>
      <c r="F302" s="32"/>
      <c r="G302" s="33"/>
      <c r="H302" s="19"/>
      <c r="I302" s="19"/>
      <c r="J302" s="19"/>
      <c r="K302" s="19"/>
      <c r="L302" s="19"/>
    </row>
    <row r="303" ht="15.75" customHeight="1">
      <c r="D303" s="18"/>
      <c r="E303" s="18"/>
      <c r="F303" s="32"/>
      <c r="G303" s="33"/>
      <c r="H303" s="19"/>
      <c r="I303" s="19"/>
      <c r="J303" s="19"/>
      <c r="K303" s="19"/>
      <c r="L303" s="19"/>
    </row>
    <row r="304" ht="15.75" customHeight="1">
      <c r="D304" s="18"/>
      <c r="E304" s="18"/>
      <c r="F304" s="32"/>
      <c r="G304" s="33"/>
      <c r="H304" s="19"/>
      <c r="I304" s="19"/>
      <c r="J304" s="19"/>
      <c r="K304" s="19"/>
      <c r="L304" s="19"/>
    </row>
    <row r="305" ht="15.75" customHeight="1">
      <c r="D305" s="18"/>
      <c r="E305" s="18"/>
      <c r="F305" s="32"/>
      <c r="G305" s="33"/>
      <c r="H305" s="19"/>
      <c r="I305" s="19"/>
      <c r="J305" s="19"/>
      <c r="K305" s="19"/>
      <c r="L305" s="19"/>
    </row>
    <row r="306" ht="15.75" customHeight="1">
      <c r="D306" s="18"/>
      <c r="E306" s="18"/>
      <c r="F306" s="32"/>
      <c r="G306" s="33"/>
      <c r="H306" s="19"/>
      <c r="I306" s="19"/>
      <c r="J306" s="19"/>
      <c r="K306" s="19"/>
      <c r="L306" s="19"/>
    </row>
    <row r="307" ht="15.75" customHeight="1">
      <c r="D307" s="18"/>
      <c r="E307" s="18"/>
      <c r="F307" s="32"/>
      <c r="G307" s="33"/>
      <c r="H307" s="19"/>
      <c r="I307" s="19"/>
      <c r="J307" s="19"/>
      <c r="K307" s="19"/>
      <c r="L307" s="19"/>
    </row>
    <row r="308" ht="15.75" customHeight="1">
      <c r="D308" s="18"/>
      <c r="E308" s="18"/>
      <c r="F308" s="32"/>
      <c r="G308" s="33"/>
      <c r="H308" s="19"/>
      <c r="I308" s="19"/>
      <c r="J308" s="19"/>
      <c r="K308" s="19"/>
      <c r="L308" s="19"/>
    </row>
    <row r="309" ht="15.75" customHeight="1">
      <c r="D309" s="18"/>
      <c r="E309" s="18"/>
      <c r="F309" s="32"/>
      <c r="G309" s="33"/>
      <c r="H309" s="19"/>
      <c r="I309" s="19"/>
      <c r="J309" s="19"/>
      <c r="K309" s="19"/>
      <c r="L309" s="19"/>
    </row>
    <row r="310" ht="15.75" customHeight="1">
      <c r="D310" s="18"/>
      <c r="E310" s="18"/>
      <c r="F310" s="32"/>
      <c r="G310" s="33"/>
      <c r="H310" s="19"/>
      <c r="I310" s="19"/>
      <c r="J310" s="19"/>
      <c r="K310" s="19"/>
      <c r="L310" s="19"/>
    </row>
    <row r="311" ht="15.75" customHeight="1">
      <c r="D311" s="18"/>
      <c r="E311" s="18"/>
      <c r="F311" s="32"/>
      <c r="G311" s="33"/>
      <c r="H311" s="19"/>
      <c r="I311" s="19"/>
      <c r="J311" s="19"/>
      <c r="K311" s="19"/>
      <c r="L311" s="19"/>
    </row>
    <row r="312" ht="15.75" customHeight="1">
      <c r="D312" s="18"/>
      <c r="E312" s="18"/>
      <c r="F312" s="32"/>
      <c r="G312" s="33"/>
      <c r="H312" s="19"/>
      <c r="I312" s="19"/>
      <c r="J312" s="19"/>
      <c r="K312" s="19"/>
      <c r="L312" s="19"/>
    </row>
    <row r="313" ht="15.75" customHeight="1">
      <c r="D313" s="18"/>
      <c r="E313" s="18"/>
      <c r="F313" s="32"/>
      <c r="G313" s="33"/>
      <c r="H313" s="19"/>
      <c r="I313" s="19"/>
      <c r="J313" s="19"/>
      <c r="K313" s="19"/>
      <c r="L313" s="19"/>
    </row>
    <row r="314" ht="15.75" customHeight="1">
      <c r="D314" s="18"/>
      <c r="E314" s="18"/>
      <c r="F314" s="32"/>
      <c r="G314" s="33"/>
      <c r="H314" s="19"/>
      <c r="I314" s="19"/>
      <c r="J314" s="19"/>
      <c r="K314" s="19"/>
      <c r="L314" s="19"/>
    </row>
    <row r="315" ht="15.75" customHeight="1">
      <c r="D315" s="18"/>
      <c r="E315" s="18"/>
      <c r="F315" s="32"/>
      <c r="G315" s="33"/>
      <c r="H315" s="19"/>
      <c r="I315" s="19"/>
      <c r="J315" s="19"/>
      <c r="K315" s="19"/>
      <c r="L315" s="19"/>
    </row>
    <row r="316" ht="15.75" customHeight="1">
      <c r="D316" s="18"/>
      <c r="E316" s="18"/>
      <c r="F316" s="32"/>
      <c r="G316" s="33"/>
      <c r="H316" s="19"/>
      <c r="I316" s="19"/>
      <c r="J316" s="19"/>
      <c r="K316" s="19"/>
      <c r="L316" s="19"/>
    </row>
    <row r="317" ht="15.75" customHeight="1">
      <c r="D317" s="18"/>
      <c r="E317" s="18"/>
      <c r="F317" s="32"/>
      <c r="G317" s="33"/>
      <c r="H317" s="19"/>
      <c r="I317" s="19"/>
      <c r="J317" s="19"/>
      <c r="K317" s="19"/>
      <c r="L317" s="19"/>
    </row>
    <row r="318" ht="15.75" customHeight="1">
      <c r="D318" s="18"/>
      <c r="E318" s="18"/>
      <c r="F318" s="32"/>
      <c r="G318" s="33"/>
      <c r="H318" s="19"/>
      <c r="I318" s="19"/>
      <c r="J318" s="19"/>
      <c r="K318" s="19"/>
      <c r="L318" s="19"/>
    </row>
    <row r="319" ht="15.75" customHeight="1">
      <c r="D319" s="18"/>
      <c r="E319" s="18"/>
      <c r="F319" s="32"/>
      <c r="G319" s="33"/>
      <c r="H319" s="19"/>
      <c r="I319" s="19"/>
      <c r="J319" s="19"/>
      <c r="K319" s="19"/>
      <c r="L319" s="19"/>
    </row>
    <row r="320" ht="15.75" customHeight="1">
      <c r="D320" s="18"/>
      <c r="E320" s="18"/>
      <c r="F320" s="32"/>
      <c r="G320" s="33"/>
      <c r="H320" s="19"/>
      <c r="I320" s="19"/>
      <c r="J320" s="19"/>
      <c r="K320" s="19"/>
      <c r="L320" s="19"/>
    </row>
    <row r="321" ht="15.75" customHeight="1">
      <c r="D321" s="18"/>
      <c r="E321" s="18"/>
      <c r="F321" s="32"/>
      <c r="G321" s="33"/>
      <c r="H321" s="19"/>
      <c r="I321" s="19"/>
      <c r="J321" s="19"/>
      <c r="K321" s="19"/>
      <c r="L321" s="19"/>
    </row>
    <row r="322" ht="15.75" customHeight="1">
      <c r="D322" s="18"/>
      <c r="E322" s="18"/>
      <c r="F322" s="32"/>
      <c r="G322" s="33"/>
      <c r="H322" s="19"/>
      <c r="I322" s="19"/>
      <c r="J322" s="19"/>
      <c r="K322" s="19"/>
      <c r="L322" s="19"/>
    </row>
    <row r="323" ht="15.75" customHeight="1">
      <c r="D323" s="18"/>
      <c r="E323" s="18"/>
      <c r="F323" s="32"/>
      <c r="G323" s="33"/>
      <c r="H323" s="19"/>
      <c r="I323" s="19"/>
      <c r="J323" s="19"/>
      <c r="K323" s="19"/>
      <c r="L323" s="19"/>
    </row>
    <row r="324" ht="15.75" customHeight="1">
      <c r="D324" s="18"/>
      <c r="E324" s="18"/>
      <c r="F324" s="32"/>
      <c r="G324" s="33"/>
      <c r="H324" s="19"/>
      <c r="I324" s="19"/>
      <c r="J324" s="19"/>
      <c r="K324" s="19"/>
      <c r="L324" s="19"/>
    </row>
    <row r="325" ht="15.75" customHeight="1">
      <c r="D325" s="18"/>
      <c r="E325" s="18"/>
      <c r="F325" s="32"/>
      <c r="G325" s="33"/>
      <c r="H325" s="19"/>
      <c r="I325" s="19"/>
      <c r="J325" s="19"/>
      <c r="K325" s="19"/>
      <c r="L325" s="19"/>
    </row>
    <row r="326" ht="15.75" customHeight="1">
      <c r="D326" s="18"/>
      <c r="E326" s="18"/>
      <c r="F326" s="32"/>
      <c r="G326" s="33"/>
      <c r="H326" s="19"/>
      <c r="I326" s="19"/>
      <c r="J326" s="19"/>
      <c r="K326" s="19"/>
      <c r="L326" s="19"/>
    </row>
    <row r="327" ht="15.75" customHeight="1">
      <c r="D327" s="18"/>
      <c r="E327" s="18"/>
      <c r="F327" s="32"/>
      <c r="G327" s="33"/>
      <c r="H327" s="19"/>
      <c r="I327" s="19"/>
      <c r="J327" s="19"/>
      <c r="K327" s="19"/>
      <c r="L327" s="19"/>
    </row>
    <row r="328" ht="15.75" customHeight="1">
      <c r="D328" s="18"/>
      <c r="E328" s="18"/>
      <c r="F328" s="32"/>
      <c r="G328" s="33"/>
      <c r="H328" s="19"/>
      <c r="I328" s="19"/>
      <c r="J328" s="19"/>
      <c r="K328" s="19"/>
      <c r="L328" s="19"/>
    </row>
    <row r="329" ht="15.75" customHeight="1">
      <c r="D329" s="18"/>
      <c r="E329" s="18"/>
      <c r="F329" s="32"/>
      <c r="G329" s="33"/>
      <c r="H329" s="19"/>
      <c r="I329" s="19"/>
      <c r="J329" s="19"/>
      <c r="K329" s="19"/>
      <c r="L329" s="19"/>
    </row>
    <row r="330" ht="15.75" customHeight="1">
      <c r="D330" s="18"/>
      <c r="E330" s="18"/>
      <c r="F330" s="32"/>
      <c r="G330" s="33"/>
      <c r="H330" s="19"/>
      <c r="I330" s="19"/>
      <c r="J330" s="19"/>
      <c r="K330" s="19"/>
      <c r="L330" s="19"/>
    </row>
    <row r="331" ht="15.75" customHeight="1">
      <c r="D331" s="18"/>
      <c r="E331" s="18"/>
      <c r="F331" s="32"/>
      <c r="G331" s="33"/>
      <c r="H331" s="19"/>
      <c r="I331" s="19"/>
      <c r="J331" s="19"/>
      <c r="K331" s="19"/>
      <c r="L331" s="19"/>
    </row>
    <row r="332" ht="15.75" customHeight="1">
      <c r="F332" s="20"/>
      <c r="G332" s="34"/>
    </row>
    <row r="333" ht="15.75" customHeight="1">
      <c r="F333" s="20"/>
      <c r="G333" s="34"/>
    </row>
    <row r="334" ht="15.75" customHeight="1">
      <c r="F334" s="20"/>
      <c r="G334" s="34"/>
    </row>
    <row r="335" ht="15.75" customHeight="1">
      <c r="F335" s="20"/>
      <c r="G335" s="34"/>
    </row>
    <row r="336" ht="15.75" customHeight="1">
      <c r="F336" s="20"/>
      <c r="G336" s="34"/>
    </row>
    <row r="337" ht="15.75" customHeight="1">
      <c r="F337" s="20"/>
      <c r="G337" s="34"/>
    </row>
    <row r="338" ht="15.75" customHeight="1">
      <c r="F338" s="20"/>
      <c r="G338" s="34"/>
    </row>
    <row r="339" ht="15.75" customHeight="1">
      <c r="F339" s="20"/>
      <c r="G339" s="34"/>
    </row>
    <row r="340" ht="15.75" customHeight="1">
      <c r="F340" s="20"/>
      <c r="G340" s="34"/>
    </row>
    <row r="341" ht="15.75" customHeight="1">
      <c r="F341" s="20"/>
      <c r="G341" s="34"/>
    </row>
    <row r="342" ht="15.75" customHeight="1">
      <c r="F342" s="20"/>
      <c r="G342" s="34"/>
    </row>
    <row r="343" ht="15.75" customHeight="1">
      <c r="F343" s="20"/>
      <c r="G343" s="34"/>
    </row>
    <row r="344" ht="15.75" customHeight="1">
      <c r="F344" s="20"/>
      <c r="G344" s="34"/>
    </row>
    <row r="345" ht="15.75" customHeight="1">
      <c r="F345" s="20"/>
      <c r="G345" s="34"/>
    </row>
    <row r="346" ht="15.75" customHeight="1">
      <c r="F346" s="20"/>
      <c r="G346" s="34"/>
    </row>
    <row r="347" ht="15.75" customHeight="1">
      <c r="F347" s="20"/>
      <c r="G347" s="34"/>
    </row>
    <row r="348" ht="15.75" customHeight="1">
      <c r="F348" s="20"/>
      <c r="G348" s="34"/>
    </row>
    <row r="349" ht="15.75" customHeight="1">
      <c r="F349" s="20"/>
      <c r="G349" s="34"/>
    </row>
    <row r="350" ht="15.75" customHeight="1">
      <c r="F350" s="20"/>
      <c r="G350" s="34"/>
    </row>
    <row r="351" ht="15.75" customHeight="1">
      <c r="F351" s="20"/>
      <c r="G351" s="34"/>
    </row>
    <row r="352" ht="15.75" customHeight="1">
      <c r="F352" s="20"/>
      <c r="G352" s="34"/>
    </row>
    <row r="353" ht="15.75" customHeight="1">
      <c r="F353" s="20"/>
      <c r="G353" s="34"/>
    </row>
    <row r="354" ht="15.75" customHeight="1">
      <c r="F354" s="20"/>
      <c r="G354" s="34"/>
    </row>
    <row r="355" ht="15.75" customHeight="1">
      <c r="F355" s="20"/>
      <c r="G355" s="34"/>
    </row>
    <row r="356" ht="15.75" customHeight="1">
      <c r="F356" s="20"/>
      <c r="G356" s="34"/>
    </row>
    <row r="357" ht="15.75" customHeight="1">
      <c r="F357" s="20"/>
      <c r="G357" s="34"/>
    </row>
    <row r="358" ht="15.75" customHeight="1">
      <c r="F358" s="20"/>
      <c r="G358" s="34"/>
    </row>
    <row r="359" ht="15.75" customHeight="1">
      <c r="F359" s="20"/>
      <c r="G359" s="34"/>
    </row>
    <row r="360" ht="15.75" customHeight="1">
      <c r="F360" s="20"/>
      <c r="G360" s="34"/>
    </row>
    <row r="361" ht="15.75" customHeight="1">
      <c r="F361" s="20"/>
      <c r="G361" s="34"/>
    </row>
    <row r="362" ht="15.75" customHeight="1">
      <c r="F362" s="20"/>
      <c r="G362" s="34"/>
    </row>
    <row r="363" ht="15.75" customHeight="1">
      <c r="F363" s="20"/>
      <c r="G363" s="34"/>
    </row>
    <row r="364" ht="15.75" customHeight="1">
      <c r="F364" s="20"/>
      <c r="G364" s="34"/>
    </row>
    <row r="365" ht="15.75" customHeight="1">
      <c r="F365" s="20"/>
      <c r="G365" s="34"/>
    </row>
    <row r="366" ht="15.75" customHeight="1">
      <c r="F366" s="20"/>
      <c r="G366" s="34"/>
    </row>
    <row r="367" ht="15.75" customHeight="1">
      <c r="F367" s="20"/>
      <c r="G367" s="34"/>
    </row>
    <row r="368" ht="15.75" customHeight="1">
      <c r="F368" s="20"/>
      <c r="G368" s="34"/>
    </row>
    <row r="369" ht="15.75" customHeight="1">
      <c r="F369" s="20"/>
      <c r="G369" s="34"/>
    </row>
    <row r="370" ht="15.75" customHeight="1">
      <c r="F370" s="20"/>
      <c r="G370" s="34"/>
    </row>
    <row r="371" ht="15.75" customHeight="1">
      <c r="F371" s="20"/>
      <c r="G371" s="34"/>
    </row>
    <row r="372" ht="15.75" customHeight="1">
      <c r="F372" s="20"/>
      <c r="G372" s="34"/>
    </row>
    <row r="373" ht="15.75" customHeight="1">
      <c r="F373" s="20"/>
      <c r="G373" s="34"/>
    </row>
    <row r="374" ht="15.75" customHeight="1">
      <c r="F374" s="20"/>
      <c r="G374" s="34"/>
    </row>
    <row r="375" ht="15.75" customHeight="1">
      <c r="F375" s="20"/>
      <c r="G375" s="34"/>
    </row>
    <row r="376" ht="15.75" customHeight="1">
      <c r="F376" s="20"/>
      <c r="G376" s="34"/>
    </row>
    <row r="377" ht="15.75" customHeight="1">
      <c r="F377" s="20"/>
      <c r="G377" s="34"/>
    </row>
    <row r="378" ht="15.75" customHeight="1">
      <c r="F378" s="20"/>
      <c r="G378" s="34"/>
    </row>
    <row r="379" ht="15.75" customHeight="1">
      <c r="F379" s="20"/>
      <c r="G379" s="34"/>
    </row>
    <row r="380" ht="15.75" customHeight="1">
      <c r="F380" s="20"/>
      <c r="G380" s="34"/>
    </row>
    <row r="381" ht="15.75" customHeight="1">
      <c r="F381" s="20"/>
      <c r="G381" s="34"/>
    </row>
    <row r="382" ht="15.75" customHeight="1">
      <c r="F382" s="20"/>
      <c r="G382" s="34"/>
    </row>
    <row r="383" ht="15.75" customHeight="1">
      <c r="F383" s="20"/>
      <c r="G383" s="34"/>
    </row>
    <row r="384" ht="15.75" customHeight="1">
      <c r="F384" s="20"/>
      <c r="G384" s="34"/>
    </row>
    <row r="385" ht="15.75" customHeight="1">
      <c r="F385" s="20"/>
      <c r="G385" s="34"/>
    </row>
    <row r="386" ht="15.75" customHeight="1">
      <c r="F386" s="20"/>
      <c r="G386" s="34"/>
    </row>
    <row r="387" ht="15.75" customHeight="1">
      <c r="F387" s="20"/>
      <c r="G387" s="34"/>
    </row>
    <row r="388" ht="15.75" customHeight="1">
      <c r="F388" s="20"/>
      <c r="G388" s="34"/>
    </row>
    <row r="389" ht="15.75" customHeight="1">
      <c r="F389" s="20"/>
      <c r="G389" s="34"/>
    </row>
    <row r="390" ht="15.75" customHeight="1">
      <c r="F390" s="20"/>
      <c r="G390" s="34"/>
    </row>
    <row r="391" ht="15.75" customHeight="1">
      <c r="F391" s="20"/>
      <c r="G391" s="34"/>
    </row>
    <row r="392" ht="15.75" customHeight="1">
      <c r="F392" s="20"/>
      <c r="G392" s="34"/>
    </row>
    <row r="393" ht="15.75" customHeight="1">
      <c r="F393" s="20"/>
      <c r="G393" s="34"/>
    </row>
    <row r="394" ht="15.75" customHeight="1">
      <c r="F394" s="20"/>
      <c r="G394" s="34"/>
    </row>
    <row r="395" ht="15.75" customHeight="1">
      <c r="F395" s="20"/>
      <c r="G395" s="34"/>
    </row>
    <row r="396" ht="15.75" customHeight="1">
      <c r="F396" s="20"/>
      <c r="G396" s="34"/>
    </row>
    <row r="397" ht="15.75" customHeight="1">
      <c r="F397" s="20"/>
      <c r="G397" s="34"/>
    </row>
    <row r="398" ht="15.75" customHeight="1">
      <c r="F398" s="20"/>
      <c r="G398" s="34"/>
    </row>
    <row r="399" ht="15.75" customHeight="1">
      <c r="F399" s="20"/>
      <c r="G399" s="34"/>
    </row>
    <row r="400" ht="15.75" customHeight="1">
      <c r="F400" s="20"/>
      <c r="G400" s="34"/>
    </row>
    <row r="401" ht="15.75" customHeight="1">
      <c r="F401" s="20"/>
      <c r="G401" s="34"/>
    </row>
    <row r="402" ht="15.75" customHeight="1">
      <c r="F402" s="20"/>
      <c r="G402" s="34"/>
    </row>
    <row r="403" ht="15.75" customHeight="1">
      <c r="F403" s="20"/>
      <c r="G403" s="34"/>
    </row>
    <row r="404" ht="15.75" customHeight="1">
      <c r="F404" s="20"/>
      <c r="G404" s="34"/>
    </row>
    <row r="405" ht="15.75" customHeight="1">
      <c r="F405" s="20"/>
      <c r="G405" s="34"/>
    </row>
    <row r="406" ht="15.75" customHeight="1">
      <c r="F406" s="20"/>
      <c r="G406" s="34"/>
    </row>
    <row r="407" ht="15.75" customHeight="1">
      <c r="F407" s="20"/>
      <c r="G407" s="34"/>
    </row>
    <row r="408" ht="15.75" customHeight="1">
      <c r="F408" s="20"/>
      <c r="G408" s="34"/>
    </row>
    <row r="409" ht="15.75" customHeight="1">
      <c r="F409" s="20"/>
      <c r="G409" s="34"/>
    </row>
    <row r="410" ht="15.75" customHeight="1">
      <c r="F410" s="20"/>
      <c r="G410" s="34"/>
    </row>
    <row r="411" ht="15.75" customHeight="1">
      <c r="F411" s="20"/>
      <c r="G411" s="34"/>
    </row>
    <row r="412" ht="15.75" customHeight="1">
      <c r="F412" s="20"/>
      <c r="G412" s="34"/>
    </row>
    <row r="413" ht="15.75" customHeight="1">
      <c r="F413" s="20"/>
      <c r="G413" s="34"/>
    </row>
    <row r="414" ht="15.75" customHeight="1">
      <c r="F414" s="20"/>
      <c r="G414" s="34"/>
    </row>
    <row r="415" ht="15.75" customHeight="1">
      <c r="F415" s="20"/>
      <c r="G415" s="34"/>
    </row>
    <row r="416" ht="15.75" customHeight="1">
      <c r="F416" s="20"/>
      <c r="G416" s="34"/>
    </row>
    <row r="417" ht="15.75" customHeight="1">
      <c r="F417" s="20"/>
      <c r="G417" s="34"/>
    </row>
    <row r="418" ht="15.75" customHeight="1">
      <c r="F418" s="20"/>
      <c r="G418" s="34"/>
    </row>
    <row r="419" ht="15.75" customHeight="1">
      <c r="F419" s="20"/>
      <c r="G419" s="34"/>
    </row>
    <row r="420" ht="15.75" customHeight="1">
      <c r="F420" s="20"/>
      <c r="G420" s="34"/>
    </row>
    <row r="421" ht="15.75" customHeight="1">
      <c r="F421" s="20"/>
      <c r="G421" s="34"/>
    </row>
    <row r="422" ht="15.75" customHeight="1">
      <c r="F422" s="20"/>
      <c r="G422" s="34"/>
    </row>
    <row r="423" ht="15.75" customHeight="1">
      <c r="F423" s="20"/>
      <c r="G423" s="34"/>
    </row>
    <row r="424" ht="15.75" customHeight="1">
      <c r="F424" s="20"/>
      <c r="G424" s="34"/>
    </row>
    <row r="425" ht="15.75" customHeight="1">
      <c r="F425" s="20"/>
      <c r="G425" s="34"/>
    </row>
    <row r="426" ht="15.75" customHeight="1">
      <c r="F426" s="20"/>
      <c r="G426" s="34"/>
    </row>
    <row r="427" ht="15.75" customHeight="1">
      <c r="F427" s="20"/>
      <c r="G427" s="34"/>
    </row>
    <row r="428" ht="15.75" customHeight="1">
      <c r="F428" s="20"/>
      <c r="G428" s="34"/>
    </row>
    <row r="429" ht="15.75" customHeight="1">
      <c r="F429" s="20"/>
      <c r="G429" s="34"/>
    </row>
    <row r="430" ht="15.75" customHeight="1">
      <c r="F430" s="20"/>
      <c r="G430" s="34"/>
    </row>
    <row r="431" ht="15.75" customHeight="1">
      <c r="F431" s="20"/>
      <c r="G431" s="34"/>
    </row>
    <row r="432" ht="15.75" customHeight="1">
      <c r="F432" s="20"/>
      <c r="G432" s="34"/>
    </row>
    <row r="433" ht="15.75" customHeight="1">
      <c r="F433" s="20"/>
      <c r="G433" s="34"/>
    </row>
    <row r="434" ht="15.75" customHeight="1">
      <c r="F434" s="20"/>
      <c r="G434" s="34"/>
    </row>
    <row r="435" ht="15.75" customHeight="1">
      <c r="F435" s="20"/>
      <c r="G435" s="34"/>
    </row>
    <row r="436" ht="15.75" customHeight="1">
      <c r="F436" s="20"/>
      <c r="G436" s="34"/>
    </row>
    <row r="437" ht="15.75" customHeight="1">
      <c r="F437" s="20"/>
      <c r="G437" s="34"/>
    </row>
    <row r="438" ht="15.75" customHeight="1">
      <c r="F438" s="20"/>
      <c r="G438" s="34"/>
    </row>
    <row r="439" ht="15.75" customHeight="1">
      <c r="F439" s="20"/>
      <c r="G439" s="34"/>
    </row>
    <row r="440" ht="15.75" customHeight="1">
      <c r="F440" s="20"/>
      <c r="G440" s="34"/>
    </row>
    <row r="441" ht="15.75" customHeight="1">
      <c r="F441" s="20"/>
      <c r="G441" s="34"/>
    </row>
    <row r="442" ht="15.75" customHeight="1">
      <c r="F442" s="20"/>
      <c r="G442" s="34"/>
    </row>
    <row r="443" ht="15.75" customHeight="1">
      <c r="F443" s="20"/>
      <c r="G443" s="34"/>
    </row>
    <row r="444" ht="15.75" customHeight="1">
      <c r="F444" s="20"/>
      <c r="G444" s="34"/>
    </row>
    <row r="445" ht="15.75" customHeight="1">
      <c r="F445" s="20"/>
      <c r="G445" s="34"/>
    </row>
    <row r="446" ht="15.75" customHeight="1">
      <c r="F446" s="20"/>
      <c r="G446" s="34"/>
    </row>
    <row r="447" ht="15.75" customHeight="1">
      <c r="F447" s="20"/>
      <c r="G447" s="34"/>
    </row>
    <row r="448" ht="15.75" customHeight="1">
      <c r="F448" s="20"/>
      <c r="G448" s="34"/>
    </row>
    <row r="449" ht="15.75" customHeight="1">
      <c r="F449" s="20"/>
      <c r="G449" s="34"/>
    </row>
    <row r="450" ht="15.75" customHeight="1">
      <c r="F450" s="20"/>
      <c r="G450" s="34"/>
    </row>
    <row r="451" ht="15.75" customHeight="1">
      <c r="F451" s="20"/>
      <c r="G451" s="34"/>
    </row>
    <row r="452" ht="15.75" customHeight="1">
      <c r="F452" s="20"/>
      <c r="G452" s="34"/>
    </row>
    <row r="453" ht="15.75" customHeight="1">
      <c r="F453" s="20"/>
      <c r="G453" s="34"/>
    </row>
    <row r="454" ht="15.75" customHeight="1">
      <c r="F454" s="20"/>
      <c r="G454" s="34"/>
    </row>
    <row r="455" ht="15.75" customHeight="1">
      <c r="F455" s="20"/>
      <c r="G455" s="34"/>
    </row>
    <row r="456" ht="15.75" customHeight="1">
      <c r="F456" s="20"/>
      <c r="G456" s="34"/>
    </row>
    <row r="457" ht="15.75" customHeight="1">
      <c r="F457" s="20"/>
      <c r="G457" s="34"/>
    </row>
    <row r="458" ht="15.75" customHeight="1">
      <c r="F458" s="20"/>
      <c r="G458" s="34"/>
    </row>
    <row r="459" ht="15.75" customHeight="1">
      <c r="F459" s="20"/>
      <c r="G459" s="34"/>
    </row>
    <row r="460" ht="15.75" customHeight="1">
      <c r="F460" s="20"/>
      <c r="G460" s="34"/>
    </row>
    <row r="461" ht="15.75" customHeight="1">
      <c r="F461" s="20"/>
      <c r="G461" s="34"/>
    </row>
    <row r="462" ht="15.75" customHeight="1">
      <c r="F462" s="20"/>
      <c r="G462" s="34"/>
    </row>
    <row r="463" ht="15.75" customHeight="1">
      <c r="F463" s="20"/>
      <c r="G463" s="34"/>
    </row>
    <row r="464" ht="15.75" customHeight="1">
      <c r="F464" s="20"/>
      <c r="G464" s="34"/>
    </row>
    <row r="465" ht="15.75" customHeight="1">
      <c r="F465" s="20"/>
      <c r="G465" s="34"/>
    </row>
    <row r="466" ht="15.75" customHeight="1">
      <c r="F466" s="20"/>
      <c r="G466" s="34"/>
    </row>
    <row r="467" ht="15.75" customHeight="1">
      <c r="F467" s="20"/>
      <c r="G467" s="34"/>
    </row>
    <row r="468" ht="15.75" customHeight="1">
      <c r="F468" s="20"/>
      <c r="G468" s="34"/>
    </row>
    <row r="469" ht="15.75" customHeight="1">
      <c r="F469" s="20"/>
      <c r="G469" s="34"/>
    </row>
    <row r="470" ht="15.75" customHeight="1">
      <c r="F470" s="20"/>
      <c r="G470" s="34"/>
    </row>
    <row r="471" ht="15.75" customHeight="1">
      <c r="F471" s="20"/>
      <c r="G471" s="34"/>
    </row>
    <row r="472" ht="15.75" customHeight="1">
      <c r="F472" s="20"/>
      <c r="G472" s="34"/>
    </row>
    <row r="473" ht="15.75" customHeight="1">
      <c r="F473" s="20"/>
      <c r="G473" s="34"/>
    </row>
    <row r="474" ht="15.75" customHeight="1">
      <c r="F474" s="20"/>
      <c r="G474" s="34"/>
    </row>
    <row r="475" ht="15.75" customHeight="1">
      <c r="F475" s="20"/>
      <c r="G475" s="34"/>
    </row>
    <row r="476" ht="15.75" customHeight="1">
      <c r="F476" s="20"/>
      <c r="G476" s="34"/>
    </row>
    <row r="477" ht="15.75" customHeight="1">
      <c r="F477" s="20"/>
      <c r="G477" s="34"/>
    </row>
    <row r="478" ht="15.75" customHeight="1">
      <c r="F478" s="20"/>
      <c r="G478" s="34"/>
    </row>
    <row r="479" ht="15.75" customHeight="1">
      <c r="F479" s="20"/>
      <c r="G479" s="34"/>
    </row>
    <row r="480" ht="15.75" customHeight="1">
      <c r="F480" s="20"/>
      <c r="G480" s="34"/>
    </row>
    <row r="481" ht="15.75" customHeight="1">
      <c r="F481" s="20"/>
      <c r="G481" s="34"/>
    </row>
    <row r="482" ht="15.75" customHeight="1">
      <c r="F482" s="20"/>
      <c r="G482" s="34"/>
    </row>
    <row r="483" ht="15.75" customHeight="1">
      <c r="F483" s="20"/>
      <c r="G483" s="34"/>
    </row>
    <row r="484" ht="15.75" customHeight="1">
      <c r="F484" s="20"/>
      <c r="G484" s="34"/>
    </row>
    <row r="485" ht="15.75" customHeight="1">
      <c r="F485" s="20"/>
      <c r="G485" s="34"/>
    </row>
    <row r="486" ht="15.75" customHeight="1">
      <c r="F486" s="20"/>
      <c r="G486" s="34"/>
    </row>
    <row r="487" ht="15.75" customHeight="1">
      <c r="F487" s="20"/>
      <c r="G487" s="34"/>
    </row>
    <row r="488" ht="15.75" customHeight="1">
      <c r="F488" s="20"/>
      <c r="G488" s="34"/>
    </row>
    <row r="489" ht="15.75" customHeight="1">
      <c r="F489" s="20"/>
      <c r="G489" s="34"/>
    </row>
    <row r="490" ht="15.75" customHeight="1">
      <c r="F490" s="20"/>
      <c r="G490" s="34"/>
    </row>
    <row r="491" ht="15.75" customHeight="1">
      <c r="F491" s="20"/>
      <c r="G491" s="34"/>
    </row>
    <row r="492" ht="15.75" customHeight="1">
      <c r="F492" s="20"/>
      <c r="G492" s="34"/>
    </row>
    <row r="493" ht="15.75" customHeight="1">
      <c r="F493" s="20"/>
      <c r="G493" s="34"/>
    </row>
    <row r="494" ht="15.75" customHeight="1">
      <c r="F494" s="20"/>
      <c r="G494" s="34"/>
    </row>
    <row r="495" ht="15.75" customHeight="1">
      <c r="F495" s="20"/>
      <c r="G495" s="34"/>
    </row>
    <row r="496" ht="15.75" customHeight="1">
      <c r="F496" s="20"/>
      <c r="G496" s="34"/>
    </row>
    <row r="497" ht="15.75" customHeight="1">
      <c r="F497" s="20"/>
      <c r="G497" s="34"/>
    </row>
    <row r="498" ht="15.75" customHeight="1">
      <c r="F498" s="20"/>
      <c r="G498" s="34"/>
    </row>
    <row r="499" ht="15.75" customHeight="1">
      <c r="F499" s="20"/>
      <c r="G499" s="34"/>
    </row>
    <row r="500" ht="15.75" customHeight="1">
      <c r="F500" s="20"/>
      <c r="G500" s="34"/>
    </row>
    <row r="501" ht="15.75" customHeight="1">
      <c r="F501" s="20"/>
      <c r="G501" s="34"/>
    </row>
    <row r="502" ht="15.75" customHeight="1">
      <c r="F502" s="20"/>
      <c r="G502" s="34"/>
    </row>
    <row r="503" ht="15.75" customHeight="1">
      <c r="F503" s="20"/>
      <c r="G503" s="34"/>
    </row>
    <row r="504" ht="15.75" customHeight="1">
      <c r="F504" s="20"/>
      <c r="G504" s="34"/>
    </row>
    <row r="505" ht="15.75" customHeight="1">
      <c r="F505" s="20"/>
      <c r="G505" s="34"/>
    </row>
    <row r="506" ht="15.75" customHeight="1">
      <c r="F506" s="20"/>
      <c r="G506" s="34"/>
    </row>
    <row r="507" ht="15.75" customHeight="1">
      <c r="F507" s="20"/>
      <c r="G507" s="34"/>
    </row>
    <row r="508" ht="15.75" customHeight="1">
      <c r="F508" s="20"/>
      <c r="G508" s="34"/>
    </row>
    <row r="509" ht="15.75" customHeight="1">
      <c r="F509" s="20"/>
      <c r="G509" s="34"/>
    </row>
    <row r="510" ht="15.75" customHeight="1">
      <c r="F510" s="20"/>
      <c r="G510" s="34"/>
    </row>
    <row r="511" ht="15.75" customHeight="1">
      <c r="F511" s="20"/>
      <c r="G511" s="34"/>
    </row>
    <row r="512" ht="15.75" customHeight="1">
      <c r="F512" s="20"/>
      <c r="G512" s="34"/>
    </row>
    <row r="513" ht="15.75" customHeight="1">
      <c r="F513" s="20"/>
      <c r="G513" s="34"/>
    </row>
    <row r="514" ht="15.75" customHeight="1">
      <c r="F514" s="20"/>
      <c r="G514" s="34"/>
    </row>
    <row r="515" ht="15.75" customHeight="1">
      <c r="F515" s="20"/>
      <c r="G515" s="34"/>
    </row>
    <row r="516" ht="15.75" customHeight="1">
      <c r="F516" s="20"/>
      <c r="G516" s="34"/>
    </row>
    <row r="517" ht="15.75" customHeight="1">
      <c r="F517" s="20"/>
      <c r="G517" s="34"/>
    </row>
    <row r="518" ht="15.75" customHeight="1">
      <c r="F518" s="20"/>
      <c r="G518" s="34"/>
    </row>
    <row r="519" ht="15.75" customHeight="1">
      <c r="F519" s="20"/>
      <c r="G519" s="34"/>
    </row>
    <row r="520" ht="15.75" customHeight="1">
      <c r="F520" s="20"/>
      <c r="G520" s="34"/>
    </row>
    <row r="521" ht="15.75" customHeight="1">
      <c r="F521" s="20"/>
      <c r="G521" s="34"/>
    </row>
    <row r="522" ht="15.75" customHeight="1">
      <c r="F522" s="20"/>
      <c r="G522" s="34"/>
    </row>
    <row r="523" ht="15.75" customHeight="1">
      <c r="F523" s="20"/>
      <c r="G523" s="34"/>
    </row>
    <row r="524" ht="15.75" customHeight="1">
      <c r="F524" s="20"/>
      <c r="G524" s="34"/>
    </row>
    <row r="525" ht="15.75" customHeight="1">
      <c r="F525" s="20"/>
      <c r="G525" s="34"/>
    </row>
    <row r="526" ht="15.75" customHeight="1">
      <c r="F526" s="20"/>
      <c r="G526" s="34"/>
    </row>
    <row r="527" ht="15.75" customHeight="1">
      <c r="F527" s="20"/>
      <c r="G527" s="34"/>
    </row>
    <row r="528" ht="15.75" customHeight="1">
      <c r="F528" s="20"/>
      <c r="G528" s="34"/>
    </row>
    <row r="529" ht="15.75" customHeight="1">
      <c r="F529" s="20"/>
      <c r="G529" s="34"/>
    </row>
    <row r="530" ht="15.75" customHeight="1">
      <c r="F530" s="20"/>
      <c r="G530" s="34"/>
    </row>
    <row r="531" ht="15.75" customHeight="1">
      <c r="F531" s="20"/>
      <c r="G531" s="34"/>
    </row>
    <row r="532" ht="15.75" customHeight="1">
      <c r="F532" s="20"/>
      <c r="G532" s="34"/>
    </row>
    <row r="533" ht="15.75" customHeight="1">
      <c r="F533" s="20"/>
      <c r="G533" s="34"/>
    </row>
    <row r="534" ht="15.75" customHeight="1">
      <c r="F534" s="20"/>
      <c r="G534" s="34"/>
    </row>
    <row r="535" ht="15.75" customHeight="1">
      <c r="F535" s="20"/>
      <c r="G535" s="34"/>
    </row>
    <row r="536" ht="15.75" customHeight="1">
      <c r="F536" s="20"/>
      <c r="G536" s="34"/>
    </row>
    <row r="537" ht="15.75" customHeight="1">
      <c r="F537" s="20"/>
      <c r="G537" s="34"/>
    </row>
    <row r="538" ht="15.75" customHeight="1">
      <c r="F538" s="20"/>
      <c r="G538" s="34"/>
    </row>
    <row r="539" ht="15.75" customHeight="1">
      <c r="F539" s="20"/>
      <c r="G539" s="34"/>
    </row>
    <row r="540" ht="15.75" customHeight="1">
      <c r="F540" s="20"/>
      <c r="G540" s="34"/>
    </row>
    <row r="541" ht="15.75" customHeight="1">
      <c r="F541" s="20"/>
      <c r="G541" s="34"/>
    </row>
    <row r="542" ht="15.75" customHeight="1">
      <c r="F542" s="20"/>
      <c r="G542" s="34"/>
    </row>
    <row r="543" ht="15.75" customHeight="1">
      <c r="F543" s="20"/>
      <c r="G543" s="34"/>
    </row>
    <row r="544" ht="15.75" customHeight="1">
      <c r="F544" s="20"/>
      <c r="G544" s="34"/>
    </row>
    <row r="545" ht="15.75" customHeight="1">
      <c r="F545" s="20"/>
      <c r="G545" s="34"/>
    </row>
    <row r="546" ht="15.75" customHeight="1">
      <c r="F546" s="20"/>
      <c r="G546" s="34"/>
    </row>
    <row r="547" ht="15.75" customHeight="1">
      <c r="F547" s="20"/>
      <c r="G547" s="34"/>
    </row>
    <row r="548" ht="15.75" customHeight="1">
      <c r="F548" s="20"/>
      <c r="G548" s="34"/>
    </row>
    <row r="549" ht="15.75" customHeight="1">
      <c r="F549" s="20"/>
      <c r="G549" s="34"/>
    </row>
    <row r="550" ht="15.75" customHeight="1">
      <c r="F550" s="20"/>
      <c r="G550" s="34"/>
    </row>
    <row r="551" ht="15.75" customHeight="1">
      <c r="F551" s="20"/>
      <c r="G551" s="34"/>
    </row>
    <row r="552" ht="15.75" customHeight="1">
      <c r="F552" s="20"/>
      <c r="G552" s="34"/>
    </row>
    <row r="553" ht="15.75" customHeight="1">
      <c r="F553" s="20"/>
      <c r="G553" s="34"/>
    </row>
    <row r="554" ht="15.75" customHeight="1">
      <c r="F554" s="20"/>
      <c r="G554" s="34"/>
    </row>
    <row r="555" ht="15.75" customHeight="1">
      <c r="F555" s="20"/>
      <c r="G555" s="34"/>
    </row>
    <row r="556" ht="15.75" customHeight="1">
      <c r="F556" s="20"/>
      <c r="G556" s="34"/>
    </row>
    <row r="557" ht="15.75" customHeight="1">
      <c r="F557" s="20"/>
      <c r="G557" s="34"/>
    </row>
    <row r="558" ht="15.75" customHeight="1">
      <c r="F558" s="20"/>
      <c r="G558" s="34"/>
    </row>
    <row r="559" ht="15.75" customHeight="1">
      <c r="F559" s="20"/>
      <c r="G559" s="34"/>
    </row>
    <row r="560" ht="15.75" customHeight="1">
      <c r="F560" s="20"/>
      <c r="G560" s="34"/>
    </row>
    <row r="561" ht="15.75" customHeight="1">
      <c r="F561" s="20"/>
      <c r="G561" s="34"/>
    </row>
    <row r="562" ht="15.75" customHeight="1">
      <c r="F562" s="20"/>
      <c r="G562" s="34"/>
    </row>
    <row r="563" ht="15.75" customHeight="1">
      <c r="F563" s="20"/>
      <c r="G563" s="34"/>
    </row>
    <row r="564" ht="15.75" customHeight="1">
      <c r="F564" s="20"/>
      <c r="G564" s="34"/>
    </row>
    <row r="565" ht="15.75" customHeight="1">
      <c r="F565" s="20"/>
      <c r="G565" s="34"/>
    </row>
    <row r="566" ht="15.75" customHeight="1">
      <c r="F566" s="20"/>
      <c r="G566" s="34"/>
    </row>
    <row r="567" ht="15.75" customHeight="1">
      <c r="F567" s="20"/>
      <c r="G567" s="34"/>
    </row>
    <row r="568" ht="15.75" customHeight="1">
      <c r="F568" s="20"/>
      <c r="G568" s="34"/>
    </row>
    <row r="569" ht="15.75" customHeight="1">
      <c r="F569" s="20"/>
      <c r="G569" s="34"/>
    </row>
    <row r="570" ht="15.75" customHeight="1">
      <c r="F570" s="20"/>
      <c r="G570" s="34"/>
    </row>
    <row r="571" ht="15.75" customHeight="1">
      <c r="F571" s="20"/>
      <c r="G571" s="34"/>
    </row>
    <row r="572" ht="15.75" customHeight="1">
      <c r="F572" s="20"/>
      <c r="G572" s="34"/>
    </row>
    <row r="573" ht="15.75" customHeight="1">
      <c r="F573" s="20"/>
      <c r="G573" s="34"/>
    </row>
    <row r="574" ht="15.75" customHeight="1">
      <c r="F574" s="20"/>
      <c r="G574" s="34"/>
    </row>
    <row r="575" ht="15.75" customHeight="1">
      <c r="F575" s="20"/>
      <c r="G575" s="34"/>
    </row>
    <row r="576" ht="15.75" customHeight="1">
      <c r="F576" s="20"/>
      <c r="G576" s="34"/>
    </row>
    <row r="577" ht="15.75" customHeight="1">
      <c r="F577" s="20"/>
      <c r="G577" s="34"/>
    </row>
    <row r="578" ht="15.75" customHeight="1">
      <c r="F578" s="20"/>
      <c r="G578" s="34"/>
    </row>
    <row r="579" ht="15.75" customHeight="1">
      <c r="F579" s="20"/>
      <c r="G579" s="34"/>
    </row>
    <row r="580" ht="15.75" customHeight="1">
      <c r="F580" s="20"/>
      <c r="G580" s="34"/>
    </row>
    <row r="581" ht="15.75" customHeight="1">
      <c r="F581" s="20"/>
      <c r="G581" s="34"/>
    </row>
    <row r="582" ht="15.75" customHeight="1">
      <c r="F582" s="20"/>
      <c r="G582" s="34"/>
    </row>
    <row r="583" ht="15.75" customHeight="1">
      <c r="F583" s="20"/>
      <c r="G583" s="34"/>
    </row>
    <row r="584" ht="15.75" customHeight="1">
      <c r="F584" s="20"/>
      <c r="G584" s="34"/>
    </row>
    <row r="585" ht="15.75" customHeight="1">
      <c r="F585" s="20"/>
      <c r="G585" s="34"/>
    </row>
    <row r="586" ht="15.75" customHeight="1">
      <c r="F586" s="20"/>
      <c r="G586" s="34"/>
    </row>
    <row r="587" ht="15.75" customHeight="1">
      <c r="F587" s="20"/>
      <c r="G587" s="34"/>
    </row>
    <row r="588" ht="15.75" customHeight="1">
      <c r="F588" s="20"/>
      <c r="G588" s="34"/>
    </row>
    <row r="589" ht="15.75" customHeight="1">
      <c r="F589" s="20"/>
      <c r="G589" s="34"/>
    </row>
    <row r="590" ht="15.75" customHeight="1">
      <c r="F590" s="20"/>
      <c r="G590" s="34"/>
    </row>
    <row r="591" ht="15.75" customHeight="1">
      <c r="F591" s="20"/>
      <c r="G591" s="34"/>
    </row>
    <row r="592" ht="15.75" customHeight="1">
      <c r="F592" s="20"/>
      <c r="G592" s="34"/>
    </row>
    <row r="593" ht="15.75" customHeight="1">
      <c r="F593" s="20"/>
      <c r="G593" s="34"/>
    </row>
    <row r="594" ht="15.75" customHeight="1">
      <c r="F594" s="20"/>
      <c r="G594" s="34"/>
    </row>
    <row r="595" ht="15.75" customHeight="1">
      <c r="F595" s="20"/>
      <c r="G595" s="34"/>
    </row>
    <row r="596" ht="15.75" customHeight="1">
      <c r="F596" s="20"/>
      <c r="G596" s="34"/>
    </row>
    <row r="597" ht="15.75" customHeight="1">
      <c r="F597" s="20"/>
      <c r="G597" s="34"/>
    </row>
    <row r="598" ht="15.75" customHeight="1">
      <c r="F598" s="20"/>
      <c r="G598" s="34"/>
    </row>
    <row r="599" ht="15.75" customHeight="1">
      <c r="F599" s="20"/>
      <c r="G599" s="34"/>
    </row>
    <row r="600" ht="15.75" customHeight="1">
      <c r="F600" s="20"/>
      <c r="G600" s="34"/>
    </row>
    <row r="601" ht="15.75" customHeight="1">
      <c r="F601" s="20"/>
      <c r="G601" s="34"/>
    </row>
    <row r="602" ht="15.75" customHeight="1">
      <c r="F602" s="20"/>
      <c r="G602" s="34"/>
    </row>
    <row r="603" ht="15.75" customHeight="1">
      <c r="F603" s="20"/>
      <c r="G603" s="34"/>
    </row>
    <row r="604" ht="15.75" customHeight="1">
      <c r="F604" s="20"/>
      <c r="G604" s="34"/>
    </row>
    <row r="605" ht="15.75" customHeight="1">
      <c r="F605" s="20"/>
      <c r="G605" s="34"/>
    </row>
    <row r="606" ht="15.75" customHeight="1">
      <c r="F606" s="20"/>
      <c r="G606" s="34"/>
    </row>
    <row r="607" ht="15.75" customHeight="1">
      <c r="F607" s="20"/>
      <c r="G607" s="34"/>
    </row>
    <row r="608" ht="15.75" customHeight="1">
      <c r="F608" s="20"/>
      <c r="G608" s="34"/>
    </row>
    <row r="609" ht="15.75" customHeight="1">
      <c r="F609" s="20"/>
      <c r="G609" s="34"/>
    </row>
    <row r="610" ht="15.75" customHeight="1">
      <c r="F610" s="20"/>
      <c r="G610" s="34"/>
    </row>
    <row r="611" ht="15.75" customHeight="1">
      <c r="F611" s="20"/>
      <c r="G611" s="34"/>
    </row>
    <row r="612" ht="15.75" customHeight="1">
      <c r="F612" s="20"/>
      <c r="G612" s="34"/>
    </row>
    <row r="613" ht="15.75" customHeight="1">
      <c r="F613" s="20"/>
      <c r="G613" s="34"/>
    </row>
    <row r="614" ht="15.75" customHeight="1">
      <c r="F614" s="20"/>
      <c r="G614" s="34"/>
    </row>
    <row r="615" ht="15.75" customHeight="1">
      <c r="F615" s="20"/>
      <c r="G615" s="34"/>
    </row>
    <row r="616" ht="15.75" customHeight="1">
      <c r="F616" s="20"/>
      <c r="G616" s="34"/>
    </row>
    <row r="617" ht="15.75" customHeight="1">
      <c r="F617" s="20"/>
      <c r="G617" s="34"/>
    </row>
    <row r="618" ht="15.75" customHeight="1">
      <c r="F618" s="20"/>
      <c r="G618" s="34"/>
    </row>
    <row r="619" ht="15.75" customHeight="1">
      <c r="F619" s="20"/>
      <c r="G619" s="34"/>
    </row>
    <row r="620" ht="15.75" customHeight="1">
      <c r="F620" s="20"/>
      <c r="G620" s="34"/>
    </row>
    <row r="621" ht="15.75" customHeight="1">
      <c r="F621" s="20"/>
      <c r="G621" s="34"/>
    </row>
    <row r="622" ht="15.75" customHeight="1">
      <c r="F622" s="20"/>
      <c r="G622" s="34"/>
    </row>
    <row r="623" ht="15.75" customHeight="1">
      <c r="F623" s="20"/>
      <c r="G623" s="34"/>
    </row>
    <row r="624" ht="15.75" customHeight="1">
      <c r="F624" s="20"/>
      <c r="G624" s="34"/>
    </row>
    <row r="625" ht="15.75" customHeight="1">
      <c r="F625" s="20"/>
      <c r="G625" s="34"/>
    </row>
    <row r="626" ht="15.75" customHeight="1">
      <c r="F626" s="20"/>
      <c r="G626" s="34"/>
    </row>
    <row r="627" ht="15.75" customHeight="1">
      <c r="F627" s="20"/>
      <c r="G627" s="34"/>
    </row>
    <row r="628" ht="15.75" customHeight="1">
      <c r="F628" s="20"/>
      <c r="G628" s="34"/>
    </row>
    <row r="629" ht="15.75" customHeight="1">
      <c r="F629" s="20"/>
      <c r="G629" s="34"/>
    </row>
    <row r="630" ht="15.75" customHeight="1">
      <c r="F630" s="20"/>
      <c r="G630" s="34"/>
    </row>
    <row r="631" ht="15.75" customHeight="1">
      <c r="F631" s="20"/>
      <c r="G631" s="34"/>
    </row>
    <row r="632" ht="15.75" customHeight="1">
      <c r="F632" s="20"/>
      <c r="G632" s="34"/>
    </row>
    <row r="633" ht="15.75" customHeight="1">
      <c r="F633" s="20"/>
      <c r="G633" s="34"/>
    </row>
    <row r="634" ht="15.75" customHeight="1">
      <c r="F634" s="20"/>
      <c r="G634" s="34"/>
    </row>
    <row r="635" ht="15.75" customHeight="1">
      <c r="F635" s="20"/>
      <c r="G635" s="34"/>
    </row>
    <row r="636" ht="15.75" customHeight="1">
      <c r="F636" s="20"/>
      <c r="G636" s="34"/>
    </row>
    <row r="637" ht="15.75" customHeight="1">
      <c r="F637" s="20"/>
      <c r="G637" s="34"/>
    </row>
    <row r="638" ht="15.75" customHeight="1">
      <c r="F638" s="20"/>
      <c r="G638" s="34"/>
    </row>
    <row r="639" ht="15.75" customHeight="1">
      <c r="F639" s="20"/>
      <c r="G639" s="34"/>
    </row>
    <row r="640" ht="15.75" customHeight="1">
      <c r="F640" s="20"/>
      <c r="G640" s="34"/>
    </row>
    <row r="641" ht="15.75" customHeight="1">
      <c r="F641" s="20"/>
      <c r="G641" s="34"/>
    </row>
    <row r="642" ht="15.75" customHeight="1">
      <c r="F642" s="20"/>
      <c r="G642" s="34"/>
    </row>
    <row r="643" ht="15.75" customHeight="1">
      <c r="F643" s="20"/>
      <c r="G643" s="34"/>
    </row>
    <row r="644" ht="15.75" customHeight="1">
      <c r="F644" s="20"/>
      <c r="G644" s="34"/>
    </row>
    <row r="645" ht="15.75" customHeight="1">
      <c r="F645" s="20"/>
      <c r="G645" s="34"/>
    </row>
    <row r="646" ht="15.75" customHeight="1">
      <c r="F646" s="20"/>
      <c r="G646" s="34"/>
    </row>
    <row r="647" ht="15.75" customHeight="1">
      <c r="F647" s="20"/>
      <c r="G647" s="34"/>
    </row>
    <row r="648" ht="15.75" customHeight="1">
      <c r="F648" s="20"/>
      <c r="G648" s="34"/>
    </row>
    <row r="649" ht="15.75" customHeight="1">
      <c r="F649" s="20"/>
      <c r="G649" s="34"/>
    </row>
    <row r="650" ht="15.75" customHeight="1">
      <c r="F650" s="20"/>
      <c r="G650" s="34"/>
    </row>
    <row r="651" ht="15.75" customHeight="1">
      <c r="F651" s="20"/>
      <c r="G651" s="34"/>
    </row>
    <row r="652" ht="15.75" customHeight="1">
      <c r="F652" s="20"/>
      <c r="G652" s="34"/>
    </row>
    <row r="653" ht="15.75" customHeight="1">
      <c r="F653" s="20"/>
      <c r="G653" s="34"/>
    </row>
    <row r="654" ht="15.75" customHeight="1">
      <c r="F654" s="20"/>
      <c r="G654" s="34"/>
    </row>
    <row r="655" ht="15.75" customHeight="1">
      <c r="F655" s="20"/>
      <c r="G655" s="34"/>
    </row>
    <row r="656" ht="15.75" customHeight="1">
      <c r="F656" s="20"/>
      <c r="G656" s="34"/>
    </row>
    <row r="657" ht="15.75" customHeight="1">
      <c r="F657" s="20"/>
      <c r="G657" s="34"/>
    </row>
    <row r="658" ht="15.75" customHeight="1">
      <c r="F658" s="20"/>
      <c r="G658" s="34"/>
    </row>
    <row r="659" ht="15.75" customHeight="1">
      <c r="F659" s="20"/>
      <c r="G659" s="34"/>
    </row>
    <row r="660" ht="15.75" customHeight="1">
      <c r="F660" s="20"/>
      <c r="G660" s="34"/>
    </row>
    <row r="661" ht="15.75" customHeight="1">
      <c r="F661" s="20"/>
      <c r="G661" s="34"/>
    </row>
    <row r="662" ht="15.75" customHeight="1">
      <c r="F662" s="20"/>
      <c r="G662" s="34"/>
    </row>
    <row r="663" ht="15.75" customHeight="1">
      <c r="F663" s="20"/>
      <c r="G663" s="34"/>
    </row>
    <row r="664" ht="15.75" customHeight="1">
      <c r="F664" s="20"/>
      <c r="G664" s="34"/>
    </row>
    <row r="665" ht="15.75" customHeight="1">
      <c r="F665" s="20"/>
      <c r="G665" s="34"/>
    </row>
    <row r="666" ht="15.75" customHeight="1">
      <c r="F666" s="20"/>
      <c r="G666" s="34"/>
    </row>
    <row r="667" ht="15.75" customHeight="1">
      <c r="F667" s="20"/>
      <c r="G667" s="34"/>
    </row>
    <row r="668" ht="15.75" customHeight="1">
      <c r="F668" s="20"/>
      <c r="G668" s="34"/>
    </row>
    <row r="669" ht="15.75" customHeight="1">
      <c r="F669" s="20"/>
      <c r="G669" s="34"/>
    </row>
    <row r="670" ht="15.75" customHeight="1">
      <c r="F670" s="20"/>
      <c r="G670" s="34"/>
    </row>
    <row r="671" ht="15.75" customHeight="1">
      <c r="F671" s="20"/>
      <c r="G671" s="34"/>
    </row>
    <row r="672" ht="15.75" customHeight="1">
      <c r="F672" s="20"/>
      <c r="G672" s="34"/>
    </row>
    <row r="673" ht="15.75" customHeight="1">
      <c r="F673" s="20"/>
      <c r="G673" s="34"/>
    </row>
    <row r="674" ht="15.75" customHeight="1">
      <c r="F674" s="20"/>
      <c r="G674" s="34"/>
    </row>
    <row r="675" ht="15.75" customHeight="1">
      <c r="F675" s="20"/>
      <c r="G675" s="34"/>
    </row>
    <row r="676" ht="15.75" customHeight="1">
      <c r="F676" s="20"/>
      <c r="G676" s="34"/>
    </row>
    <row r="677" ht="15.75" customHeight="1">
      <c r="F677" s="20"/>
      <c r="G677" s="34"/>
    </row>
    <row r="678" ht="15.75" customHeight="1">
      <c r="F678" s="20"/>
      <c r="G678" s="34"/>
    </row>
    <row r="679" ht="15.75" customHeight="1">
      <c r="F679" s="20"/>
      <c r="G679" s="34"/>
    </row>
    <row r="680" ht="15.75" customHeight="1">
      <c r="F680" s="20"/>
      <c r="G680" s="34"/>
    </row>
    <row r="681" ht="15.75" customHeight="1">
      <c r="F681" s="20"/>
      <c r="G681" s="34"/>
    </row>
    <row r="682" ht="15.75" customHeight="1">
      <c r="F682" s="20"/>
      <c r="G682" s="34"/>
    </row>
    <row r="683" ht="15.75" customHeight="1">
      <c r="F683" s="20"/>
      <c r="G683" s="34"/>
    </row>
    <row r="684" ht="15.75" customHeight="1">
      <c r="F684" s="20"/>
      <c r="G684" s="34"/>
    </row>
    <row r="685" ht="15.75" customHeight="1">
      <c r="F685" s="20"/>
      <c r="G685" s="34"/>
    </row>
    <row r="686" ht="15.75" customHeight="1">
      <c r="F686" s="20"/>
      <c r="G686" s="34"/>
    </row>
    <row r="687" ht="15.75" customHeight="1">
      <c r="F687" s="20"/>
      <c r="G687" s="34"/>
    </row>
    <row r="688" ht="15.75" customHeight="1">
      <c r="F688" s="20"/>
      <c r="G688" s="34"/>
    </row>
    <row r="689" ht="15.75" customHeight="1">
      <c r="F689" s="20"/>
      <c r="G689" s="34"/>
    </row>
    <row r="690" ht="15.75" customHeight="1">
      <c r="F690" s="20"/>
      <c r="G690" s="34"/>
    </row>
    <row r="691" ht="15.75" customHeight="1">
      <c r="F691" s="20"/>
      <c r="G691" s="34"/>
    </row>
    <row r="692" ht="15.75" customHeight="1">
      <c r="F692" s="20"/>
      <c r="G692" s="34"/>
    </row>
    <row r="693" ht="15.75" customHeight="1">
      <c r="F693" s="20"/>
      <c r="G693" s="34"/>
    </row>
    <row r="694" ht="15.75" customHeight="1">
      <c r="F694" s="20"/>
      <c r="G694" s="34"/>
    </row>
    <row r="695" ht="15.75" customHeight="1">
      <c r="F695" s="20"/>
      <c r="G695" s="34"/>
    </row>
    <row r="696" ht="15.75" customHeight="1">
      <c r="F696" s="20"/>
      <c r="G696" s="34"/>
    </row>
    <row r="697" ht="15.75" customHeight="1">
      <c r="F697" s="20"/>
      <c r="G697" s="34"/>
    </row>
    <row r="698" ht="15.75" customHeight="1">
      <c r="F698" s="20"/>
      <c r="G698" s="34"/>
    </row>
    <row r="699" ht="15.75" customHeight="1">
      <c r="F699" s="20"/>
      <c r="G699" s="34"/>
    </row>
    <row r="700" ht="15.75" customHeight="1">
      <c r="F700" s="20"/>
      <c r="G700" s="34"/>
    </row>
    <row r="701" ht="15.75" customHeight="1">
      <c r="F701" s="20"/>
      <c r="G701" s="34"/>
    </row>
    <row r="702" ht="15.75" customHeight="1">
      <c r="F702" s="20"/>
      <c r="G702" s="34"/>
    </row>
    <row r="703" ht="15.75" customHeight="1">
      <c r="F703" s="20"/>
      <c r="G703" s="34"/>
    </row>
    <row r="704" ht="15.75" customHeight="1">
      <c r="F704" s="20"/>
      <c r="G704" s="34"/>
    </row>
    <row r="705" ht="15.75" customHeight="1">
      <c r="F705" s="20"/>
      <c r="G705" s="34"/>
    </row>
    <row r="706" ht="15.75" customHeight="1">
      <c r="F706" s="20"/>
      <c r="G706" s="34"/>
    </row>
    <row r="707" ht="15.75" customHeight="1">
      <c r="F707" s="20"/>
      <c r="G707" s="34"/>
    </row>
    <row r="708" ht="15.75" customHeight="1">
      <c r="F708" s="20"/>
      <c r="G708" s="34"/>
    </row>
    <row r="709" ht="15.75" customHeight="1">
      <c r="F709" s="20"/>
      <c r="G709" s="34"/>
    </row>
    <row r="710" ht="15.75" customHeight="1">
      <c r="F710" s="20"/>
      <c r="G710" s="34"/>
    </row>
    <row r="711" ht="15.75" customHeight="1">
      <c r="F711" s="20"/>
      <c r="G711" s="34"/>
    </row>
    <row r="712" ht="15.75" customHeight="1">
      <c r="F712" s="20"/>
      <c r="G712" s="34"/>
    </row>
    <row r="713" ht="15.75" customHeight="1">
      <c r="F713" s="20"/>
      <c r="G713" s="34"/>
    </row>
    <row r="714" ht="15.75" customHeight="1">
      <c r="F714" s="20"/>
      <c r="G714" s="34"/>
    </row>
    <row r="715" ht="15.75" customHeight="1">
      <c r="F715" s="20"/>
      <c r="G715" s="34"/>
    </row>
    <row r="716" ht="15.75" customHeight="1">
      <c r="F716" s="20"/>
      <c r="G716" s="34"/>
    </row>
    <row r="717" ht="15.75" customHeight="1">
      <c r="F717" s="20"/>
      <c r="G717" s="34"/>
    </row>
    <row r="718" ht="15.75" customHeight="1">
      <c r="F718" s="20"/>
      <c r="G718" s="34"/>
    </row>
    <row r="719" ht="15.75" customHeight="1">
      <c r="F719" s="20"/>
      <c r="G719" s="34"/>
    </row>
    <row r="720" ht="15.75" customHeight="1">
      <c r="F720" s="20"/>
      <c r="G720" s="34"/>
    </row>
    <row r="721" ht="15.75" customHeight="1">
      <c r="F721" s="20"/>
      <c r="G721" s="34"/>
    </row>
    <row r="722" ht="15.75" customHeight="1">
      <c r="F722" s="20"/>
      <c r="G722" s="34"/>
    </row>
    <row r="723" ht="15.75" customHeight="1">
      <c r="F723" s="20"/>
      <c r="G723" s="34"/>
    </row>
    <row r="724" ht="15.75" customHeight="1">
      <c r="F724" s="20"/>
      <c r="G724" s="34"/>
    </row>
    <row r="725" ht="15.75" customHeight="1">
      <c r="F725" s="20"/>
      <c r="G725" s="34"/>
    </row>
    <row r="726" ht="15.75" customHeight="1">
      <c r="F726" s="20"/>
      <c r="G726" s="34"/>
    </row>
    <row r="727" ht="15.75" customHeight="1">
      <c r="F727" s="20"/>
      <c r="G727" s="34"/>
    </row>
    <row r="728" ht="15.75" customHeight="1">
      <c r="F728" s="20"/>
      <c r="G728" s="34"/>
    </row>
    <row r="729" ht="15.75" customHeight="1">
      <c r="F729" s="20"/>
      <c r="G729" s="34"/>
    </row>
    <row r="730" ht="15.75" customHeight="1">
      <c r="F730" s="20"/>
      <c r="G730" s="34"/>
    </row>
    <row r="731" ht="15.75" customHeight="1">
      <c r="F731" s="20"/>
      <c r="G731" s="34"/>
    </row>
    <row r="732" ht="15.75" customHeight="1">
      <c r="F732" s="20"/>
      <c r="G732" s="34"/>
    </row>
    <row r="733" ht="15.75" customHeight="1">
      <c r="F733" s="20"/>
      <c r="G733" s="34"/>
    </row>
    <row r="734" ht="15.75" customHeight="1">
      <c r="F734" s="20"/>
      <c r="G734" s="34"/>
    </row>
    <row r="735" ht="15.75" customHeight="1">
      <c r="F735" s="20"/>
      <c r="G735" s="34"/>
    </row>
    <row r="736" ht="15.75" customHeight="1">
      <c r="F736" s="20"/>
      <c r="G736" s="34"/>
    </row>
    <row r="737" ht="15.75" customHeight="1">
      <c r="F737" s="20"/>
      <c r="G737" s="34"/>
    </row>
    <row r="738" ht="15.75" customHeight="1">
      <c r="F738" s="20"/>
      <c r="G738" s="34"/>
    </row>
    <row r="739" ht="15.75" customHeight="1">
      <c r="F739" s="20"/>
      <c r="G739" s="34"/>
    </row>
    <row r="740" ht="15.75" customHeight="1">
      <c r="F740" s="20"/>
      <c r="G740" s="34"/>
    </row>
    <row r="741" ht="15.75" customHeight="1">
      <c r="F741" s="20"/>
      <c r="G741" s="34"/>
    </row>
    <row r="742" ht="15.75" customHeight="1">
      <c r="F742" s="20"/>
      <c r="G742" s="34"/>
    </row>
    <row r="743" ht="15.75" customHeight="1">
      <c r="F743" s="20"/>
      <c r="G743" s="34"/>
    </row>
    <row r="744" ht="15.75" customHeight="1">
      <c r="F744" s="20"/>
      <c r="G744" s="34"/>
    </row>
    <row r="745" ht="15.75" customHeight="1">
      <c r="F745" s="20"/>
      <c r="G745" s="34"/>
    </row>
    <row r="746" ht="15.75" customHeight="1">
      <c r="F746" s="20"/>
      <c r="G746" s="34"/>
    </row>
    <row r="747" ht="15.75" customHeight="1">
      <c r="F747" s="20"/>
      <c r="G747" s="34"/>
    </row>
    <row r="748" ht="15.75" customHeight="1">
      <c r="F748" s="20"/>
      <c r="G748" s="34"/>
    </row>
    <row r="749" ht="15.75" customHeight="1">
      <c r="F749" s="20"/>
      <c r="G749" s="34"/>
    </row>
    <row r="750" ht="15.75" customHeight="1">
      <c r="F750" s="20"/>
      <c r="G750" s="34"/>
    </row>
    <row r="751" ht="15.75" customHeight="1">
      <c r="F751" s="20"/>
      <c r="G751" s="34"/>
    </row>
    <row r="752" ht="15.75" customHeight="1">
      <c r="F752" s="20"/>
      <c r="G752" s="34"/>
    </row>
    <row r="753" ht="15.75" customHeight="1">
      <c r="F753" s="20"/>
      <c r="G753" s="34"/>
    </row>
    <row r="754" ht="15.75" customHeight="1">
      <c r="F754" s="20"/>
      <c r="G754" s="34"/>
    </row>
    <row r="755" ht="15.75" customHeight="1">
      <c r="F755" s="20"/>
      <c r="G755" s="34"/>
    </row>
    <row r="756" ht="15.75" customHeight="1">
      <c r="F756" s="20"/>
      <c r="G756" s="34"/>
    </row>
    <row r="757" ht="15.75" customHeight="1">
      <c r="F757" s="20"/>
      <c r="G757" s="34"/>
    </row>
    <row r="758" ht="15.75" customHeight="1">
      <c r="F758" s="20"/>
      <c r="G758" s="34"/>
    </row>
    <row r="759" ht="15.75" customHeight="1">
      <c r="F759" s="20"/>
      <c r="G759" s="34"/>
    </row>
    <row r="760" ht="15.75" customHeight="1">
      <c r="F760" s="20"/>
      <c r="G760" s="34"/>
    </row>
    <row r="761" ht="15.75" customHeight="1">
      <c r="F761" s="20"/>
      <c r="G761" s="34"/>
    </row>
    <row r="762" ht="15.75" customHeight="1">
      <c r="F762" s="20"/>
      <c r="G762" s="34"/>
    </row>
    <row r="763" ht="15.75" customHeight="1">
      <c r="F763" s="20"/>
      <c r="G763" s="34"/>
    </row>
    <row r="764" ht="15.75" customHeight="1">
      <c r="F764" s="20"/>
      <c r="G764" s="34"/>
    </row>
    <row r="765" ht="15.75" customHeight="1">
      <c r="F765" s="20"/>
      <c r="G765" s="34"/>
    </row>
    <row r="766" ht="15.75" customHeight="1">
      <c r="F766" s="20"/>
      <c r="G766" s="34"/>
    </row>
    <row r="767" ht="15.75" customHeight="1">
      <c r="F767" s="20"/>
      <c r="G767" s="34"/>
    </row>
    <row r="768" ht="15.75" customHeight="1">
      <c r="F768" s="20"/>
      <c r="G768" s="34"/>
    </row>
    <row r="769" ht="15.75" customHeight="1">
      <c r="F769" s="20"/>
      <c r="G769" s="34"/>
    </row>
    <row r="770" ht="15.75" customHeight="1">
      <c r="F770" s="20"/>
      <c r="G770" s="34"/>
    </row>
    <row r="771" ht="15.75" customHeight="1">
      <c r="F771" s="20"/>
      <c r="G771" s="34"/>
    </row>
    <row r="772" ht="15.75" customHeight="1">
      <c r="F772" s="20"/>
      <c r="G772" s="34"/>
    </row>
    <row r="773" ht="15.75" customHeight="1">
      <c r="F773" s="20"/>
      <c r="G773" s="34"/>
    </row>
    <row r="774" ht="15.75" customHeight="1">
      <c r="F774" s="20"/>
      <c r="G774" s="34"/>
    </row>
    <row r="775" ht="15.75" customHeight="1">
      <c r="F775" s="20"/>
      <c r="G775" s="34"/>
    </row>
    <row r="776" ht="15.75" customHeight="1">
      <c r="F776" s="20"/>
      <c r="G776" s="34"/>
    </row>
    <row r="777" ht="15.75" customHeight="1">
      <c r="F777" s="20"/>
      <c r="G777" s="34"/>
    </row>
    <row r="778" ht="15.75" customHeight="1">
      <c r="F778" s="20"/>
      <c r="G778" s="34"/>
    </row>
    <row r="779" ht="15.75" customHeight="1">
      <c r="F779" s="20"/>
      <c r="G779" s="34"/>
    </row>
    <row r="780" ht="15.75" customHeight="1">
      <c r="F780" s="20"/>
      <c r="G780" s="34"/>
    </row>
    <row r="781" ht="15.75" customHeight="1">
      <c r="F781" s="20"/>
      <c r="G781" s="34"/>
    </row>
    <row r="782" ht="15.75" customHeight="1">
      <c r="F782" s="20"/>
      <c r="G782" s="34"/>
    </row>
    <row r="783" ht="15.75" customHeight="1">
      <c r="F783" s="20"/>
      <c r="G783" s="34"/>
    </row>
    <row r="784" ht="15.75" customHeight="1">
      <c r="F784" s="20"/>
      <c r="G784" s="34"/>
    </row>
    <row r="785" ht="15.75" customHeight="1">
      <c r="F785" s="20"/>
      <c r="G785" s="34"/>
    </row>
    <row r="786" ht="15.75" customHeight="1">
      <c r="F786" s="20"/>
      <c r="G786" s="34"/>
    </row>
    <row r="787" ht="15.75" customHeight="1">
      <c r="F787" s="20"/>
      <c r="G787" s="34"/>
    </row>
    <row r="788" ht="15.75" customHeight="1">
      <c r="F788" s="20"/>
      <c r="G788" s="34"/>
    </row>
    <row r="789" ht="15.75" customHeight="1">
      <c r="F789" s="20"/>
      <c r="G789" s="34"/>
    </row>
    <row r="790" ht="15.75" customHeight="1">
      <c r="F790" s="20"/>
      <c r="G790" s="34"/>
    </row>
    <row r="791" ht="15.75" customHeight="1">
      <c r="F791" s="20"/>
      <c r="G791" s="34"/>
    </row>
    <row r="792" ht="15.75" customHeight="1">
      <c r="F792" s="20"/>
      <c r="G792" s="34"/>
    </row>
    <row r="793" ht="15.75" customHeight="1">
      <c r="F793" s="20"/>
      <c r="G793" s="34"/>
    </row>
    <row r="794" ht="15.75" customHeight="1">
      <c r="F794" s="20"/>
      <c r="G794" s="34"/>
    </row>
    <row r="795" ht="15.75" customHeight="1">
      <c r="F795" s="20"/>
      <c r="G795" s="34"/>
    </row>
    <row r="796" ht="15.75" customHeight="1">
      <c r="F796" s="20"/>
      <c r="G796" s="34"/>
    </row>
    <row r="797" ht="15.75" customHeight="1">
      <c r="F797" s="20"/>
      <c r="G797" s="34"/>
    </row>
    <row r="798" ht="15.75" customHeight="1">
      <c r="F798" s="20"/>
      <c r="G798" s="34"/>
    </row>
    <row r="799" ht="15.75" customHeight="1">
      <c r="F799" s="20"/>
      <c r="G799" s="34"/>
    </row>
    <row r="800" ht="15.75" customHeight="1">
      <c r="F800" s="20"/>
      <c r="G800" s="34"/>
    </row>
    <row r="801" ht="15.75" customHeight="1">
      <c r="F801" s="20"/>
      <c r="G801" s="34"/>
    </row>
    <row r="802" ht="15.75" customHeight="1">
      <c r="F802" s="20"/>
      <c r="G802" s="34"/>
    </row>
    <row r="803" ht="15.75" customHeight="1">
      <c r="F803" s="20"/>
      <c r="G803" s="34"/>
    </row>
    <row r="804" ht="15.75" customHeight="1">
      <c r="F804" s="20"/>
      <c r="G804" s="34"/>
    </row>
    <row r="805" ht="15.75" customHeight="1">
      <c r="F805" s="20"/>
      <c r="G805" s="34"/>
    </row>
    <row r="806" ht="15.75" customHeight="1">
      <c r="F806" s="20"/>
      <c r="G806" s="34"/>
    </row>
    <row r="807" ht="15.75" customHeight="1">
      <c r="F807" s="20"/>
      <c r="G807" s="34"/>
    </row>
    <row r="808" ht="15.75" customHeight="1">
      <c r="F808" s="20"/>
      <c r="G808" s="34"/>
    </row>
    <row r="809" ht="15.75" customHeight="1">
      <c r="F809" s="20"/>
      <c r="G809" s="34"/>
    </row>
    <row r="810" ht="15.75" customHeight="1">
      <c r="F810" s="20"/>
      <c r="G810" s="34"/>
    </row>
    <row r="811" ht="15.75" customHeight="1">
      <c r="F811" s="20"/>
      <c r="G811" s="34"/>
    </row>
    <row r="812" ht="15.75" customHeight="1">
      <c r="F812" s="20"/>
      <c r="G812" s="34"/>
    </row>
    <row r="813" ht="15.75" customHeight="1">
      <c r="F813" s="20"/>
      <c r="G813" s="34"/>
    </row>
    <row r="814" ht="15.75" customHeight="1">
      <c r="F814" s="20"/>
      <c r="G814" s="34"/>
    </row>
    <row r="815" ht="15.75" customHeight="1">
      <c r="F815" s="20"/>
      <c r="G815" s="34"/>
    </row>
    <row r="816" ht="15.75" customHeight="1">
      <c r="F816" s="20"/>
      <c r="G816" s="34"/>
    </row>
    <row r="817" ht="15.75" customHeight="1">
      <c r="F817" s="20"/>
      <c r="G817" s="34"/>
    </row>
    <row r="818" ht="15.75" customHeight="1">
      <c r="F818" s="20"/>
      <c r="G818" s="34"/>
    </row>
    <row r="819" ht="15.75" customHeight="1">
      <c r="F819" s="20"/>
      <c r="G819" s="34"/>
    </row>
    <row r="820" ht="15.75" customHeight="1">
      <c r="F820" s="20"/>
      <c r="G820" s="34"/>
    </row>
    <row r="821" ht="15.75" customHeight="1">
      <c r="F821" s="20"/>
      <c r="G821" s="34"/>
    </row>
    <row r="822" ht="15.75" customHeight="1">
      <c r="F822" s="20"/>
      <c r="G822" s="34"/>
    </row>
    <row r="823" ht="15.75" customHeight="1">
      <c r="F823" s="20"/>
      <c r="G823" s="34"/>
    </row>
    <row r="824" ht="15.75" customHeight="1">
      <c r="F824" s="20"/>
      <c r="G824" s="34"/>
    </row>
    <row r="825" ht="15.75" customHeight="1">
      <c r="F825" s="20"/>
      <c r="G825" s="34"/>
    </row>
    <row r="826" ht="15.75" customHeight="1">
      <c r="F826" s="20"/>
      <c r="G826" s="34"/>
    </row>
    <row r="827" ht="15.75" customHeight="1">
      <c r="F827" s="20"/>
      <c r="G827" s="34"/>
    </row>
    <row r="828" ht="15.75" customHeight="1">
      <c r="F828" s="20"/>
      <c r="G828" s="34"/>
    </row>
    <row r="829" ht="15.75" customHeight="1">
      <c r="F829" s="20"/>
      <c r="G829" s="34"/>
    </row>
    <row r="830" ht="15.75" customHeight="1">
      <c r="F830" s="20"/>
      <c r="G830" s="34"/>
    </row>
    <row r="831" ht="15.75" customHeight="1">
      <c r="F831" s="20"/>
      <c r="G831" s="34"/>
    </row>
    <row r="832" ht="15.75" customHeight="1">
      <c r="F832" s="20"/>
      <c r="G832" s="34"/>
    </row>
    <row r="833" ht="15.75" customHeight="1">
      <c r="F833" s="20"/>
      <c r="G833" s="34"/>
    </row>
    <row r="834" ht="15.75" customHeight="1">
      <c r="F834" s="20"/>
      <c r="G834" s="34"/>
    </row>
    <row r="835" ht="15.75" customHeight="1">
      <c r="F835" s="20"/>
      <c r="G835" s="34"/>
    </row>
    <row r="836" ht="15.75" customHeight="1">
      <c r="F836" s="20"/>
      <c r="G836" s="34"/>
    </row>
    <row r="837" ht="15.75" customHeight="1">
      <c r="F837" s="20"/>
      <c r="G837" s="34"/>
    </row>
    <row r="838" ht="15.75" customHeight="1">
      <c r="F838" s="20"/>
      <c r="G838" s="34"/>
    </row>
    <row r="839" ht="15.75" customHeight="1">
      <c r="F839" s="20"/>
      <c r="G839" s="34"/>
    </row>
    <row r="840" ht="15.75" customHeight="1">
      <c r="F840" s="20"/>
      <c r="G840" s="34"/>
    </row>
    <row r="841" ht="15.75" customHeight="1">
      <c r="F841" s="20"/>
      <c r="G841" s="34"/>
    </row>
    <row r="842" ht="15.75" customHeight="1">
      <c r="F842" s="20"/>
      <c r="G842" s="34"/>
    </row>
    <row r="843" ht="15.75" customHeight="1">
      <c r="F843" s="20"/>
      <c r="G843" s="34"/>
    </row>
    <row r="844" ht="15.75" customHeight="1">
      <c r="F844" s="20"/>
      <c r="G844" s="34"/>
    </row>
    <row r="845" ht="15.75" customHeight="1">
      <c r="F845" s="20"/>
      <c r="G845" s="34"/>
    </row>
    <row r="846" ht="15.75" customHeight="1">
      <c r="F846" s="20"/>
      <c r="G846" s="34"/>
    </row>
    <row r="847" ht="15.75" customHeight="1">
      <c r="F847" s="20"/>
      <c r="G847" s="34"/>
    </row>
    <row r="848" ht="15.75" customHeight="1">
      <c r="F848" s="20"/>
      <c r="G848" s="34"/>
    </row>
    <row r="849" ht="15.75" customHeight="1">
      <c r="F849" s="20"/>
      <c r="G849" s="34"/>
    </row>
    <row r="850" ht="15.75" customHeight="1">
      <c r="F850" s="20"/>
      <c r="G850" s="34"/>
    </row>
    <row r="851" ht="15.75" customHeight="1">
      <c r="F851" s="20"/>
      <c r="G851" s="34"/>
    </row>
    <row r="852" ht="15.75" customHeight="1">
      <c r="F852" s="20"/>
      <c r="G852" s="34"/>
    </row>
    <row r="853" ht="15.75" customHeight="1">
      <c r="F853" s="20"/>
      <c r="G853" s="34"/>
    </row>
    <row r="854" ht="15.75" customHeight="1">
      <c r="F854" s="20"/>
      <c r="G854" s="34"/>
    </row>
    <row r="855" ht="15.75" customHeight="1">
      <c r="F855" s="20"/>
      <c r="G855" s="34"/>
    </row>
    <row r="856" ht="15.75" customHeight="1">
      <c r="F856" s="20"/>
      <c r="G856" s="34"/>
    </row>
    <row r="857" ht="15.75" customHeight="1">
      <c r="F857" s="20"/>
      <c r="G857" s="34"/>
    </row>
    <row r="858" ht="15.75" customHeight="1">
      <c r="F858" s="20"/>
      <c r="G858" s="34"/>
    </row>
    <row r="859" ht="15.75" customHeight="1">
      <c r="F859" s="20"/>
      <c r="G859" s="34"/>
    </row>
    <row r="860" ht="15.75" customHeight="1">
      <c r="F860" s="20"/>
      <c r="G860" s="34"/>
    </row>
    <row r="861" ht="15.75" customHeight="1">
      <c r="F861" s="20"/>
      <c r="G861" s="34"/>
    </row>
    <row r="862" ht="15.75" customHeight="1">
      <c r="F862" s="20"/>
      <c r="G862" s="34"/>
    </row>
    <row r="863" ht="15.75" customHeight="1">
      <c r="F863" s="20"/>
      <c r="G863" s="34"/>
    </row>
    <row r="864" ht="15.75" customHeight="1">
      <c r="F864" s="20"/>
      <c r="G864" s="34"/>
    </row>
    <row r="865" ht="15.75" customHeight="1">
      <c r="F865" s="20"/>
      <c r="G865" s="34"/>
    </row>
    <row r="866" ht="15.75" customHeight="1">
      <c r="F866" s="20"/>
      <c r="G866" s="34"/>
    </row>
    <row r="867" ht="15.75" customHeight="1">
      <c r="F867" s="20"/>
      <c r="G867" s="34"/>
    </row>
    <row r="868" ht="15.75" customHeight="1">
      <c r="F868" s="20"/>
      <c r="G868" s="34"/>
    </row>
    <row r="869" ht="15.75" customHeight="1">
      <c r="F869" s="20"/>
      <c r="G869" s="34"/>
    </row>
    <row r="870" ht="15.75" customHeight="1">
      <c r="F870" s="20"/>
      <c r="G870" s="34"/>
    </row>
    <row r="871" ht="15.75" customHeight="1">
      <c r="F871" s="20"/>
      <c r="G871" s="34"/>
    </row>
    <row r="872" ht="15.75" customHeight="1">
      <c r="F872" s="20"/>
      <c r="G872" s="34"/>
    </row>
    <row r="873" ht="15.75" customHeight="1">
      <c r="F873" s="20"/>
      <c r="G873" s="34"/>
    </row>
    <row r="874" ht="15.75" customHeight="1">
      <c r="F874" s="20"/>
      <c r="G874" s="34"/>
    </row>
    <row r="875" ht="15.75" customHeight="1">
      <c r="F875" s="20"/>
      <c r="G875" s="34"/>
    </row>
    <row r="876" ht="15.75" customHeight="1">
      <c r="F876" s="20"/>
      <c r="G876" s="34"/>
    </row>
    <row r="877" ht="15.75" customHeight="1">
      <c r="F877" s="20"/>
      <c r="G877" s="34"/>
    </row>
    <row r="878" ht="15.75" customHeight="1">
      <c r="F878" s="20"/>
      <c r="G878" s="34"/>
    </row>
    <row r="879" ht="15.75" customHeight="1">
      <c r="F879" s="20"/>
      <c r="G879" s="34"/>
    </row>
    <row r="880" ht="15.75" customHeight="1">
      <c r="F880" s="20"/>
      <c r="G880" s="34"/>
    </row>
    <row r="881" ht="15.75" customHeight="1">
      <c r="F881" s="20"/>
      <c r="G881" s="34"/>
    </row>
    <row r="882" ht="15.75" customHeight="1">
      <c r="F882" s="20"/>
      <c r="G882" s="34"/>
    </row>
    <row r="883" ht="15.75" customHeight="1">
      <c r="F883" s="20"/>
      <c r="G883" s="34"/>
    </row>
    <row r="884" ht="15.75" customHeight="1">
      <c r="F884" s="20"/>
      <c r="G884" s="34"/>
    </row>
    <row r="885" ht="15.75" customHeight="1">
      <c r="F885" s="20"/>
      <c r="G885" s="34"/>
    </row>
    <row r="886" ht="15.75" customHeight="1">
      <c r="F886" s="20"/>
      <c r="G886" s="34"/>
    </row>
    <row r="887" ht="15.75" customHeight="1">
      <c r="F887" s="20"/>
      <c r="G887" s="34"/>
    </row>
    <row r="888" ht="15.75" customHeight="1">
      <c r="F888" s="20"/>
      <c r="G888" s="34"/>
    </row>
    <row r="889" ht="15.75" customHeight="1">
      <c r="F889" s="20"/>
      <c r="G889" s="34"/>
    </row>
    <row r="890" ht="15.75" customHeight="1">
      <c r="F890" s="20"/>
      <c r="G890" s="34"/>
    </row>
    <row r="891" ht="15.75" customHeight="1">
      <c r="F891" s="20"/>
      <c r="G891" s="34"/>
    </row>
    <row r="892" ht="15.75" customHeight="1">
      <c r="F892" s="20"/>
      <c r="G892" s="34"/>
    </row>
    <row r="893" ht="15.75" customHeight="1">
      <c r="F893" s="20"/>
      <c r="G893" s="34"/>
    </row>
    <row r="894" ht="15.75" customHeight="1">
      <c r="F894" s="20"/>
      <c r="G894" s="34"/>
    </row>
    <row r="895" ht="15.75" customHeight="1">
      <c r="F895" s="20"/>
      <c r="G895" s="34"/>
    </row>
    <row r="896" ht="15.75" customHeight="1">
      <c r="F896" s="20"/>
      <c r="G896" s="34"/>
    </row>
    <row r="897" ht="15.75" customHeight="1">
      <c r="F897" s="20"/>
      <c r="G897" s="34"/>
    </row>
    <row r="898" ht="15.75" customHeight="1">
      <c r="F898" s="20"/>
      <c r="G898" s="34"/>
    </row>
    <row r="899" ht="15.75" customHeight="1">
      <c r="F899" s="20"/>
      <c r="G899" s="34"/>
    </row>
    <row r="900" ht="15.75" customHeight="1">
      <c r="F900" s="20"/>
      <c r="G900" s="34"/>
    </row>
    <row r="901" ht="15.75" customHeight="1">
      <c r="F901" s="20"/>
      <c r="G901" s="34"/>
    </row>
    <row r="902" ht="15.75" customHeight="1">
      <c r="F902" s="20"/>
      <c r="G902" s="34"/>
    </row>
    <row r="903" ht="15.75" customHeight="1">
      <c r="F903" s="20"/>
      <c r="G903" s="34"/>
    </row>
    <row r="904" ht="15.75" customHeight="1">
      <c r="F904" s="20"/>
      <c r="G904" s="34"/>
    </row>
    <row r="905" ht="15.75" customHeight="1">
      <c r="F905" s="20"/>
      <c r="G905" s="34"/>
    </row>
    <row r="906" ht="15.75" customHeight="1">
      <c r="F906" s="20"/>
      <c r="G906" s="34"/>
    </row>
    <row r="907" ht="15.75" customHeight="1">
      <c r="F907" s="20"/>
      <c r="G907" s="34"/>
    </row>
    <row r="908" ht="15.75" customHeight="1">
      <c r="F908" s="20"/>
      <c r="G908" s="34"/>
    </row>
    <row r="909" ht="15.75" customHeight="1">
      <c r="F909" s="20"/>
      <c r="G909" s="34"/>
    </row>
    <row r="910" ht="15.75" customHeight="1">
      <c r="F910" s="20"/>
      <c r="G910" s="34"/>
    </row>
    <row r="911" ht="15.75" customHeight="1">
      <c r="F911" s="20"/>
      <c r="G911" s="34"/>
    </row>
    <row r="912" ht="15.75" customHeight="1">
      <c r="F912" s="20"/>
      <c r="G912" s="34"/>
    </row>
    <row r="913" ht="15.75" customHeight="1">
      <c r="F913" s="20"/>
      <c r="G913" s="34"/>
    </row>
    <row r="914" ht="15.75" customHeight="1">
      <c r="F914" s="20"/>
      <c r="G914" s="34"/>
    </row>
    <row r="915" ht="15.75" customHeight="1">
      <c r="F915" s="20"/>
      <c r="G915" s="34"/>
    </row>
    <row r="916" ht="15.75" customHeight="1">
      <c r="F916" s="20"/>
      <c r="G916" s="34"/>
    </row>
    <row r="917" ht="15.75" customHeight="1">
      <c r="F917" s="20"/>
      <c r="G917" s="34"/>
    </row>
    <row r="918" ht="15.75" customHeight="1">
      <c r="F918" s="20"/>
      <c r="G918" s="34"/>
    </row>
    <row r="919" ht="15.75" customHeight="1">
      <c r="F919" s="20"/>
      <c r="G919" s="34"/>
    </row>
    <row r="920" ht="15.75" customHeight="1">
      <c r="F920" s="20"/>
      <c r="G920" s="34"/>
    </row>
    <row r="921" ht="15.75" customHeight="1">
      <c r="F921" s="20"/>
      <c r="G921" s="34"/>
    </row>
    <row r="922" ht="15.75" customHeight="1">
      <c r="F922" s="20"/>
      <c r="G922" s="34"/>
    </row>
    <row r="923" ht="15.75" customHeight="1">
      <c r="F923" s="20"/>
      <c r="G923" s="34"/>
    </row>
    <row r="924" ht="15.75" customHeight="1">
      <c r="F924" s="20"/>
      <c r="G924" s="34"/>
    </row>
    <row r="925" ht="15.75" customHeight="1">
      <c r="F925" s="20"/>
      <c r="G925" s="34"/>
    </row>
    <row r="926" ht="15.75" customHeight="1">
      <c r="F926" s="20"/>
      <c r="G926" s="34"/>
    </row>
    <row r="927" ht="15.75" customHeight="1">
      <c r="F927" s="20"/>
      <c r="G927" s="34"/>
    </row>
    <row r="928" ht="15.75" customHeight="1">
      <c r="F928" s="20"/>
      <c r="G928" s="34"/>
    </row>
    <row r="929" ht="15.75" customHeight="1">
      <c r="F929" s="20"/>
      <c r="G929" s="34"/>
    </row>
    <row r="930" ht="15.75" customHeight="1">
      <c r="F930" s="20"/>
      <c r="G930" s="34"/>
    </row>
    <row r="931" ht="15.75" customHeight="1">
      <c r="F931" s="20"/>
      <c r="G931" s="34"/>
    </row>
    <row r="932" ht="15.75" customHeight="1">
      <c r="F932" s="20"/>
      <c r="G932" s="34"/>
    </row>
    <row r="933" ht="15.75" customHeight="1">
      <c r="F933" s="20"/>
      <c r="G933" s="34"/>
    </row>
    <row r="934" ht="15.75" customHeight="1">
      <c r="F934" s="20"/>
      <c r="G934" s="34"/>
    </row>
    <row r="935" ht="15.75" customHeight="1">
      <c r="F935" s="20"/>
      <c r="G935" s="34"/>
    </row>
    <row r="936" ht="15.75" customHeight="1">
      <c r="F936" s="20"/>
      <c r="G936" s="34"/>
    </row>
    <row r="937" ht="15.75" customHeight="1">
      <c r="F937" s="20"/>
      <c r="G937" s="34"/>
    </row>
    <row r="938" ht="15.75" customHeight="1">
      <c r="F938" s="20"/>
      <c r="G938" s="34"/>
    </row>
    <row r="939" ht="15.75" customHeight="1">
      <c r="F939" s="20"/>
      <c r="G939" s="34"/>
    </row>
    <row r="940" ht="15.75" customHeight="1">
      <c r="F940" s="20"/>
      <c r="G940" s="34"/>
    </row>
    <row r="941" ht="15.75" customHeight="1">
      <c r="F941" s="20"/>
      <c r="G941" s="34"/>
    </row>
    <row r="942" ht="15.75" customHeight="1">
      <c r="F942" s="20"/>
      <c r="G942" s="34"/>
    </row>
    <row r="943" ht="15.75" customHeight="1">
      <c r="F943" s="20"/>
      <c r="G943" s="34"/>
    </row>
    <row r="944" ht="15.75" customHeight="1">
      <c r="F944" s="20"/>
      <c r="G944" s="34"/>
    </row>
    <row r="945" ht="15.75" customHeight="1">
      <c r="F945" s="20"/>
      <c r="G945" s="34"/>
    </row>
    <row r="946" ht="15.75" customHeight="1">
      <c r="F946" s="20"/>
      <c r="G946" s="34"/>
    </row>
    <row r="947" ht="15.75" customHeight="1">
      <c r="F947" s="20"/>
      <c r="G947" s="34"/>
    </row>
    <row r="948" ht="15.75" customHeight="1">
      <c r="F948" s="20"/>
      <c r="G948" s="34"/>
    </row>
    <row r="949" ht="15.75" customHeight="1">
      <c r="F949" s="20"/>
      <c r="G949" s="34"/>
    </row>
    <row r="950" ht="15.75" customHeight="1">
      <c r="F950" s="20"/>
      <c r="G950" s="34"/>
    </row>
    <row r="951" ht="15.75" customHeight="1">
      <c r="F951" s="20"/>
      <c r="G951" s="34"/>
    </row>
    <row r="952" ht="15.75" customHeight="1">
      <c r="F952" s="20"/>
      <c r="G952" s="34"/>
    </row>
    <row r="953" ht="15.75" customHeight="1">
      <c r="F953" s="20"/>
      <c r="G953" s="34"/>
    </row>
    <row r="954" ht="15.75" customHeight="1">
      <c r="F954" s="20"/>
      <c r="G954" s="34"/>
    </row>
    <row r="955" ht="15.75" customHeight="1">
      <c r="F955" s="20"/>
      <c r="G955" s="34"/>
    </row>
    <row r="956" ht="15.75" customHeight="1">
      <c r="F956" s="20"/>
      <c r="G956" s="34"/>
    </row>
    <row r="957" ht="15.75" customHeight="1">
      <c r="F957" s="20"/>
      <c r="G957" s="34"/>
    </row>
    <row r="958" ht="15.75" customHeight="1">
      <c r="F958" s="20"/>
      <c r="G958" s="34"/>
    </row>
    <row r="959" ht="15.75" customHeight="1">
      <c r="F959" s="20"/>
      <c r="G959" s="34"/>
    </row>
    <row r="960" ht="15.75" customHeight="1">
      <c r="F960" s="20"/>
      <c r="G960" s="34"/>
    </row>
    <row r="961" ht="15.75" customHeight="1">
      <c r="F961" s="20"/>
      <c r="G961" s="34"/>
    </row>
    <row r="962" ht="15.75" customHeight="1">
      <c r="F962" s="20"/>
      <c r="G962" s="34"/>
    </row>
    <row r="963" ht="15.75" customHeight="1">
      <c r="F963" s="20"/>
      <c r="G963" s="34"/>
    </row>
    <row r="964" ht="15.75" customHeight="1">
      <c r="F964" s="20"/>
      <c r="G964" s="34"/>
    </row>
    <row r="965" ht="15.75" customHeight="1">
      <c r="F965" s="20"/>
      <c r="G965" s="34"/>
    </row>
    <row r="966" ht="15.75" customHeight="1">
      <c r="F966" s="20"/>
      <c r="G966" s="34"/>
    </row>
    <row r="967" ht="15.75" customHeight="1">
      <c r="F967" s="20"/>
      <c r="G967" s="34"/>
    </row>
    <row r="968" ht="15.75" customHeight="1">
      <c r="F968" s="20"/>
      <c r="G968" s="34"/>
    </row>
    <row r="969" ht="15.75" customHeight="1">
      <c r="F969" s="20"/>
      <c r="G969" s="34"/>
    </row>
    <row r="970" ht="15.75" customHeight="1">
      <c r="F970" s="20"/>
      <c r="G970" s="34"/>
    </row>
    <row r="971" ht="15.75" customHeight="1">
      <c r="F971" s="20"/>
      <c r="G971" s="34"/>
    </row>
    <row r="972" ht="15.75" customHeight="1">
      <c r="F972" s="20"/>
      <c r="G972" s="34"/>
    </row>
    <row r="973" ht="15.75" customHeight="1">
      <c r="F973" s="20"/>
      <c r="G973" s="34"/>
    </row>
    <row r="974" ht="15.75" customHeight="1">
      <c r="F974" s="20"/>
      <c r="G974" s="34"/>
    </row>
    <row r="975" ht="15.75" customHeight="1">
      <c r="F975" s="20"/>
      <c r="G975" s="34"/>
    </row>
    <row r="976" ht="15.75" customHeight="1">
      <c r="F976" s="20"/>
      <c r="G976" s="34"/>
    </row>
    <row r="977" ht="15.75" customHeight="1">
      <c r="F977" s="20"/>
      <c r="G977" s="34"/>
    </row>
    <row r="978" ht="15.75" customHeight="1">
      <c r="F978" s="20"/>
      <c r="G978" s="34"/>
    </row>
    <row r="979" ht="15.75" customHeight="1">
      <c r="F979" s="20"/>
      <c r="G979" s="34"/>
    </row>
    <row r="980" ht="15.75" customHeight="1">
      <c r="F980" s="20"/>
      <c r="G980" s="34"/>
    </row>
    <row r="981" ht="15.75" customHeight="1">
      <c r="F981" s="20"/>
      <c r="G981" s="34"/>
    </row>
    <row r="982" ht="15.75" customHeight="1">
      <c r="F982" s="20"/>
      <c r="G982" s="34"/>
    </row>
    <row r="983" ht="15.75" customHeight="1">
      <c r="F983" s="20"/>
      <c r="G983" s="34"/>
    </row>
    <row r="984" ht="15.75" customHeight="1">
      <c r="F984" s="20"/>
      <c r="G984" s="34"/>
    </row>
    <row r="985" ht="15.75" customHeight="1">
      <c r="F985" s="20"/>
      <c r="G985" s="34"/>
    </row>
    <row r="986" ht="15.75" customHeight="1">
      <c r="F986" s="20"/>
      <c r="G986" s="34"/>
    </row>
    <row r="987" ht="15.75" customHeight="1">
      <c r="F987" s="20"/>
      <c r="G987" s="34"/>
    </row>
    <row r="988" ht="15.75" customHeight="1">
      <c r="F988" s="20"/>
      <c r="G988" s="34"/>
    </row>
    <row r="989" ht="15.75" customHeight="1">
      <c r="F989" s="20"/>
      <c r="G989" s="34"/>
    </row>
    <row r="990" ht="15.75" customHeight="1">
      <c r="F990" s="20"/>
      <c r="G990" s="34"/>
    </row>
    <row r="991" ht="15.75" customHeight="1">
      <c r="F991" s="20"/>
      <c r="G991" s="34"/>
    </row>
    <row r="992" ht="15.75" customHeight="1">
      <c r="F992" s="20"/>
      <c r="G992" s="34"/>
    </row>
    <row r="993" ht="15.75" customHeight="1">
      <c r="F993" s="20"/>
      <c r="G993" s="34"/>
    </row>
    <row r="994" ht="15.75" customHeight="1">
      <c r="F994" s="20"/>
      <c r="G994" s="34"/>
    </row>
    <row r="995" ht="15.75" customHeight="1">
      <c r="F995" s="20"/>
      <c r="G995" s="34"/>
    </row>
    <row r="996" ht="15.75" customHeight="1">
      <c r="F996" s="20"/>
      <c r="G996" s="34"/>
    </row>
    <row r="997" ht="15.75" customHeight="1">
      <c r="F997" s="20"/>
      <c r="G997" s="34"/>
    </row>
    <row r="998" ht="15.75" customHeight="1">
      <c r="F998" s="20"/>
      <c r="G998" s="34"/>
    </row>
    <row r="999" ht="15.75" customHeight="1">
      <c r="F999" s="20"/>
      <c r="G999" s="34"/>
    </row>
    <row r="1000" ht="15.75" customHeight="1">
      <c r="F1000" s="20"/>
      <c r="G1000" s="34"/>
    </row>
  </sheetData>
  <mergeCells count="1">
    <mergeCell ref="Q2:R2"/>
  </mergeCell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2.63"/>
    <col customWidth="1" min="3" max="3" width="3.75"/>
    <col customWidth="1" min="4" max="4" width="12.63"/>
    <col customWidth="1" min="8" max="8" width="10.75"/>
    <col customWidth="1" min="9" max="9" width="15.0"/>
  </cols>
  <sheetData>
    <row r="1">
      <c r="G1" s="35"/>
      <c r="H1" s="35"/>
      <c r="I1" s="34"/>
    </row>
    <row r="2">
      <c r="A2" s="36"/>
      <c r="B2" s="37"/>
      <c r="C2" s="38" t="s">
        <v>0</v>
      </c>
      <c r="D2" s="38" t="s">
        <v>1</v>
      </c>
      <c r="E2" s="38" t="s">
        <v>34</v>
      </c>
      <c r="F2" s="38" t="s">
        <v>35</v>
      </c>
      <c r="G2" s="39" t="s">
        <v>36</v>
      </c>
      <c r="H2" s="39" t="s">
        <v>37</v>
      </c>
      <c r="I2" s="40" t="s">
        <v>38</v>
      </c>
      <c r="J2" s="36" t="s">
        <v>39</v>
      </c>
    </row>
    <row r="3">
      <c r="A3" s="36"/>
      <c r="B3" s="41" t="s">
        <v>40</v>
      </c>
      <c r="C3" s="38">
        <v>1.0</v>
      </c>
      <c r="D3" s="42">
        <f t="shared" ref="D3:D211" si="1">C3*$B$16</f>
        <v>0.02991993003</v>
      </c>
      <c r="E3" s="42">
        <f t="shared" ref="E3:E211" si="2">sin(D3)</f>
        <v>0.02991546617</v>
      </c>
      <c r="F3" s="42">
        <f t="shared" ref="F3:F211" si="3">sin(3*D3)</f>
        <v>0.0896393089</v>
      </c>
      <c r="G3" s="43">
        <f t="shared" ref="G3:G211" si="4">($B$10+E3)*$B$8</f>
        <v>50.84619598</v>
      </c>
      <c r="H3" s="43">
        <f t="shared" ref="H3:H211" si="5">($B$10+(($B$4*E3)+($B$6*F3)))*$B$8</f>
        <v>51.93555453</v>
      </c>
      <c r="I3" s="44" t="str">
        <f t="shared" ref="I3:I211" si="6">(concat(SUBSTITUTE(H3, ",", ".",),","))</f>
        <v>52,</v>
      </c>
      <c r="J3" s="44" t="str">
        <f t="shared" ref="J3:J211" si="7">(concat(SUBSTITUTE(G3, ",", ".",),","))</f>
        <v>51,</v>
      </c>
    </row>
    <row r="4">
      <c r="A4" s="36"/>
      <c r="B4" s="16">
        <v>1.15</v>
      </c>
      <c r="C4" s="38">
        <v>2.0</v>
      </c>
      <c r="D4" s="42">
        <f t="shared" si="1"/>
        <v>0.05983986007</v>
      </c>
      <c r="E4" s="42">
        <f t="shared" si="2"/>
        <v>0.05980415395</v>
      </c>
      <c r="F4" s="42">
        <f t="shared" si="3"/>
        <v>0.1785568948</v>
      </c>
      <c r="G4" s="43">
        <f t="shared" si="4"/>
        <v>52.19118693</v>
      </c>
      <c r="H4" s="43">
        <f t="shared" si="5"/>
        <v>54.36257823</v>
      </c>
      <c r="I4" s="44" t="str">
        <f t="shared" si="6"/>
        <v>54,</v>
      </c>
      <c r="J4" s="44" t="str">
        <f t="shared" si="7"/>
        <v>52,</v>
      </c>
    </row>
    <row r="5">
      <c r="A5" s="36"/>
      <c r="B5" s="41" t="s">
        <v>41</v>
      </c>
      <c r="C5" s="38">
        <v>3.0</v>
      </c>
      <c r="D5" s="42">
        <f t="shared" si="1"/>
        <v>0.0897597901</v>
      </c>
      <c r="E5" s="42">
        <f t="shared" si="2"/>
        <v>0.0896393089</v>
      </c>
      <c r="F5" s="42">
        <f t="shared" si="3"/>
        <v>0.2660368456</v>
      </c>
      <c r="G5" s="43">
        <f t="shared" si="4"/>
        <v>53.5337689</v>
      </c>
      <c r="H5" s="43">
        <f t="shared" si="5"/>
        <v>56.77259901</v>
      </c>
      <c r="I5" s="44" t="str">
        <f t="shared" si="6"/>
        <v>57,</v>
      </c>
      <c r="J5" s="44" t="str">
        <f t="shared" si="7"/>
        <v>54,</v>
      </c>
    </row>
    <row r="6">
      <c r="A6" s="36"/>
      <c r="B6" s="16">
        <v>0.22</v>
      </c>
      <c r="C6" s="38">
        <v>4.0</v>
      </c>
      <c r="D6" s="42">
        <f t="shared" si="1"/>
        <v>0.1196797201</v>
      </c>
      <c r="E6" s="42">
        <f t="shared" si="2"/>
        <v>0.1193942245</v>
      </c>
      <c r="F6" s="42">
        <f t="shared" si="3"/>
        <v>0.3513748241</v>
      </c>
      <c r="G6" s="43">
        <f t="shared" si="4"/>
        <v>54.8727401</v>
      </c>
      <c r="H6" s="43">
        <f t="shared" si="5"/>
        <v>59.15726188</v>
      </c>
      <c r="I6" s="44" t="str">
        <f t="shared" si="6"/>
        <v>59,</v>
      </c>
      <c r="J6" s="44" t="str">
        <f t="shared" si="7"/>
        <v>55,</v>
      </c>
    </row>
    <row r="7">
      <c r="A7" s="36"/>
      <c r="B7" s="41" t="s">
        <v>42</v>
      </c>
      <c r="C7" s="38">
        <v>5.0</v>
      </c>
      <c r="D7" s="42">
        <f t="shared" si="1"/>
        <v>0.1495996502</v>
      </c>
      <c r="E7" s="42">
        <f t="shared" si="2"/>
        <v>0.1490422662</v>
      </c>
      <c r="F7" s="42">
        <f t="shared" si="3"/>
        <v>0.4338837391</v>
      </c>
      <c r="G7" s="43">
        <f t="shared" si="4"/>
        <v>56.20690198</v>
      </c>
      <c r="H7" s="43">
        <f t="shared" si="5"/>
        <v>61.50838629</v>
      </c>
      <c r="I7" s="44" t="str">
        <f t="shared" si="6"/>
        <v>62,</v>
      </c>
      <c r="J7" s="44" t="str">
        <f t="shared" si="7"/>
        <v>56,</v>
      </c>
    </row>
    <row r="8">
      <c r="A8" s="36"/>
      <c r="B8" s="16">
        <v>45.0</v>
      </c>
      <c r="C8" s="38">
        <v>6.0</v>
      </c>
      <c r="D8" s="42">
        <f t="shared" si="1"/>
        <v>0.1795195802</v>
      </c>
      <c r="E8" s="42">
        <f t="shared" si="2"/>
        <v>0.1785568948</v>
      </c>
      <c r="F8" s="42">
        <f t="shared" si="3"/>
        <v>0.5128992774</v>
      </c>
      <c r="G8" s="43">
        <f t="shared" si="4"/>
        <v>57.53506027</v>
      </c>
      <c r="H8" s="43">
        <f t="shared" si="5"/>
        <v>63.81802215</v>
      </c>
      <c r="I8" s="44" t="str">
        <f t="shared" si="6"/>
        <v>64,</v>
      </c>
      <c r="J8" s="44" t="str">
        <f t="shared" si="7"/>
        <v>58,</v>
      </c>
    </row>
    <row r="9">
      <c r="A9" s="36"/>
      <c r="B9" s="41" t="s">
        <v>43</v>
      </c>
      <c r="C9" s="38">
        <v>7.0</v>
      </c>
      <c r="D9" s="42">
        <f t="shared" si="1"/>
        <v>0.2094395102</v>
      </c>
      <c r="E9" s="42">
        <f t="shared" si="2"/>
        <v>0.2079116908</v>
      </c>
      <c r="F9" s="42">
        <f t="shared" si="3"/>
        <v>0.5877852523</v>
      </c>
      <c r="G9" s="43">
        <f t="shared" si="4"/>
        <v>58.85602609</v>
      </c>
      <c r="H9" s="43">
        <f t="shared" si="5"/>
        <v>66.078504</v>
      </c>
      <c r="I9" s="44" t="str">
        <f t="shared" si="6"/>
        <v>66,</v>
      </c>
      <c r="J9" s="44" t="str">
        <f t="shared" si="7"/>
        <v>59,</v>
      </c>
    </row>
    <row r="10">
      <c r="A10" s="36"/>
      <c r="B10" s="16">
        <v>1.1</v>
      </c>
      <c r="C10" s="38">
        <v>8.0</v>
      </c>
      <c r="D10" s="42">
        <f t="shared" si="1"/>
        <v>0.2393594403</v>
      </c>
      <c r="E10" s="42">
        <f t="shared" si="2"/>
        <v>0.2370803777</v>
      </c>
      <c r="F10" s="42">
        <f t="shared" si="3"/>
        <v>0.6579387259</v>
      </c>
      <c r="G10" s="43">
        <f t="shared" si="4"/>
        <v>60.168617</v>
      </c>
      <c r="H10" s="43">
        <f t="shared" si="5"/>
        <v>68.28250293</v>
      </c>
      <c r="I10" s="44" t="str">
        <f t="shared" si="6"/>
        <v>68,</v>
      </c>
      <c r="J10" s="44" t="str">
        <f t="shared" si="7"/>
        <v>60,</v>
      </c>
    </row>
    <row r="11">
      <c r="A11" s="36"/>
      <c r="B11" s="41" t="s">
        <v>44</v>
      </c>
      <c r="C11" s="38">
        <v>9.0</v>
      </c>
      <c r="D11" s="42">
        <f t="shared" si="1"/>
        <v>0.2692793703</v>
      </c>
      <c r="E11" s="42">
        <f t="shared" si="2"/>
        <v>0.2660368456</v>
      </c>
      <c r="F11" s="42">
        <f t="shared" si="3"/>
        <v>0.7227948638</v>
      </c>
      <c r="G11" s="43">
        <f t="shared" si="4"/>
        <v>61.47165805</v>
      </c>
      <c r="H11" s="43">
        <f t="shared" si="5"/>
        <v>70.42307591</v>
      </c>
      <c r="I11" s="44" t="str">
        <f t="shared" si="6"/>
        <v>70,</v>
      </c>
      <c r="J11" s="44" t="str">
        <f t="shared" si="7"/>
        <v>61,</v>
      </c>
    </row>
    <row r="12">
      <c r="A12" s="36"/>
      <c r="B12" s="16">
        <v>50.0</v>
      </c>
      <c r="C12" s="38">
        <v>10.0</v>
      </c>
      <c r="D12" s="42">
        <f t="shared" si="1"/>
        <v>0.2991993003</v>
      </c>
      <c r="E12" s="42">
        <f t="shared" si="2"/>
        <v>0.2947551744</v>
      </c>
      <c r="F12" s="42">
        <f t="shared" si="3"/>
        <v>0.7818314825</v>
      </c>
      <c r="G12" s="43">
        <f t="shared" si="4"/>
        <v>62.76398285</v>
      </c>
      <c r="H12" s="43">
        <f t="shared" si="5"/>
        <v>72.49371195</v>
      </c>
      <c r="I12" s="44" t="str">
        <f t="shared" si="6"/>
        <v>72,</v>
      </c>
      <c r="J12" s="44" t="str">
        <f t="shared" si="7"/>
        <v>63,</v>
      </c>
    </row>
    <row r="13">
      <c r="A13" s="36"/>
      <c r="B13" s="41" t="s">
        <v>45</v>
      </c>
      <c r="C13" s="38">
        <v>11.0</v>
      </c>
      <c r="D13" s="42">
        <f t="shared" si="1"/>
        <v>0.3291192304</v>
      </c>
      <c r="E13" s="42">
        <f t="shared" si="2"/>
        <v>0.3232096575</v>
      </c>
      <c r="F13" s="42">
        <f t="shared" si="3"/>
        <v>0.8345732537</v>
      </c>
      <c r="G13" s="43">
        <f t="shared" si="4"/>
        <v>64.04443459</v>
      </c>
      <c r="H13" s="43">
        <f t="shared" si="5"/>
        <v>74.48837499</v>
      </c>
      <c r="I13" s="44" t="str">
        <f t="shared" si="6"/>
        <v>74,</v>
      </c>
      <c r="J13" s="44" t="str">
        <f t="shared" si="7"/>
        <v>64,</v>
      </c>
    </row>
    <row r="14">
      <c r="B14" s="16">
        <v>210.0</v>
      </c>
      <c r="C14" s="38">
        <v>12.0</v>
      </c>
      <c r="D14" s="42">
        <f t="shared" si="1"/>
        <v>0.3590391604</v>
      </c>
      <c r="E14" s="42">
        <f t="shared" si="2"/>
        <v>0.3513748241</v>
      </c>
      <c r="F14" s="42">
        <f t="shared" si="3"/>
        <v>0.8805955319</v>
      </c>
      <c r="G14" s="43">
        <f t="shared" si="4"/>
        <v>65.31186708</v>
      </c>
      <c r="H14" s="43">
        <f t="shared" si="5"/>
        <v>76.40154291</v>
      </c>
      <c r="I14" s="44" t="str">
        <f t="shared" si="6"/>
        <v>76,</v>
      </c>
      <c r="J14" s="44" t="str">
        <f t="shared" si="7"/>
        <v>65,</v>
      </c>
    </row>
    <row r="15">
      <c r="B15" s="41" t="s">
        <v>11</v>
      </c>
      <c r="C15" s="38">
        <v>13.0</v>
      </c>
      <c r="D15" s="42">
        <f t="shared" si="1"/>
        <v>0.3889590904</v>
      </c>
      <c r="E15" s="42">
        <f t="shared" si="2"/>
        <v>0.3792254627</v>
      </c>
      <c r="F15" s="42">
        <f t="shared" si="3"/>
        <v>0.9195277726</v>
      </c>
      <c r="G15" s="43">
        <f t="shared" si="4"/>
        <v>66.56514582</v>
      </c>
      <c r="H15" s="43">
        <f t="shared" si="5"/>
        <v>78.22824264</v>
      </c>
      <c r="I15" s="44" t="str">
        <f t="shared" si="6"/>
        <v>78,</v>
      </c>
      <c r="J15" s="44" t="str">
        <f t="shared" si="7"/>
        <v>67,</v>
      </c>
    </row>
    <row r="16">
      <c r="B16" s="28">
        <f>2*pi()/B14</f>
        <v>0.02991993003</v>
      </c>
      <c r="C16" s="38">
        <v>14.0</v>
      </c>
      <c r="D16" s="42">
        <f t="shared" si="1"/>
        <v>0.4188790205</v>
      </c>
      <c r="E16" s="42">
        <f t="shared" si="2"/>
        <v>0.4067366431</v>
      </c>
      <c r="F16" s="42">
        <f t="shared" si="3"/>
        <v>0.9510565163</v>
      </c>
      <c r="G16" s="43">
        <f t="shared" si="4"/>
        <v>67.80314894</v>
      </c>
      <c r="H16" s="43">
        <f t="shared" si="5"/>
        <v>79.96408079</v>
      </c>
      <c r="I16" s="44" t="str">
        <f t="shared" si="6"/>
        <v>80,</v>
      </c>
      <c r="J16" s="44" t="str">
        <f t="shared" si="7"/>
        <v>68,</v>
      </c>
    </row>
    <row r="17">
      <c r="B17" s="37"/>
      <c r="C17" s="38">
        <v>15.0</v>
      </c>
      <c r="D17" s="42">
        <f t="shared" si="1"/>
        <v>0.4487989505</v>
      </c>
      <c r="E17" s="42">
        <f t="shared" si="2"/>
        <v>0.4338837391</v>
      </c>
      <c r="F17" s="42">
        <f t="shared" si="3"/>
        <v>0.9749279122</v>
      </c>
      <c r="G17" s="43">
        <f t="shared" si="4"/>
        <v>69.02476826</v>
      </c>
      <c r="H17" s="43">
        <f t="shared" si="5"/>
        <v>81.60526983</v>
      </c>
      <c r="I17" s="44" t="str">
        <f t="shared" si="6"/>
        <v>82,</v>
      </c>
      <c r="J17" s="44" t="str">
        <f t="shared" si="7"/>
        <v>69,</v>
      </c>
    </row>
    <row r="18">
      <c r="B18" s="37"/>
      <c r="C18" s="38">
        <v>16.0</v>
      </c>
      <c r="D18" s="42">
        <f t="shared" si="1"/>
        <v>0.4787188805</v>
      </c>
      <c r="E18" s="42">
        <f t="shared" si="2"/>
        <v>0.4606424505</v>
      </c>
      <c r="F18" s="42">
        <f t="shared" si="3"/>
        <v>0.9909497618</v>
      </c>
      <c r="G18" s="43">
        <f t="shared" si="4"/>
        <v>70.22891027</v>
      </c>
      <c r="H18" s="43">
        <f t="shared" si="5"/>
        <v>83.14864945</v>
      </c>
      <c r="I18" s="44" t="str">
        <f t="shared" si="6"/>
        <v>83,</v>
      </c>
      <c r="J18" s="44" t="str">
        <f t="shared" si="7"/>
        <v>70,</v>
      </c>
    </row>
    <row r="19">
      <c r="B19" s="37"/>
      <c r="C19" s="38">
        <v>17.0</v>
      </c>
      <c r="D19" s="42">
        <f t="shared" si="1"/>
        <v>0.5086388106</v>
      </c>
      <c r="E19" s="42">
        <f t="shared" si="2"/>
        <v>0.4869888244</v>
      </c>
      <c r="F19" s="42">
        <f t="shared" si="3"/>
        <v>0.9989930665</v>
      </c>
      <c r="G19" s="43">
        <f t="shared" si="4"/>
        <v>71.4144971</v>
      </c>
      <c r="H19" s="43">
        <f t="shared" si="5"/>
        <v>84.59170302</v>
      </c>
      <c r="I19" s="44" t="str">
        <f t="shared" si="6"/>
        <v>85,</v>
      </c>
      <c r="J19" s="44" t="str">
        <f t="shared" si="7"/>
        <v>71,</v>
      </c>
    </row>
    <row r="20">
      <c r="B20" s="37"/>
      <c r="C20" s="38">
        <v>18.0</v>
      </c>
      <c r="D20" s="42">
        <f t="shared" si="1"/>
        <v>0.5385587406</v>
      </c>
      <c r="E20" s="42">
        <f t="shared" si="2"/>
        <v>0.5128992774</v>
      </c>
      <c r="F20" s="42">
        <f t="shared" si="3"/>
        <v>0.9989930665</v>
      </c>
      <c r="G20" s="43">
        <f t="shared" si="4"/>
        <v>72.58046748</v>
      </c>
      <c r="H20" s="43">
        <f t="shared" si="5"/>
        <v>85.93256896</v>
      </c>
      <c r="I20" s="44" t="str">
        <f t="shared" si="6"/>
        <v>86,</v>
      </c>
      <c r="J20" s="44" t="str">
        <f t="shared" si="7"/>
        <v>73,</v>
      </c>
    </row>
    <row r="21">
      <c r="B21" s="37"/>
      <c r="C21" s="38">
        <v>19.0</v>
      </c>
      <c r="D21" s="42">
        <f t="shared" si="1"/>
        <v>0.5684786706</v>
      </c>
      <c r="E21" s="42">
        <f t="shared" si="2"/>
        <v>0.5383506161</v>
      </c>
      <c r="F21" s="42">
        <f t="shared" si="3"/>
        <v>0.9909497618</v>
      </c>
      <c r="G21" s="43">
        <f t="shared" si="4"/>
        <v>73.72577772</v>
      </c>
      <c r="H21" s="43">
        <f t="shared" si="5"/>
        <v>87.17004702</v>
      </c>
      <c r="I21" s="44" t="str">
        <f t="shared" si="6"/>
        <v>87,</v>
      </c>
      <c r="J21" s="44" t="str">
        <f t="shared" si="7"/>
        <v>74,</v>
      </c>
    </row>
    <row r="22">
      <c r="B22" s="37"/>
      <c r="C22" s="38">
        <v>20.0</v>
      </c>
      <c r="D22" s="42">
        <f t="shared" si="1"/>
        <v>0.5983986007</v>
      </c>
      <c r="E22" s="42">
        <f t="shared" si="2"/>
        <v>0.5633200581</v>
      </c>
      <c r="F22" s="42">
        <f t="shared" si="3"/>
        <v>0.9749279122</v>
      </c>
      <c r="G22" s="43">
        <f t="shared" si="4"/>
        <v>74.84940261</v>
      </c>
      <c r="H22" s="43">
        <f t="shared" si="5"/>
        <v>88.30359934</v>
      </c>
      <c r="I22" s="44" t="str">
        <f t="shared" si="6"/>
        <v>88,</v>
      </c>
      <c r="J22" s="44" t="str">
        <f t="shared" si="7"/>
        <v>75,</v>
      </c>
    </row>
    <row r="23">
      <c r="B23" s="37"/>
      <c r="C23" s="38">
        <v>21.0</v>
      </c>
      <c r="D23" s="42">
        <f t="shared" si="1"/>
        <v>0.6283185307</v>
      </c>
      <c r="E23" s="42">
        <f t="shared" si="2"/>
        <v>0.5877852523</v>
      </c>
      <c r="F23" s="42">
        <f t="shared" si="3"/>
        <v>0.9510565163</v>
      </c>
      <c r="G23" s="43">
        <f t="shared" si="4"/>
        <v>75.95033635</v>
      </c>
      <c r="H23" s="43">
        <f t="shared" si="5"/>
        <v>89.33334632</v>
      </c>
      <c r="I23" s="44" t="str">
        <f t="shared" si="6"/>
        <v>89,</v>
      </c>
      <c r="J23" s="44" t="str">
        <f t="shared" si="7"/>
        <v>76,</v>
      </c>
    </row>
    <row r="24">
      <c r="B24" s="37"/>
      <c r="C24" s="38">
        <v>22.0</v>
      </c>
      <c r="D24" s="42">
        <f t="shared" si="1"/>
        <v>0.6582384608</v>
      </c>
      <c r="E24" s="42">
        <f t="shared" si="2"/>
        <v>0.6117242991</v>
      </c>
      <c r="F24" s="42">
        <f t="shared" si="3"/>
        <v>0.9195277726</v>
      </c>
      <c r="G24" s="43">
        <f t="shared" si="4"/>
        <v>77.02759346</v>
      </c>
      <c r="H24" s="43">
        <f t="shared" si="5"/>
        <v>90.26005743</v>
      </c>
      <c r="I24" s="44" t="str">
        <f t="shared" si="6"/>
        <v>90,</v>
      </c>
      <c r="J24" s="44" t="str">
        <f t="shared" si="7"/>
        <v>77,</v>
      </c>
    </row>
    <row r="25">
      <c r="B25" s="37"/>
      <c r="C25" s="38">
        <v>23.0</v>
      </c>
      <c r="D25" s="42">
        <f t="shared" si="1"/>
        <v>0.6881583908</v>
      </c>
      <c r="E25" s="42">
        <f t="shared" si="2"/>
        <v>0.6351157698</v>
      </c>
      <c r="F25" s="42">
        <f t="shared" si="3"/>
        <v>0.8805955319</v>
      </c>
      <c r="G25" s="43">
        <f t="shared" si="4"/>
        <v>78.08020964</v>
      </c>
      <c r="H25" s="43">
        <f t="shared" si="5"/>
        <v>91.08513685</v>
      </c>
      <c r="I25" s="44" t="str">
        <f t="shared" si="6"/>
        <v>91,</v>
      </c>
      <c r="J25" s="44" t="str">
        <f t="shared" si="7"/>
        <v>78,</v>
      </c>
    </row>
    <row r="26">
      <c r="B26" s="37"/>
      <c r="C26" s="38">
        <v>24.0</v>
      </c>
      <c r="D26" s="42">
        <f t="shared" si="1"/>
        <v>0.7180783208</v>
      </c>
      <c r="E26" s="42">
        <f t="shared" si="2"/>
        <v>0.6579387259</v>
      </c>
      <c r="F26" s="42">
        <f t="shared" si="3"/>
        <v>0.8345732537</v>
      </c>
      <c r="G26" s="43">
        <f t="shared" si="4"/>
        <v>79.10724267</v>
      </c>
      <c r="H26" s="43">
        <f t="shared" si="5"/>
        <v>91.81060428</v>
      </c>
      <c r="I26" s="44" t="str">
        <f t="shared" si="6"/>
        <v>92,</v>
      </c>
      <c r="J26" s="44" t="str">
        <f t="shared" si="7"/>
        <v>79,</v>
      </c>
    </row>
    <row r="27">
      <c r="B27" s="37"/>
      <c r="C27" s="38">
        <v>25.0</v>
      </c>
      <c r="D27" s="42">
        <f t="shared" si="1"/>
        <v>0.7479982509</v>
      </c>
      <c r="E27" s="42">
        <f t="shared" si="2"/>
        <v>0.6801727378</v>
      </c>
      <c r="F27" s="42">
        <f t="shared" si="3"/>
        <v>0.7818314825</v>
      </c>
      <c r="G27" s="43">
        <f t="shared" si="4"/>
        <v>80.1077732</v>
      </c>
      <c r="H27" s="43">
        <f t="shared" si="5"/>
        <v>92.43907086</v>
      </c>
      <c r="I27" s="44" t="str">
        <f t="shared" si="6"/>
        <v>92,</v>
      </c>
      <c r="J27" s="44" t="str">
        <f t="shared" si="7"/>
        <v>80,</v>
      </c>
    </row>
    <row r="28">
      <c r="B28" s="37"/>
      <c r="C28" s="38">
        <v>26.0</v>
      </c>
      <c r="D28" s="42">
        <f t="shared" si="1"/>
        <v>0.7779181809</v>
      </c>
      <c r="E28" s="42">
        <f t="shared" si="2"/>
        <v>0.7017979029</v>
      </c>
      <c r="F28" s="42">
        <f t="shared" si="3"/>
        <v>0.7227948638</v>
      </c>
      <c r="G28" s="43">
        <f t="shared" si="4"/>
        <v>81.08090563</v>
      </c>
      <c r="H28" s="43">
        <f t="shared" si="5"/>
        <v>92.97371063</v>
      </c>
      <c r="I28" s="44" t="str">
        <f t="shared" si="6"/>
        <v>93,</v>
      </c>
      <c r="J28" s="44" t="str">
        <f t="shared" si="7"/>
        <v>81,</v>
      </c>
    </row>
    <row r="29">
      <c r="B29" s="37"/>
      <c r="C29" s="38">
        <v>27.0</v>
      </c>
      <c r="D29" s="42">
        <f t="shared" si="1"/>
        <v>0.8078381109</v>
      </c>
      <c r="E29" s="42">
        <f t="shared" si="2"/>
        <v>0.7227948638</v>
      </c>
      <c r="F29" s="42">
        <f t="shared" si="3"/>
        <v>0.6579387259</v>
      </c>
      <c r="G29" s="43">
        <f t="shared" si="4"/>
        <v>82.02576887</v>
      </c>
      <c r="H29" s="43">
        <f t="shared" si="5"/>
        <v>93.41822759</v>
      </c>
      <c r="I29" s="44" t="str">
        <f t="shared" si="6"/>
        <v>93,</v>
      </c>
      <c r="J29" s="44" t="str">
        <f t="shared" si="7"/>
        <v>82,</v>
      </c>
    </row>
    <row r="30">
      <c r="B30" s="37"/>
      <c r="C30" s="38">
        <v>28.0</v>
      </c>
      <c r="D30" s="42">
        <f t="shared" si="1"/>
        <v>0.837758041</v>
      </c>
      <c r="E30" s="42">
        <f t="shared" si="2"/>
        <v>0.7431448255</v>
      </c>
      <c r="F30" s="42">
        <f t="shared" si="3"/>
        <v>0.5877852523</v>
      </c>
      <c r="G30" s="43">
        <f t="shared" si="4"/>
        <v>82.94151715</v>
      </c>
      <c r="H30" s="43">
        <f t="shared" si="5"/>
        <v>93.77681872</v>
      </c>
      <c r="I30" s="44" t="str">
        <f t="shared" si="6"/>
        <v>94,</v>
      </c>
      <c r="J30" s="44" t="str">
        <f t="shared" si="7"/>
        <v>83,</v>
      </c>
    </row>
    <row r="31">
      <c r="B31" s="37"/>
      <c r="C31" s="38">
        <v>29.0</v>
      </c>
      <c r="D31" s="42">
        <f t="shared" si="1"/>
        <v>0.867677971</v>
      </c>
      <c r="E31" s="42">
        <f t="shared" si="2"/>
        <v>0.7628295719</v>
      </c>
      <c r="F31" s="42">
        <f t="shared" si="3"/>
        <v>0.5128992774</v>
      </c>
      <c r="G31" s="43">
        <f t="shared" si="4"/>
        <v>83.82733073</v>
      </c>
      <c r="H31" s="43">
        <f t="shared" si="5"/>
        <v>94.05413319</v>
      </c>
      <c r="I31" s="44" t="str">
        <f t="shared" si="6"/>
        <v>94,</v>
      </c>
      <c r="J31" s="44" t="str">
        <f t="shared" si="7"/>
        <v>84,</v>
      </c>
    </row>
    <row r="32">
      <c r="B32" s="37"/>
      <c r="C32" s="38">
        <v>30.0</v>
      </c>
      <c r="D32" s="42">
        <f t="shared" si="1"/>
        <v>0.897597901</v>
      </c>
      <c r="E32" s="42">
        <f t="shared" si="2"/>
        <v>0.7818314825</v>
      </c>
      <c r="F32" s="42">
        <f t="shared" si="3"/>
        <v>0.4338837391</v>
      </c>
      <c r="G32" s="43">
        <f t="shared" si="4"/>
        <v>84.68241671</v>
      </c>
      <c r="H32" s="43">
        <f t="shared" si="5"/>
        <v>94.25522823</v>
      </c>
      <c r="I32" s="44" t="str">
        <f t="shared" si="6"/>
        <v>94,</v>
      </c>
      <c r="J32" s="44" t="str">
        <f t="shared" si="7"/>
        <v>85,</v>
      </c>
    </row>
    <row r="33">
      <c r="B33" s="37"/>
      <c r="C33" s="38">
        <v>31.0</v>
      </c>
      <c r="D33" s="42">
        <f t="shared" si="1"/>
        <v>0.9275178311</v>
      </c>
      <c r="E33" s="42">
        <f t="shared" si="2"/>
        <v>0.800133548</v>
      </c>
      <c r="F33" s="42">
        <f t="shared" si="3"/>
        <v>0.3513748241</v>
      </c>
      <c r="G33" s="43">
        <f t="shared" si="4"/>
        <v>85.50600966</v>
      </c>
      <c r="H33" s="43">
        <f t="shared" si="5"/>
        <v>94.38552187</v>
      </c>
      <c r="I33" s="44" t="str">
        <f t="shared" si="6"/>
        <v>94,</v>
      </c>
      <c r="J33" s="44" t="str">
        <f t="shared" si="7"/>
        <v>86,</v>
      </c>
    </row>
    <row r="34">
      <c r="B34" s="37"/>
      <c r="C34" s="38">
        <v>32.0</v>
      </c>
      <c r="D34" s="42">
        <f t="shared" si="1"/>
        <v>0.9574377611</v>
      </c>
      <c r="E34" s="42">
        <f t="shared" si="2"/>
        <v>0.8177193857</v>
      </c>
      <c r="F34" s="42">
        <f t="shared" si="3"/>
        <v>0.2660368456</v>
      </c>
      <c r="G34" s="43">
        <f t="shared" si="4"/>
        <v>86.29737235</v>
      </c>
      <c r="H34" s="43">
        <f t="shared" si="5"/>
        <v>94.45074298</v>
      </c>
      <c r="I34" s="44" t="str">
        <f t="shared" si="6"/>
        <v>94,</v>
      </c>
      <c r="J34" s="44" t="str">
        <f t="shared" si="7"/>
        <v>86,</v>
      </c>
    </row>
    <row r="35">
      <c r="B35" s="37"/>
      <c r="C35" s="38">
        <v>33.0</v>
      </c>
      <c r="D35" s="42">
        <f t="shared" si="1"/>
        <v>0.9873576911</v>
      </c>
      <c r="E35" s="42">
        <f t="shared" si="2"/>
        <v>0.8345732537</v>
      </c>
      <c r="F35" s="42">
        <f t="shared" si="3"/>
        <v>0.1785568948</v>
      </c>
      <c r="G35" s="43">
        <f t="shared" si="4"/>
        <v>87.05579642</v>
      </c>
      <c r="H35" s="43">
        <f t="shared" si="5"/>
        <v>94.45687914</v>
      </c>
      <c r="I35" s="44" t="str">
        <f t="shared" si="6"/>
        <v>94,</v>
      </c>
      <c r="J35" s="44" t="str">
        <f t="shared" si="7"/>
        <v>87,</v>
      </c>
    </row>
    <row r="36">
      <c r="B36" s="37"/>
      <c r="C36" s="38">
        <v>34.0</v>
      </c>
      <c r="D36" s="42">
        <f t="shared" si="1"/>
        <v>1.017277621</v>
      </c>
      <c r="E36" s="42">
        <f t="shared" si="2"/>
        <v>0.8506800657</v>
      </c>
      <c r="F36" s="42">
        <f t="shared" si="3"/>
        <v>0.0896393089</v>
      </c>
      <c r="G36" s="43">
        <f t="shared" si="4"/>
        <v>87.78060296</v>
      </c>
      <c r="H36" s="43">
        <f t="shared" si="5"/>
        <v>94.41012256</v>
      </c>
      <c r="I36" s="44" t="str">
        <f t="shared" si="6"/>
        <v>94,</v>
      </c>
      <c r="J36" s="44" t="str">
        <f t="shared" si="7"/>
        <v>88,</v>
      </c>
    </row>
    <row r="37">
      <c r="B37" s="37"/>
      <c r="C37" s="38">
        <v>35.0</v>
      </c>
      <c r="D37" s="42">
        <f t="shared" si="1"/>
        <v>1.047197551</v>
      </c>
      <c r="E37" s="42">
        <f t="shared" si="2"/>
        <v>0.8660254038</v>
      </c>
      <c r="F37" s="42">
        <f t="shared" si="3"/>
        <v>0</v>
      </c>
      <c r="G37" s="43">
        <f t="shared" si="4"/>
        <v>88.47114317</v>
      </c>
      <c r="H37" s="43">
        <f t="shared" si="5"/>
        <v>94.31681465</v>
      </c>
      <c r="I37" s="44" t="str">
        <f t="shared" si="6"/>
        <v>94,</v>
      </c>
      <c r="J37" s="44" t="str">
        <f t="shared" si="7"/>
        <v>88,</v>
      </c>
    </row>
    <row r="38">
      <c r="B38" s="37"/>
      <c r="C38" s="38">
        <v>36.0</v>
      </c>
      <c r="D38" s="42">
        <f t="shared" si="1"/>
        <v>1.077117481</v>
      </c>
      <c r="E38" s="42">
        <f t="shared" si="2"/>
        <v>0.8805955319</v>
      </c>
      <c r="F38" s="42">
        <f t="shared" si="3"/>
        <v>-0.0896393089</v>
      </c>
      <c r="G38" s="43">
        <f t="shared" si="4"/>
        <v>89.12679893</v>
      </c>
      <c r="H38" s="43">
        <f t="shared" si="5"/>
        <v>94.18338962</v>
      </c>
      <c r="I38" s="44" t="str">
        <f t="shared" si="6"/>
        <v>94,</v>
      </c>
      <c r="J38" s="44" t="str">
        <f t="shared" si="7"/>
        <v>89,</v>
      </c>
    </row>
    <row r="39">
      <c r="B39" s="37"/>
      <c r="C39" s="38">
        <v>37.0</v>
      </c>
      <c r="D39" s="42">
        <f t="shared" si="1"/>
        <v>1.107037411</v>
      </c>
      <c r="E39" s="42">
        <f t="shared" si="2"/>
        <v>0.8943774077</v>
      </c>
      <c r="F39" s="42">
        <f t="shared" si="3"/>
        <v>-0.1785568948</v>
      </c>
      <c r="G39" s="43">
        <f t="shared" si="4"/>
        <v>89.74698334</v>
      </c>
      <c r="H39" s="43">
        <f t="shared" si="5"/>
        <v>94.01631759</v>
      </c>
      <c r="I39" s="44" t="str">
        <f t="shared" si="6"/>
        <v>94,</v>
      </c>
      <c r="J39" s="44" t="str">
        <f t="shared" si="7"/>
        <v>90,</v>
      </c>
    </row>
    <row r="40">
      <c r="B40" s="37"/>
      <c r="C40" s="38">
        <v>38.0</v>
      </c>
      <c r="D40" s="42">
        <f t="shared" si="1"/>
        <v>1.136957341</v>
      </c>
      <c r="E40" s="42">
        <f t="shared" si="2"/>
        <v>0.9073586946</v>
      </c>
      <c r="F40" s="42">
        <f t="shared" si="3"/>
        <v>-0.2660368456</v>
      </c>
      <c r="G40" s="43">
        <f t="shared" si="4"/>
        <v>90.33114126</v>
      </c>
      <c r="H40" s="43">
        <f t="shared" si="5"/>
        <v>93.82204767</v>
      </c>
      <c r="I40" s="44" t="str">
        <f t="shared" si="6"/>
        <v>94,</v>
      </c>
      <c r="J40" s="44" t="str">
        <f t="shared" si="7"/>
        <v>90,</v>
      </c>
    </row>
    <row r="41">
      <c r="B41" s="37"/>
      <c r="C41" s="38">
        <v>39.0</v>
      </c>
      <c r="D41" s="42">
        <f t="shared" si="1"/>
        <v>1.166877271</v>
      </c>
      <c r="E41" s="42">
        <f t="shared" si="2"/>
        <v>0.9195277726</v>
      </c>
      <c r="F41" s="42">
        <f t="shared" si="3"/>
        <v>-0.3513748241</v>
      </c>
      <c r="G41" s="43">
        <f t="shared" si="4"/>
        <v>90.87874976</v>
      </c>
      <c r="H41" s="43">
        <f t="shared" si="5"/>
        <v>93.60695147</v>
      </c>
      <c r="I41" s="44" t="str">
        <f t="shared" si="6"/>
        <v>94,</v>
      </c>
      <c r="J41" s="44" t="str">
        <f t="shared" si="7"/>
        <v>91,</v>
      </c>
    </row>
    <row r="42">
      <c r="B42" s="37"/>
      <c r="C42" s="38">
        <v>40.0</v>
      </c>
      <c r="D42" s="42">
        <f t="shared" si="1"/>
        <v>1.196797201</v>
      </c>
      <c r="E42" s="42">
        <f t="shared" si="2"/>
        <v>0.9308737486</v>
      </c>
      <c r="F42" s="42">
        <f t="shared" si="3"/>
        <v>-0.4338837391</v>
      </c>
      <c r="G42" s="43">
        <f t="shared" si="4"/>
        <v>91.38931869</v>
      </c>
      <c r="H42" s="43">
        <f t="shared" si="5"/>
        <v>93.37726748</v>
      </c>
      <c r="I42" s="44" t="str">
        <f t="shared" si="6"/>
        <v>93,</v>
      </c>
      <c r="J42" s="44" t="str">
        <f t="shared" si="7"/>
        <v>91,</v>
      </c>
    </row>
    <row r="43">
      <c r="B43" s="37"/>
      <c r="C43" s="38">
        <v>41.0</v>
      </c>
      <c r="D43" s="42">
        <f t="shared" si="1"/>
        <v>1.226717131</v>
      </c>
      <c r="E43" s="42">
        <f t="shared" si="2"/>
        <v>0.9413864667</v>
      </c>
      <c r="F43" s="42">
        <f t="shared" si="3"/>
        <v>-0.5128992774</v>
      </c>
      <c r="G43" s="43">
        <f t="shared" si="4"/>
        <v>91.862391</v>
      </c>
      <c r="H43" s="43">
        <f t="shared" si="5"/>
        <v>93.1390468</v>
      </c>
      <c r="I43" s="44" t="str">
        <f t="shared" si="6"/>
        <v>93,</v>
      </c>
      <c r="J43" s="44" t="str">
        <f t="shared" si="7"/>
        <v>92,</v>
      </c>
    </row>
    <row r="44">
      <c r="B44" s="37"/>
      <c r="C44" s="38">
        <v>42.0</v>
      </c>
      <c r="D44" s="42">
        <f t="shared" si="1"/>
        <v>1.256637061</v>
      </c>
      <c r="E44" s="42">
        <f t="shared" si="2"/>
        <v>0.9510565163</v>
      </c>
      <c r="F44" s="42">
        <f t="shared" si="3"/>
        <v>-0.5877852523</v>
      </c>
      <c r="G44" s="43">
        <f t="shared" si="4"/>
        <v>92.29754323</v>
      </c>
      <c r="H44" s="43">
        <f t="shared" si="5"/>
        <v>92.89810072</v>
      </c>
      <c r="I44" s="44" t="str">
        <f t="shared" si="6"/>
        <v>93,</v>
      </c>
      <c r="J44" s="44" t="str">
        <f t="shared" si="7"/>
        <v>92,</v>
      </c>
    </row>
    <row r="45">
      <c r="B45" s="37"/>
      <c r="C45" s="38">
        <v>43.0</v>
      </c>
      <c r="D45" s="42">
        <f t="shared" si="1"/>
        <v>1.286556991</v>
      </c>
      <c r="E45" s="42">
        <f t="shared" si="2"/>
        <v>0.9598752415</v>
      </c>
      <c r="F45" s="42">
        <f t="shared" si="3"/>
        <v>-0.6579387259</v>
      </c>
      <c r="G45" s="43">
        <f t="shared" si="4"/>
        <v>92.69438587</v>
      </c>
      <c r="H45" s="43">
        <f t="shared" si="5"/>
        <v>92.65995036</v>
      </c>
      <c r="I45" s="44" t="str">
        <f t="shared" si="6"/>
        <v>93,</v>
      </c>
      <c r="J45" s="44" t="str">
        <f t="shared" si="7"/>
        <v>93,</v>
      </c>
    </row>
    <row r="46">
      <c r="B46" s="37"/>
      <c r="C46" s="38">
        <v>44.0</v>
      </c>
      <c r="D46" s="42">
        <f t="shared" si="1"/>
        <v>1.316476922</v>
      </c>
      <c r="E46" s="42">
        <f t="shared" si="2"/>
        <v>0.9678347485</v>
      </c>
      <c r="F46" s="42">
        <f t="shared" si="3"/>
        <v>-0.7227948638</v>
      </c>
      <c r="G46" s="43">
        <f t="shared" si="4"/>
        <v>93.05256368</v>
      </c>
      <c r="H46" s="43">
        <f t="shared" si="5"/>
        <v>92.42977908</v>
      </c>
      <c r="I46" s="44" t="str">
        <f t="shared" si="6"/>
        <v>92,</v>
      </c>
      <c r="J46" s="44" t="str">
        <f t="shared" si="7"/>
        <v>93,</v>
      </c>
    </row>
    <row r="47">
      <c r="B47" s="37"/>
      <c r="C47" s="38">
        <v>45.0</v>
      </c>
      <c r="D47" s="42">
        <f t="shared" si="1"/>
        <v>1.346396852</v>
      </c>
      <c r="E47" s="42">
        <f t="shared" si="2"/>
        <v>0.9749279122</v>
      </c>
      <c r="F47" s="42">
        <f t="shared" si="3"/>
        <v>-0.7818314825</v>
      </c>
      <c r="G47" s="43">
        <f t="shared" si="4"/>
        <v>93.37175605</v>
      </c>
      <c r="H47" s="43">
        <f t="shared" si="5"/>
        <v>92.21238778</v>
      </c>
      <c r="I47" s="44" t="str">
        <f t="shared" si="6"/>
        <v>92,</v>
      </c>
      <c r="J47" s="44" t="str">
        <f t="shared" si="7"/>
        <v>93,</v>
      </c>
    </row>
    <row r="48">
      <c r="B48" s="37"/>
      <c r="C48" s="38">
        <v>46.0</v>
      </c>
      <c r="D48" s="42">
        <f t="shared" si="1"/>
        <v>1.376316782</v>
      </c>
      <c r="E48" s="42">
        <f t="shared" si="2"/>
        <v>0.9811483834</v>
      </c>
      <c r="F48" s="42">
        <f t="shared" si="3"/>
        <v>-0.8345732537</v>
      </c>
      <c r="G48" s="43">
        <f t="shared" si="4"/>
        <v>93.65167725</v>
      </c>
      <c r="H48" s="43">
        <f t="shared" si="5"/>
        <v>92.01215363</v>
      </c>
      <c r="I48" s="44" t="str">
        <f t="shared" si="6"/>
        <v>92,</v>
      </c>
      <c r="J48" s="44" t="str">
        <f t="shared" si="7"/>
        <v>94,</v>
      </c>
    </row>
    <row r="49">
      <c r="B49" s="37"/>
      <c r="C49" s="38">
        <v>47.0</v>
      </c>
      <c r="D49" s="42">
        <f t="shared" si="1"/>
        <v>1.406236712</v>
      </c>
      <c r="E49" s="42">
        <f t="shared" si="2"/>
        <v>0.9864905939</v>
      </c>
      <c r="F49" s="42">
        <f t="shared" si="3"/>
        <v>-0.8805955319</v>
      </c>
      <c r="G49" s="43">
        <f t="shared" si="4"/>
        <v>93.89207673</v>
      </c>
      <c r="H49" s="43">
        <f t="shared" si="5"/>
        <v>91.83299247</v>
      </c>
      <c r="I49" s="44" t="str">
        <f t="shared" si="6"/>
        <v>92,</v>
      </c>
      <c r="J49" s="44" t="str">
        <f t="shared" si="7"/>
        <v>94,</v>
      </c>
    </row>
    <row r="50">
      <c r="B50" s="37"/>
      <c r="C50" s="38">
        <v>48.0</v>
      </c>
      <c r="D50" s="42">
        <f t="shared" si="1"/>
        <v>1.436156642</v>
      </c>
      <c r="E50" s="42">
        <f t="shared" si="2"/>
        <v>0.9909497618</v>
      </c>
      <c r="F50" s="42">
        <f t="shared" si="3"/>
        <v>-0.9195277726</v>
      </c>
      <c r="G50" s="43">
        <f t="shared" si="4"/>
        <v>94.09273928</v>
      </c>
      <c r="H50" s="43">
        <f t="shared" si="5"/>
        <v>91.67832522</v>
      </c>
      <c r="I50" s="44" t="str">
        <f t="shared" si="6"/>
        <v>92,</v>
      </c>
      <c r="J50" s="44" t="str">
        <f t="shared" si="7"/>
        <v>94,</v>
      </c>
    </row>
    <row r="51">
      <c r="B51" s="37"/>
      <c r="C51" s="38">
        <v>49.0</v>
      </c>
      <c r="D51" s="42">
        <f t="shared" si="1"/>
        <v>1.466076572</v>
      </c>
      <c r="E51" s="42">
        <f t="shared" si="2"/>
        <v>0.9945218954</v>
      </c>
      <c r="F51" s="42">
        <f t="shared" si="3"/>
        <v>-0.9510565163</v>
      </c>
      <c r="G51" s="43">
        <f t="shared" si="4"/>
        <v>94.25348529</v>
      </c>
      <c r="H51" s="43">
        <f t="shared" si="5"/>
        <v>91.55104857</v>
      </c>
      <c r="I51" s="44" t="str">
        <f t="shared" si="6"/>
        <v>92,</v>
      </c>
      <c r="J51" s="44" t="str">
        <f t="shared" si="7"/>
        <v>94,</v>
      </c>
    </row>
    <row r="52">
      <c r="B52" s="37"/>
      <c r="C52" s="38">
        <v>50.0</v>
      </c>
      <c r="D52" s="42">
        <f t="shared" si="1"/>
        <v>1.495996502</v>
      </c>
      <c r="E52" s="42">
        <f t="shared" si="2"/>
        <v>0.9972037972</v>
      </c>
      <c r="F52" s="42">
        <f t="shared" si="3"/>
        <v>-0.9749279122</v>
      </c>
      <c r="G52" s="43">
        <f t="shared" si="4"/>
        <v>94.37417087</v>
      </c>
      <c r="H52" s="43">
        <f t="shared" si="5"/>
        <v>91.45351017</v>
      </c>
      <c r="I52" s="44" t="str">
        <f t="shared" si="6"/>
        <v>91,</v>
      </c>
      <c r="J52" s="44" t="str">
        <f t="shared" si="7"/>
        <v>94,</v>
      </c>
    </row>
    <row r="53">
      <c r="B53" s="37"/>
      <c r="C53" s="38">
        <v>51.0</v>
      </c>
      <c r="D53" s="42">
        <f t="shared" si="1"/>
        <v>1.525916432</v>
      </c>
      <c r="E53" s="42">
        <f t="shared" si="2"/>
        <v>0.9989930665</v>
      </c>
      <c r="F53" s="42">
        <f t="shared" si="3"/>
        <v>-0.9909497618</v>
      </c>
      <c r="G53" s="43">
        <f t="shared" si="4"/>
        <v>94.45468799</v>
      </c>
      <c r="H53" s="43">
        <f t="shared" si="5"/>
        <v>91.38748855</v>
      </c>
      <c r="I53" s="44" t="str">
        <f t="shared" si="6"/>
        <v>91,</v>
      </c>
      <c r="J53" s="44" t="str">
        <f t="shared" si="7"/>
        <v>94,</v>
      </c>
    </row>
    <row r="54">
      <c r="B54" s="37"/>
      <c r="C54" s="38">
        <v>52.0</v>
      </c>
      <c r="D54" s="42">
        <f t="shared" si="1"/>
        <v>1.555836362</v>
      </c>
      <c r="E54" s="42">
        <f t="shared" si="2"/>
        <v>0.9998881018</v>
      </c>
      <c r="F54" s="42">
        <f t="shared" si="3"/>
        <v>-0.9989930665</v>
      </c>
      <c r="G54" s="43">
        <f t="shared" si="4"/>
        <v>94.49496458</v>
      </c>
      <c r="H54" s="43">
        <f t="shared" si="5"/>
        <v>91.35417791</v>
      </c>
      <c r="I54" s="44" t="str">
        <f t="shared" si="6"/>
        <v>91,</v>
      </c>
      <c r="J54" s="44" t="str">
        <f t="shared" si="7"/>
        <v>94,</v>
      </c>
    </row>
    <row r="55">
      <c r="B55" s="37"/>
      <c r="C55" s="38">
        <v>53.0</v>
      </c>
      <c r="D55" s="42">
        <f t="shared" si="1"/>
        <v>1.585756292</v>
      </c>
      <c r="E55" s="42">
        <f t="shared" si="2"/>
        <v>0.9998881018</v>
      </c>
      <c r="F55" s="42">
        <f t="shared" si="3"/>
        <v>-0.9989930665</v>
      </c>
      <c r="G55" s="43">
        <f t="shared" si="4"/>
        <v>94.49496458</v>
      </c>
      <c r="H55" s="43">
        <f t="shared" si="5"/>
        <v>91.35417791</v>
      </c>
      <c r="I55" s="44" t="str">
        <f t="shared" si="6"/>
        <v>91,</v>
      </c>
      <c r="J55" s="44" t="str">
        <f t="shared" si="7"/>
        <v>94,</v>
      </c>
    </row>
    <row r="56">
      <c r="B56" s="37"/>
      <c r="C56" s="38">
        <v>54.0</v>
      </c>
      <c r="D56" s="42">
        <f t="shared" si="1"/>
        <v>1.615676222</v>
      </c>
      <c r="E56" s="42">
        <f t="shared" si="2"/>
        <v>0.9989930665</v>
      </c>
      <c r="F56" s="42">
        <f t="shared" si="3"/>
        <v>-0.9909497618</v>
      </c>
      <c r="G56" s="43">
        <f t="shared" si="4"/>
        <v>94.45468799</v>
      </c>
      <c r="H56" s="43">
        <f t="shared" si="5"/>
        <v>91.38748855</v>
      </c>
      <c r="I56" s="44" t="str">
        <f t="shared" si="6"/>
        <v>91,</v>
      </c>
      <c r="J56" s="44" t="str">
        <f t="shared" si="7"/>
        <v>94,</v>
      </c>
    </row>
    <row r="57">
      <c r="B57" s="37"/>
      <c r="C57" s="38">
        <v>55.0</v>
      </c>
      <c r="D57" s="42">
        <f t="shared" si="1"/>
        <v>1.645596152</v>
      </c>
      <c r="E57" s="42">
        <f t="shared" si="2"/>
        <v>0.9972037972</v>
      </c>
      <c r="F57" s="42">
        <f t="shared" si="3"/>
        <v>-0.9749279122</v>
      </c>
      <c r="G57" s="43">
        <f t="shared" si="4"/>
        <v>94.37417087</v>
      </c>
      <c r="H57" s="43">
        <f t="shared" si="5"/>
        <v>91.45351017</v>
      </c>
      <c r="I57" s="44" t="str">
        <f t="shared" si="6"/>
        <v>91,</v>
      </c>
      <c r="J57" s="44" t="str">
        <f t="shared" si="7"/>
        <v>94,</v>
      </c>
    </row>
    <row r="58">
      <c r="B58" s="37"/>
      <c r="C58" s="38">
        <v>56.0</v>
      </c>
      <c r="D58" s="42">
        <f t="shared" si="1"/>
        <v>1.675516082</v>
      </c>
      <c r="E58" s="42">
        <f t="shared" si="2"/>
        <v>0.9945218954</v>
      </c>
      <c r="F58" s="42">
        <f t="shared" si="3"/>
        <v>-0.9510565163</v>
      </c>
      <c r="G58" s="43">
        <f t="shared" si="4"/>
        <v>94.25348529</v>
      </c>
      <c r="H58" s="43">
        <f t="shared" si="5"/>
        <v>91.55104857</v>
      </c>
      <c r="I58" s="44" t="str">
        <f t="shared" si="6"/>
        <v>92,</v>
      </c>
      <c r="J58" s="44" t="str">
        <f t="shared" si="7"/>
        <v>94,</v>
      </c>
    </row>
    <row r="59">
      <c r="B59" s="37"/>
      <c r="C59" s="38">
        <v>57.0</v>
      </c>
      <c r="D59" s="42">
        <f t="shared" si="1"/>
        <v>1.705436012</v>
      </c>
      <c r="E59" s="42">
        <f t="shared" si="2"/>
        <v>0.9909497618</v>
      </c>
      <c r="F59" s="42">
        <f t="shared" si="3"/>
        <v>-0.9195277726</v>
      </c>
      <c r="G59" s="43">
        <f t="shared" si="4"/>
        <v>94.09273928</v>
      </c>
      <c r="H59" s="43">
        <f t="shared" si="5"/>
        <v>91.67832522</v>
      </c>
      <c r="I59" s="44" t="str">
        <f t="shared" si="6"/>
        <v>92,</v>
      </c>
      <c r="J59" s="44" t="str">
        <f t="shared" si="7"/>
        <v>94,</v>
      </c>
    </row>
    <row r="60">
      <c r="B60" s="37"/>
      <c r="C60" s="38">
        <v>58.0</v>
      </c>
      <c r="D60" s="42">
        <f t="shared" si="1"/>
        <v>1.735355942</v>
      </c>
      <c r="E60" s="42">
        <f t="shared" si="2"/>
        <v>0.9864905939</v>
      </c>
      <c r="F60" s="42">
        <f t="shared" si="3"/>
        <v>-0.8805955319</v>
      </c>
      <c r="G60" s="43">
        <f t="shared" si="4"/>
        <v>93.89207673</v>
      </c>
      <c r="H60" s="43">
        <f t="shared" si="5"/>
        <v>91.83299247</v>
      </c>
      <c r="I60" s="44" t="str">
        <f t="shared" si="6"/>
        <v>92,</v>
      </c>
      <c r="J60" s="44" t="str">
        <f t="shared" si="7"/>
        <v>94,</v>
      </c>
    </row>
    <row r="61">
      <c r="B61" s="37"/>
      <c r="C61" s="38">
        <v>59.0</v>
      </c>
      <c r="D61" s="42">
        <f t="shared" si="1"/>
        <v>1.765275872</v>
      </c>
      <c r="E61" s="42">
        <f t="shared" si="2"/>
        <v>0.9811483834</v>
      </c>
      <c r="F61" s="42">
        <f t="shared" si="3"/>
        <v>-0.8345732537</v>
      </c>
      <c r="G61" s="43">
        <f t="shared" si="4"/>
        <v>93.65167725</v>
      </c>
      <c r="H61" s="43">
        <f t="shared" si="5"/>
        <v>92.01215363</v>
      </c>
      <c r="I61" s="44" t="str">
        <f t="shared" si="6"/>
        <v>92,</v>
      </c>
      <c r="J61" s="44" t="str">
        <f t="shared" si="7"/>
        <v>94,</v>
      </c>
    </row>
    <row r="62">
      <c r="B62" s="37"/>
      <c r="C62" s="38">
        <v>60.0</v>
      </c>
      <c r="D62" s="42">
        <f t="shared" si="1"/>
        <v>1.795195802</v>
      </c>
      <c r="E62" s="42">
        <f t="shared" si="2"/>
        <v>0.9749279122</v>
      </c>
      <c r="F62" s="42">
        <f t="shared" si="3"/>
        <v>-0.7818314825</v>
      </c>
      <c r="G62" s="43">
        <f t="shared" si="4"/>
        <v>93.37175605</v>
      </c>
      <c r="H62" s="43">
        <f t="shared" si="5"/>
        <v>92.21238778</v>
      </c>
      <c r="I62" s="44" t="str">
        <f t="shared" si="6"/>
        <v>92,</v>
      </c>
      <c r="J62" s="44" t="str">
        <f t="shared" si="7"/>
        <v>93,</v>
      </c>
    </row>
    <row r="63">
      <c r="B63" s="37"/>
      <c r="C63" s="38">
        <v>61.0</v>
      </c>
      <c r="D63" s="42">
        <f t="shared" si="1"/>
        <v>1.825115732</v>
      </c>
      <c r="E63" s="42">
        <f t="shared" si="2"/>
        <v>0.9678347485</v>
      </c>
      <c r="F63" s="42">
        <f t="shared" si="3"/>
        <v>-0.7227948638</v>
      </c>
      <c r="G63" s="43">
        <f t="shared" si="4"/>
        <v>93.05256368</v>
      </c>
      <c r="H63" s="43">
        <f t="shared" si="5"/>
        <v>92.42977908</v>
      </c>
      <c r="I63" s="44" t="str">
        <f t="shared" si="6"/>
        <v>92,</v>
      </c>
      <c r="J63" s="44" t="str">
        <f t="shared" si="7"/>
        <v>93,</v>
      </c>
    </row>
    <row r="64">
      <c r="B64" s="37"/>
      <c r="C64" s="38">
        <v>62.0</v>
      </c>
      <c r="D64" s="42">
        <f t="shared" si="1"/>
        <v>1.855035662</v>
      </c>
      <c r="E64" s="42">
        <f t="shared" si="2"/>
        <v>0.9598752415</v>
      </c>
      <c r="F64" s="42">
        <f t="shared" si="3"/>
        <v>-0.6579387259</v>
      </c>
      <c r="G64" s="43">
        <f t="shared" si="4"/>
        <v>92.69438587</v>
      </c>
      <c r="H64" s="43">
        <f t="shared" si="5"/>
        <v>92.65995036</v>
      </c>
      <c r="I64" s="44" t="str">
        <f t="shared" si="6"/>
        <v>93,</v>
      </c>
      <c r="J64" s="44" t="str">
        <f t="shared" si="7"/>
        <v>93,</v>
      </c>
    </row>
    <row r="65">
      <c r="B65" s="37"/>
      <c r="C65" s="38">
        <v>63.0</v>
      </c>
      <c r="D65" s="42">
        <f t="shared" si="1"/>
        <v>1.884955592</v>
      </c>
      <c r="E65" s="42">
        <f t="shared" si="2"/>
        <v>0.9510565163</v>
      </c>
      <c r="F65" s="42">
        <f t="shared" si="3"/>
        <v>-0.5877852523</v>
      </c>
      <c r="G65" s="43">
        <f t="shared" si="4"/>
        <v>92.29754323</v>
      </c>
      <c r="H65" s="43">
        <f t="shared" si="5"/>
        <v>92.89810072</v>
      </c>
      <c r="I65" s="44" t="str">
        <f t="shared" si="6"/>
        <v>93,</v>
      </c>
      <c r="J65" s="44" t="str">
        <f t="shared" si="7"/>
        <v>92,</v>
      </c>
    </row>
    <row r="66">
      <c r="B66" s="37"/>
      <c r="C66" s="38">
        <v>64.0</v>
      </c>
      <c r="D66" s="42">
        <f t="shared" si="1"/>
        <v>1.914875522</v>
      </c>
      <c r="E66" s="42">
        <f t="shared" si="2"/>
        <v>0.9413864667</v>
      </c>
      <c r="F66" s="42">
        <f t="shared" si="3"/>
        <v>-0.5128992774</v>
      </c>
      <c r="G66" s="43">
        <f t="shared" si="4"/>
        <v>91.862391</v>
      </c>
      <c r="H66" s="43">
        <f t="shared" si="5"/>
        <v>93.1390468</v>
      </c>
      <c r="I66" s="44" t="str">
        <f t="shared" si="6"/>
        <v>93,</v>
      </c>
      <c r="J66" s="44" t="str">
        <f t="shared" si="7"/>
        <v>92,</v>
      </c>
    </row>
    <row r="67">
      <c r="B67" s="37"/>
      <c r="C67" s="38">
        <v>65.0</v>
      </c>
      <c r="D67" s="42">
        <f t="shared" si="1"/>
        <v>1.944795452</v>
      </c>
      <c r="E67" s="42">
        <f t="shared" si="2"/>
        <v>0.9308737486</v>
      </c>
      <c r="F67" s="42">
        <f t="shared" si="3"/>
        <v>-0.4338837391</v>
      </c>
      <c r="G67" s="43">
        <f t="shared" si="4"/>
        <v>91.38931869</v>
      </c>
      <c r="H67" s="43">
        <f t="shared" si="5"/>
        <v>93.37726748</v>
      </c>
      <c r="I67" s="44" t="str">
        <f t="shared" si="6"/>
        <v>93,</v>
      </c>
      <c r="J67" s="44" t="str">
        <f t="shared" si="7"/>
        <v>91,</v>
      </c>
    </row>
    <row r="68">
      <c r="B68" s="37"/>
      <c r="C68" s="38">
        <v>66.0</v>
      </c>
      <c r="D68" s="42">
        <f t="shared" si="1"/>
        <v>1.974715382</v>
      </c>
      <c r="E68" s="42">
        <f t="shared" si="2"/>
        <v>0.9195277726</v>
      </c>
      <c r="F68" s="42">
        <f t="shared" si="3"/>
        <v>-0.3513748241</v>
      </c>
      <c r="G68" s="43">
        <f t="shared" si="4"/>
        <v>90.87874976</v>
      </c>
      <c r="H68" s="43">
        <f t="shared" si="5"/>
        <v>93.60695147</v>
      </c>
      <c r="I68" s="44" t="str">
        <f t="shared" si="6"/>
        <v>94,</v>
      </c>
      <c r="J68" s="44" t="str">
        <f t="shared" si="7"/>
        <v>91,</v>
      </c>
    </row>
    <row r="69">
      <c r="B69" s="37"/>
      <c r="C69" s="38">
        <v>67.0</v>
      </c>
      <c r="D69" s="42">
        <f t="shared" si="1"/>
        <v>2.004635312</v>
      </c>
      <c r="E69" s="42">
        <f t="shared" si="2"/>
        <v>0.9073586946</v>
      </c>
      <c r="F69" s="42">
        <f t="shared" si="3"/>
        <v>-0.2660368456</v>
      </c>
      <c r="G69" s="43">
        <f t="shared" si="4"/>
        <v>90.33114126</v>
      </c>
      <c r="H69" s="43">
        <f t="shared" si="5"/>
        <v>93.82204767</v>
      </c>
      <c r="I69" s="44" t="str">
        <f t="shared" si="6"/>
        <v>94,</v>
      </c>
      <c r="J69" s="44" t="str">
        <f t="shared" si="7"/>
        <v>90,</v>
      </c>
    </row>
    <row r="70">
      <c r="B70" s="37"/>
      <c r="C70" s="38">
        <v>68.0</v>
      </c>
      <c r="D70" s="42">
        <f t="shared" si="1"/>
        <v>2.034555242</v>
      </c>
      <c r="E70" s="42">
        <f t="shared" si="2"/>
        <v>0.8943774077</v>
      </c>
      <c r="F70" s="42">
        <f t="shared" si="3"/>
        <v>-0.1785568948</v>
      </c>
      <c r="G70" s="43">
        <f t="shared" si="4"/>
        <v>89.74698334</v>
      </c>
      <c r="H70" s="43">
        <f t="shared" si="5"/>
        <v>94.01631759</v>
      </c>
      <c r="I70" s="44" t="str">
        <f t="shared" si="6"/>
        <v>94,</v>
      </c>
      <c r="J70" s="44" t="str">
        <f t="shared" si="7"/>
        <v>90,</v>
      </c>
    </row>
    <row r="71">
      <c r="B71" s="37"/>
      <c r="C71" s="38">
        <v>69.0</v>
      </c>
      <c r="D71" s="42">
        <f t="shared" si="1"/>
        <v>2.064475172</v>
      </c>
      <c r="E71" s="42">
        <f t="shared" si="2"/>
        <v>0.8805955319</v>
      </c>
      <c r="F71" s="42">
        <f t="shared" si="3"/>
        <v>-0.0896393089</v>
      </c>
      <c r="G71" s="43">
        <f t="shared" si="4"/>
        <v>89.12679893</v>
      </c>
      <c r="H71" s="43">
        <f t="shared" si="5"/>
        <v>94.18338962</v>
      </c>
      <c r="I71" s="44" t="str">
        <f t="shared" si="6"/>
        <v>94,</v>
      </c>
      <c r="J71" s="44" t="str">
        <f t="shared" si="7"/>
        <v>89,</v>
      </c>
    </row>
    <row r="72">
      <c r="B72" s="37"/>
      <c r="C72" s="38">
        <v>70.0</v>
      </c>
      <c r="D72" s="42">
        <f t="shared" si="1"/>
        <v>2.094395102</v>
      </c>
      <c r="E72" s="42">
        <f t="shared" si="2"/>
        <v>0.8660254038</v>
      </c>
      <c r="F72" s="42">
        <f t="shared" si="3"/>
        <v>0</v>
      </c>
      <c r="G72" s="43">
        <f t="shared" si="4"/>
        <v>88.47114317</v>
      </c>
      <c r="H72" s="43">
        <f t="shared" si="5"/>
        <v>94.31681465</v>
      </c>
      <c r="I72" s="44" t="str">
        <f t="shared" si="6"/>
        <v>94,</v>
      </c>
      <c r="J72" s="44" t="str">
        <f t="shared" si="7"/>
        <v>88,</v>
      </c>
    </row>
    <row r="73">
      <c r="B73" s="37"/>
      <c r="C73" s="38">
        <v>71.0</v>
      </c>
      <c r="D73" s="42">
        <f t="shared" si="1"/>
        <v>2.124315032</v>
      </c>
      <c r="E73" s="42">
        <f t="shared" si="2"/>
        <v>0.8506800657</v>
      </c>
      <c r="F73" s="42">
        <f t="shared" si="3"/>
        <v>0.0896393089</v>
      </c>
      <c r="G73" s="43">
        <f t="shared" si="4"/>
        <v>87.78060296</v>
      </c>
      <c r="H73" s="43">
        <f t="shared" si="5"/>
        <v>94.41012256</v>
      </c>
      <c r="I73" s="44" t="str">
        <f t="shared" si="6"/>
        <v>94,</v>
      </c>
      <c r="J73" s="44" t="str">
        <f t="shared" si="7"/>
        <v>88,</v>
      </c>
    </row>
    <row r="74">
      <c r="B74" s="37"/>
      <c r="C74" s="38">
        <v>72.0</v>
      </c>
      <c r="D74" s="42">
        <f t="shared" si="1"/>
        <v>2.154234962</v>
      </c>
      <c r="E74" s="42">
        <f t="shared" si="2"/>
        <v>0.8345732537</v>
      </c>
      <c r="F74" s="42">
        <f t="shared" si="3"/>
        <v>0.1785568948</v>
      </c>
      <c r="G74" s="43">
        <f t="shared" si="4"/>
        <v>87.05579642</v>
      </c>
      <c r="H74" s="43">
        <f t="shared" si="5"/>
        <v>94.45687914</v>
      </c>
      <c r="I74" s="44" t="str">
        <f t="shared" si="6"/>
        <v>94,</v>
      </c>
      <c r="J74" s="44" t="str">
        <f t="shared" si="7"/>
        <v>87,</v>
      </c>
    </row>
    <row r="75">
      <c r="B75" s="37"/>
      <c r="C75" s="38">
        <v>73.0</v>
      </c>
      <c r="D75" s="42">
        <f t="shared" si="1"/>
        <v>2.184154892</v>
      </c>
      <c r="E75" s="42">
        <f t="shared" si="2"/>
        <v>0.8177193857</v>
      </c>
      <c r="F75" s="42">
        <f t="shared" si="3"/>
        <v>0.2660368456</v>
      </c>
      <c r="G75" s="43">
        <f t="shared" si="4"/>
        <v>86.29737235</v>
      </c>
      <c r="H75" s="43">
        <f t="shared" si="5"/>
        <v>94.45074298</v>
      </c>
      <c r="I75" s="44" t="str">
        <f t="shared" si="6"/>
        <v>94,</v>
      </c>
      <c r="J75" s="44" t="str">
        <f t="shared" si="7"/>
        <v>86,</v>
      </c>
    </row>
    <row r="76">
      <c r="B76" s="37"/>
      <c r="C76" s="38">
        <v>74.0</v>
      </c>
      <c r="D76" s="42">
        <f t="shared" si="1"/>
        <v>2.214074823</v>
      </c>
      <c r="E76" s="42">
        <f t="shared" si="2"/>
        <v>0.800133548</v>
      </c>
      <c r="F76" s="42">
        <f t="shared" si="3"/>
        <v>0.3513748241</v>
      </c>
      <c r="G76" s="43">
        <f t="shared" si="4"/>
        <v>85.50600966</v>
      </c>
      <c r="H76" s="43">
        <f t="shared" si="5"/>
        <v>94.38552187</v>
      </c>
      <c r="I76" s="44" t="str">
        <f t="shared" si="6"/>
        <v>94,</v>
      </c>
      <c r="J76" s="44" t="str">
        <f t="shared" si="7"/>
        <v>86,</v>
      </c>
    </row>
    <row r="77">
      <c r="B77" s="37"/>
      <c r="C77" s="38">
        <v>75.0</v>
      </c>
      <c r="D77" s="42">
        <f t="shared" si="1"/>
        <v>2.243994753</v>
      </c>
      <c r="E77" s="42">
        <f t="shared" si="2"/>
        <v>0.7818314825</v>
      </c>
      <c r="F77" s="42">
        <f t="shared" si="3"/>
        <v>0.4338837391</v>
      </c>
      <c r="G77" s="43">
        <f t="shared" si="4"/>
        <v>84.68241671</v>
      </c>
      <c r="H77" s="43">
        <f t="shared" si="5"/>
        <v>94.25522823</v>
      </c>
      <c r="I77" s="44" t="str">
        <f t="shared" si="6"/>
        <v>94,</v>
      </c>
      <c r="J77" s="44" t="str">
        <f t="shared" si="7"/>
        <v>85,</v>
      </c>
    </row>
    <row r="78">
      <c r="B78" s="37"/>
      <c r="C78" s="38">
        <v>76.0</v>
      </c>
      <c r="D78" s="42">
        <f t="shared" si="1"/>
        <v>2.273914683</v>
      </c>
      <c r="E78" s="42">
        <f t="shared" si="2"/>
        <v>0.7628295719</v>
      </c>
      <c r="F78" s="42">
        <f t="shared" si="3"/>
        <v>0.5128992774</v>
      </c>
      <c r="G78" s="43">
        <f t="shared" si="4"/>
        <v>83.82733073</v>
      </c>
      <c r="H78" s="43">
        <f t="shared" si="5"/>
        <v>94.05413319</v>
      </c>
      <c r="I78" s="44" t="str">
        <f t="shared" si="6"/>
        <v>94,</v>
      </c>
      <c r="J78" s="44" t="str">
        <f t="shared" si="7"/>
        <v>84,</v>
      </c>
    </row>
    <row r="79">
      <c r="B79" s="37"/>
      <c r="C79" s="38">
        <v>77.0</v>
      </c>
      <c r="D79" s="42">
        <f t="shared" si="1"/>
        <v>2.303834613</v>
      </c>
      <c r="E79" s="42">
        <f t="shared" si="2"/>
        <v>0.7431448255</v>
      </c>
      <c r="F79" s="42">
        <f t="shared" si="3"/>
        <v>0.5877852523</v>
      </c>
      <c r="G79" s="43">
        <f t="shared" si="4"/>
        <v>82.94151715</v>
      </c>
      <c r="H79" s="43">
        <f t="shared" si="5"/>
        <v>93.77681872</v>
      </c>
      <c r="I79" s="44" t="str">
        <f t="shared" si="6"/>
        <v>94,</v>
      </c>
      <c r="J79" s="44" t="str">
        <f t="shared" si="7"/>
        <v>83,</v>
      </c>
    </row>
    <row r="80">
      <c r="B80" s="37"/>
      <c r="C80" s="38">
        <v>78.0</v>
      </c>
      <c r="D80" s="42">
        <f t="shared" si="1"/>
        <v>2.333754543</v>
      </c>
      <c r="E80" s="42">
        <f t="shared" si="2"/>
        <v>0.7227948638</v>
      </c>
      <c r="F80" s="42">
        <f t="shared" si="3"/>
        <v>0.6579387259</v>
      </c>
      <c r="G80" s="43">
        <f t="shared" si="4"/>
        <v>82.02576887</v>
      </c>
      <c r="H80" s="43">
        <f t="shared" si="5"/>
        <v>93.41822759</v>
      </c>
      <c r="I80" s="44" t="str">
        <f t="shared" si="6"/>
        <v>93,</v>
      </c>
      <c r="J80" s="44" t="str">
        <f t="shared" si="7"/>
        <v>82,</v>
      </c>
    </row>
    <row r="81">
      <c r="B81" s="37"/>
      <c r="C81" s="38">
        <v>79.0</v>
      </c>
      <c r="D81" s="42">
        <f t="shared" si="1"/>
        <v>2.363674473</v>
      </c>
      <c r="E81" s="42">
        <f t="shared" si="2"/>
        <v>0.7017979029</v>
      </c>
      <c r="F81" s="42">
        <f t="shared" si="3"/>
        <v>0.7227948638</v>
      </c>
      <c r="G81" s="43">
        <f t="shared" si="4"/>
        <v>81.08090563</v>
      </c>
      <c r="H81" s="43">
        <f t="shared" si="5"/>
        <v>92.97371063</v>
      </c>
      <c r="I81" s="44" t="str">
        <f t="shared" si="6"/>
        <v>93,</v>
      </c>
      <c r="J81" s="44" t="str">
        <f t="shared" si="7"/>
        <v>81,</v>
      </c>
    </row>
    <row r="82">
      <c r="B82" s="37"/>
      <c r="C82" s="38">
        <v>80.0</v>
      </c>
      <c r="D82" s="42">
        <f t="shared" si="1"/>
        <v>2.393594403</v>
      </c>
      <c r="E82" s="42">
        <f t="shared" si="2"/>
        <v>0.6801727378</v>
      </c>
      <c r="F82" s="42">
        <f t="shared" si="3"/>
        <v>0.7818314825</v>
      </c>
      <c r="G82" s="43">
        <f t="shared" si="4"/>
        <v>80.1077732</v>
      </c>
      <c r="H82" s="43">
        <f t="shared" si="5"/>
        <v>92.43907086</v>
      </c>
      <c r="I82" s="44" t="str">
        <f t="shared" si="6"/>
        <v>92,</v>
      </c>
      <c r="J82" s="44" t="str">
        <f t="shared" si="7"/>
        <v>80,</v>
      </c>
    </row>
    <row r="83">
      <c r="B83" s="37"/>
      <c r="C83" s="38">
        <v>81.0</v>
      </c>
      <c r="D83" s="42">
        <f t="shared" si="1"/>
        <v>2.423514333</v>
      </c>
      <c r="E83" s="42">
        <f t="shared" si="2"/>
        <v>0.6579387259</v>
      </c>
      <c r="F83" s="42">
        <f t="shared" si="3"/>
        <v>0.8345732537</v>
      </c>
      <c r="G83" s="43">
        <f t="shared" si="4"/>
        <v>79.10724267</v>
      </c>
      <c r="H83" s="43">
        <f t="shared" si="5"/>
        <v>91.81060428</v>
      </c>
      <c r="I83" s="44" t="str">
        <f t="shared" si="6"/>
        <v>92,</v>
      </c>
      <c r="J83" s="44" t="str">
        <f t="shared" si="7"/>
        <v>79,</v>
      </c>
    </row>
    <row r="84">
      <c r="B84" s="37"/>
      <c r="C84" s="38">
        <v>82.0</v>
      </c>
      <c r="D84" s="42">
        <f t="shared" si="1"/>
        <v>2.453434263</v>
      </c>
      <c r="E84" s="42">
        <f t="shared" si="2"/>
        <v>0.6351157698</v>
      </c>
      <c r="F84" s="42">
        <f t="shared" si="3"/>
        <v>0.8805955319</v>
      </c>
      <c r="G84" s="43">
        <f t="shared" si="4"/>
        <v>78.08020964</v>
      </c>
      <c r="H84" s="43">
        <f t="shared" si="5"/>
        <v>91.08513685</v>
      </c>
      <c r="I84" s="44" t="str">
        <f t="shared" si="6"/>
        <v>91,</v>
      </c>
      <c r="J84" s="44" t="str">
        <f t="shared" si="7"/>
        <v>78,</v>
      </c>
    </row>
    <row r="85">
      <c r="B85" s="37"/>
      <c r="C85" s="38">
        <v>83.0</v>
      </c>
      <c r="D85" s="42">
        <f t="shared" si="1"/>
        <v>2.483354193</v>
      </c>
      <c r="E85" s="42">
        <f t="shared" si="2"/>
        <v>0.6117242991</v>
      </c>
      <c r="F85" s="42">
        <f t="shared" si="3"/>
        <v>0.9195277726</v>
      </c>
      <c r="G85" s="43">
        <f t="shared" si="4"/>
        <v>77.02759346</v>
      </c>
      <c r="H85" s="43">
        <f t="shared" si="5"/>
        <v>90.26005743</v>
      </c>
      <c r="I85" s="44" t="str">
        <f t="shared" si="6"/>
        <v>90,</v>
      </c>
      <c r="J85" s="44" t="str">
        <f t="shared" si="7"/>
        <v>77,</v>
      </c>
    </row>
    <row r="86">
      <c r="B86" s="37"/>
      <c r="C86" s="38">
        <v>84.0</v>
      </c>
      <c r="D86" s="42">
        <f t="shared" si="1"/>
        <v>2.513274123</v>
      </c>
      <c r="E86" s="42">
        <f t="shared" si="2"/>
        <v>0.5877852523</v>
      </c>
      <c r="F86" s="42">
        <f t="shared" si="3"/>
        <v>0.9510565163</v>
      </c>
      <c r="G86" s="43">
        <f t="shared" si="4"/>
        <v>75.95033635</v>
      </c>
      <c r="H86" s="43">
        <f t="shared" si="5"/>
        <v>89.33334632</v>
      </c>
      <c r="I86" s="44" t="str">
        <f t="shared" si="6"/>
        <v>89,</v>
      </c>
      <c r="J86" s="44" t="str">
        <f t="shared" si="7"/>
        <v>76,</v>
      </c>
    </row>
    <row r="87">
      <c r="B87" s="37"/>
      <c r="C87" s="38">
        <v>85.0</v>
      </c>
      <c r="D87" s="42">
        <f t="shared" si="1"/>
        <v>2.543194053</v>
      </c>
      <c r="E87" s="42">
        <f t="shared" si="2"/>
        <v>0.5633200581</v>
      </c>
      <c r="F87" s="42">
        <f t="shared" si="3"/>
        <v>0.9749279122</v>
      </c>
      <c r="G87" s="43">
        <f t="shared" si="4"/>
        <v>74.84940261</v>
      </c>
      <c r="H87" s="43">
        <f t="shared" si="5"/>
        <v>88.30359934</v>
      </c>
      <c r="I87" s="44" t="str">
        <f t="shared" si="6"/>
        <v>88,</v>
      </c>
      <c r="J87" s="44" t="str">
        <f t="shared" si="7"/>
        <v>75,</v>
      </c>
    </row>
    <row r="88">
      <c r="B88" s="37"/>
      <c r="C88" s="38">
        <v>86.0</v>
      </c>
      <c r="D88" s="42">
        <f t="shared" si="1"/>
        <v>2.573113983</v>
      </c>
      <c r="E88" s="42">
        <f t="shared" si="2"/>
        <v>0.5383506161</v>
      </c>
      <c r="F88" s="42">
        <f t="shared" si="3"/>
        <v>0.9909497618</v>
      </c>
      <c r="G88" s="43">
        <f t="shared" si="4"/>
        <v>73.72577772</v>
      </c>
      <c r="H88" s="43">
        <f t="shared" si="5"/>
        <v>87.17004702</v>
      </c>
      <c r="I88" s="44" t="str">
        <f t="shared" si="6"/>
        <v>87,</v>
      </c>
      <c r="J88" s="44" t="str">
        <f t="shared" si="7"/>
        <v>74,</v>
      </c>
    </row>
    <row r="89">
      <c r="B89" s="37"/>
      <c r="C89" s="38">
        <v>87.0</v>
      </c>
      <c r="D89" s="42">
        <f t="shared" si="1"/>
        <v>2.603033913</v>
      </c>
      <c r="E89" s="42">
        <f t="shared" si="2"/>
        <v>0.5128992774</v>
      </c>
      <c r="F89" s="42">
        <f t="shared" si="3"/>
        <v>0.9989930665</v>
      </c>
      <c r="G89" s="43">
        <f t="shared" si="4"/>
        <v>72.58046748</v>
      </c>
      <c r="H89" s="43">
        <f t="shared" si="5"/>
        <v>85.93256896</v>
      </c>
      <c r="I89" s="44" t="str">
        <f t="shared" si="6"/>
        <v>86,</v>
      </c>
      <c r="J89" s="44" t="str">
        <f t="shared" si="7"/>
        <v>73,</v>
      </c>
    </row>
    <row r="90">
      <c r="B90" s="37"/>
      <c r="C90" s="38">
        <v>88.0</v>
      </c>
      <c r="D90" s="42">
        <f t="shared" si="1"/>
        <v>2.632953843</v>
      </c>
      <c r="E90" s="42">
        <f t="shared" si="2"/>
        <v>0.4869888244</v>
      </c>
      <c r="F90" s="42">
        <f t="shared" si="3"/>
        <v>0.9989930665</v>
      </c>
      <c r="G90" s="43">
        <f t="shared" si="4"/>
        <v>71.4144971</v>
      </c>
      <c r="H90" s="43">
        <f t="shared" si="5"/>
        <v>84.59170302</v>
      </c>
      <c r="I90" s="44" t="str">
        <f t="shared" si="6"/>
        <v>85,</v>
      </c>
      <c r="J90" s="44" t="str">
        <f t="shared" si="7"/>
        <v>71,</v>
      </c>
    </row>
    <row r="91">
      <c r="B91" s="37"/>
      <c r="C91" s="38">
        <v>89.0</v>
      </c>
      <c r="D91" s="42">
        <f t="shared" si="1"/>
        <v>2.662873773</v>
      </c>
      <c r="E91" s="42">
        <f t="shared" si="2"/>
        <v>0.4606424505</v>
      </c>
      <c r="F91" s="42">
        <f t="shared" si="3"/>
        <v>0.9909497618</v>
      </c>
      <c r="G91" s="43">
        <f t="shared" si="4"/>
        <v>70.22891027</v>
      </c>
      <c r="H91" s="43">
        <f t="shared" si="5"/>
        <v>83.14864945</v>
      </c>
      <c r="I91" s="44" t="str">
        <f t="shared" si="6"/>
        <v>83,</v>
      </c>
      <c r="J91" s="44" t="str">
        <f t="shared" si="7"/>
        <v>70,</v>
      </c>
    </row>
    <row r="92">
      <c r="B92" s="37"/>
      <c r="C92" s="38">
        <v>90.0</v>
      </c>
      <c r="D92" s="42">
        <f t="shared" si="1"/>
        <v>2.692793703</v>
      </c>
      <c r="E92" s="42">
        <f t="shared" si="2"/>
        <v>0.4338837391</v>
      </c>
      <c r="F92" s="42">
        <f t="shared" si="3"/>
        <v>0.9749279122</v>
      </c>
      <c r="G92" s="43">
        <f t="shared" si="4"/>
        <v>69.02476826</v>
      </c>
      <c r="H92" s="43">
        <f t="shared" si="5"/>
        <v>81.60526983</v>
      </c>
      <c r="I92" s="44" t="str">
        <f t="shared" si="6"/>
        <v>82,</v>
      </c>
      <c r="J92" s="44" t="str">
        <f t="shared" si="7"/>
        <v>69,</v>
      </c>
    </row>
    <row r="93">
      <c r="B93" s="37"/>
      <c r="C93" s="38">
        <v>91.0</v>
      </c>
      <c r="D93" s="42">
        <f t="shared" si="1"/>
        <v>2.722713633</v>
      </c>
      <c r="E93" s="42">
        <f t="shared" si="2"/>
        <v>0.4067366431</v>
      </c>
      <c r="F93" s="42">
        <f t="shared" si="3"/>
        <v>0.9510565163</v>
      </c>
      <c r="G93" s="43">
        <f t="shared" si="4"/>
        <v>67.80314894</v>
      </c>
      <c r="H93" s="43">
        <f t="shared" si="5"/>
        <v>79.96408079</v>
      </c>
      <c r="I93" s="44" t="str">
        <f t="shared" si="6"/>
        <v>80,</v>
      </c>
      <c r="J93" s="44" t="str">
        <f t="shared" si="7"/>
        <v>68,</v>
      </c>
    </row>
    <row r="94">
      <c r="B94" s="37"/>
      <c r="C94" s="38">
        <v>92.0</v>
      </c>
      <c r="D94" s="42">
        <f t="shared" si="1"/>
        <v>2.752633563</v>
      </c>
      <c r="E94" s="42">
        <f t="shared" si="2"/>
        <v>0.3792254627</v>
      </c>
      <c r="F94" s="42">
        <f t="shared" si="3"/>
        <v>0.9195277726</v>
      </c>
      <c r="G94" s="43">
        <f t="shared" si="4"/>
        <v>66.56514582</v>
      </c>
      <c r="H94" s="43">
        <f t="shared" si="5"/>
        <v>78.22824264</v>
      </c>
      <c r="I94" s="44" t="str">
        <f t="shared" si="6"/>
        <v>78,</v>
      </c>
      <c r="J94" s="44" t="str">
        <f t="shared" si="7"/>
        <v>67,</v>
      </c>
    </row>
    <row r="95">
      <c r="B95" s="37"/>
      <c r="C95" s="38">
        <v>93.0</v>
      </c>
      <c r="D95" s="42">
        <f t="shared" si="1"/>
        <v>2.782553493</v>
      </c>
      <c r="E95" s="42">
        <f t="shared" si="2"/>
        <v>0.3513748241</v>
      </c>
      <c r="F95" s="42">
        <f t="shared" si="3"/>
        <v>0.8805955319</v>
      </c>
      <c r="G95" s="43">
        <f t="shared" si="4"/>
        <v>65.31186708</v>
      </c>
      <c r="H95" s="43">
        <f t="shared" si="5"/>
        <v>76.40154291</v>
      </c>
      <c r="I95" s="44" t="str">
        <f t="shared" si="6"/>
        <v>76,</v>
      </c>
      <c r="J95" s="44" t="str">
        <f t="shared" si="7"/>
        <v>65,</v>
      </c>
    </row>
    <row r="96">
      <c r="B96" s="37"/>
      <c r="C96" s="38">
        <v>94.0</v>
      </c>
      <c r="D96" s="42">
        <f t="shared" si="1"/>
        <v>2.812473423</v>
      </c>
      <c r="E96" s="42">
        <f t="shared" si="2"/>
        <v>0.3232096575</v>
      </c>
      <c r="F96" s="42">
        <f t="shared" si="3"/>
        <v>0.8345732537</v>
      </c>
      <c r="G96" s="43">
        <f t="shared" si="4"/>
        <v>64.04443459</v>
      </c>
      <c r="H96" s="43">
        <f t="shared" si="5"/>
        <v>74.48837499</v>
      </c>
      <c r="I96" s="44" t="str">
        <f t="shared" si="6"/>
        <v>74,</v>
      </c>
      <c r="J96" s="44" t="str">
        <f t="shared" si="7"/>
        <v>64,</v>
      </c>
    </row>
    <row r="97">
      <c r="B97" s="37"/>
      <c r="C97" s="38">
        <v>95.0</v>
      </c>
      <c r="D97" s="42">
        <f t="shared" si="1"/>
        <v>2.842393353</v>
      </c>
      <c r="E97" s="42">
        <f t="shared" si="2"/>
        <v>0.2947551744</v>
      </c>
      <c r="F97" s="42">
        <f t="shared" si="3"/>
        <v>0.7818314825</v>
      </c>
      <c r="G97" s="43">
        <f t="shared" si="4"/>
        <v>62.76398285</v>
      </c>
      <c r="H97" s="43">
        <f t="shared" si="5"/>
        <v>72.49371195</v>
      </c>
      <c r="I97" s="44" t="str">
        <f t="shared" si="6"/>
        <v>72,</v>
      </c>
      <c r="J97" s="44" t="str">
        <f t="shared" si="7"/>
        <v>63,</v>
      </c>
    </row>
    <row r="98">
      <c r="B98" s="37"/>
      <c r="C98" s="38">
        <v>96.0</v>
      </c>
      <c r="D98" s="42">
        <f t="shared" si="1"/>
        <v>2.872313283</v>
      </c>
      <c r="E98" s="42">
        <f t="shared" si="2"/>
        <v>0.2660368456</v>
      </c>
      <c r="F98" s="42">
        <f t="shared" si="3"/>
        <v>0.7227948638</v>
      </c>
      <c r="G98" s="43">
        <f t="shared" si="4"/>
        <v>61.47165805</v>
      </c>
      <c r="H98" s="43">
        <f t="shared" si="5"/>
        <v>70.42307591</v>
      </c>
      <c r="I98" s="44" t="str">
        <f t="shared" si="6"/>
        <v>70,</v>
      </c>
      <c r="J98" s="44" t="str">
        <f t="shared" si="7"/>
        <v>61,</v>
      </c>
    </row>
    <row r="99">
      <c r="B99" s="37"/>
      <c r="C99" s="38">
        <v>97.0</v>
      </c>
      <c r="D99" s="42">
        <f t="shared" si="1"/>
        <v>2.902233213</v>
      </c>
      <c r="E99" s="42">
        <f t="shared" si="2"/>
        <v>0.2370803777</v>
      </c>
      <c r="F99" s="42">
        <f t="shared" si="3"/>
        <v>0.6579387259</v>
      </c>
      <c r="G99" s="43">
        <f t="shared" si="4"/>
        <v>60.168617</v>
      </c>
      <c r="H99" s="43">
        <f t="shared" si="5"/>
        <v>68.28250293</v>
      </c>
      <c r="I99" s="44" t="str">
        <f t="shared" si="6"/>
        <v>68,</v>
      </c>
      <c r="J99" s="44" t="str">
        <f t="shared" si="7"/>
        <v>60,</v>
      </c>
    </row>
    <row r="100">
      <c r="B100" s="37"/>
      <c r="C100" s="38">
        <v>98.0</v>
      </c>
      <c r="D100" s="42">
        <f t="shared" si="1"/>
        <v>2.932153143</v>
      </c>
      <c r="E100" s="42">
        <f t="shared" si="2"/>
        <v>0.2079116908</v>
      </c>
      <c r="F100" s="42">
        <f t="shared" si="3"/>
        <v>0.5877852523</v>
      </c>
      <c r="G100" s="43">
        <f t="shared" si="4"/>
        <v>58.85602609</v>
      </c>
      <c r="H100" s="43">
        <f t="shared" si="5"/>
        <v>66.078504</v>
      </c>
      <c r="I100" s="44" t="str">
        <f t="shared" si="6"/>
        <v>66,</v>
      </c>
      <c r="J100" s="44" t="str">
        <f t="shared" si="7"/>
        <v>59,</v>
      </c>
    </row>
    <row r="101">
      <c r="B101" s="37"/>
      <c r="C101" s="38">
        <v>99.0</v>
      </c>
      <c r="D101" s="42">
        <f t="shared" si="1"/>
        <v>2.962073073</v>
      </c>
      <c r="E101" s="42">
        <f t="shared" si="2"/>
        <v>0.1785568948</v>
      </c>
      <c r="F101" s="42">
        <f t="shared" si="3"/>
        <v>0.5128992774</v>
      </c>
      <c r="G101" s="43">
        <f t="shared" si="4"/>
        <v>57.53506027</v>
      </c>
      <c r="H101" s="43">
        <f t="shared" si="5"/>
        <v>63.81802215</v>
      </c>
      <c r="I101" s="44" t="str">
        <f t="shared" si="6"/>
        <v>64,</v>
      </c>
      <c r="J101" s="44" t="str">
        <f t="shared" si="7"/>
        <v>58,</v>
      </c>
    </row>
    <row r="102">
      <c r="B102" s="37"/>
      <c r="C102" s="38">
        <v>100.0</v>
      </c>
      <c r="D102" s="42">
        <f t="shared" si="1"/>
        <v>2.991993003</v>
      </c>
      <c r="E102" s="42">
        <f t="shared" si="2"/>
        <v>0.1490422662</v>
      </c>
      <c r="F102" s="42">
        <f t="shared" si="3"/>
        <v>0.4338837391</v>
      </c>
      <c r="G102" s="43">
        <f t="shared" si="4"/>
        <v>56.20690198</v>
      </c>
      <c r="H102" s="43">
        <f t="shared" si="5"/>
        <v>61.50838629</v>
      </c>
      <c r="I102" s="44" t="str">
        <f t="shared" si="6"/>
        <v>62,</v>
      </c>
      <c r="J102" s="44" t="str">
        <f t="shared" si="7"/>
        <v>56,</v>
      </c>
    </row>
    <row r="103">
      <c r="B103" s="37"/>
      <c r="C103" s="38">
        <v>101.0</v>
      </c>
      <c r="D103" s="42">
        <f t="shared" si="1"/>
        <v>3.021912933</v>
      </c>
      <c r="E103" s="42">
        <f t="shared" si="2"/>
        <v>0.1193942245</v>
      </c>
      <c r="F103" s="42">
        <f t="shared" si="3"/>
        <v>0.3513748241</v>
      </c>
      <c r="G103" s="43">
        <f t="shared" si="4"/>
        <v>54.8727401</v>
      </c>
      <c r="H103" s="43">
        <f t="shared" si="5"/>
        <v>59.15726188</v>
      </c>
      <c r="I103" s="44" t="str">
        <f t="shared" si="6"/>
        <v>59,</v>
      </c>
      <c r="J103" s="44" t="str">
        <f t="shared" si="7"/>
        <v>55,</v>
      </c>
    </row>
    <row r="104">
      <c r="B104" s="37"/>
      <c r="C104" s="38">
        <v>102.0</v>
      </c>
      <c r="D104" s="42">
        <f t="shared" si="1"/>
        <v>3.051832863</v>
      </c>
      <c r="E104" s="42">
        <f t="shared" si="2"/>
        <v>0.0896393089</v>
      </c>
      <c r="F104" s="42">
        <f t="shared" si="3"/>
        <v>0.2660368456</v>
      </c>
      <c r="G104" s="43">
        <f t="shared" si="4"/>
        <v>53.5337689</v>
      </c>
      <c r="H104" s="43">
        <f t="shared" si="5"/>
        <v>56.77259901</v>
      </c>
      <c r="I104" s="44" t="str">
        <f t="shared" si="6"/>
        <v>57,</v>
      </c>
      <c r="J104" s="44" t="str">
        <f t="shared" si="7"/>
        <v>54,</v>
      </c>
    </row>
    <row r="105">
      <c r="B105" s="37"/>
      <c r="C105" s="38">
        <v>103.0</v>
      </c>
      <c r="D105" s="42">
        <f t="shared" si="1"/>
        <v>3.081752794</v>
      </c>
      <c r="E105" s="42">
        <f t="shared" si="2"/>
        <v>0.05980415395</v>
      </c>
      <c r="F105" s="42">
        <f t="shared" si="3"/>
        <v>0.1785568948</v>
      </c>
      <c r="G105" s="43">
        <f t="shared" si="4"/>
        <v>52.19118693</v>
      </c>
      <c r="H105" s="43">
        <f t="shared" si="5"/>
        <v>54.36257823</v>
      </c>
      <c r="I105" s="44" t="str">
        <f t="shared" si="6"/>
        <v>54,</v>
      </c>
      <c r="J105" s="44" t="str">
        <f t="shared" si="7"/>
        <v>52,</v>
      </c>
    </row>
    <row r="106">
      <c r="B106" s="37"/>
      <c r="C106" s="38">
        <v>104.0</v>
      </c>
      <c r="D106" s="42">
        <f t="shared" si="1"/>
        <v>3.111672724</v>
      </c>
      <c r="E106" s="42">
        <f t="shared" si="2"/>
        <v>0.02991546617</v>
      </c>
      <c r="F106" s="42">
        <f t="shared" si="3"/>
        <v>0.0896393089</v>
      </c>
      <c r="G106" s="43">
        <f t="shared" si="4"/>
        <v>50.84619598</v>
      </c>
      <c r="H106" s="43">
        <f t="shared" si="5"/>
        <v>51.93555453</v>
      </c>
      <c r="I106" s="44" t="str">
        <f t="shared" si="6"/>
        <v>52,</v>
      </c>
      <c r="J106" s="44" t="str">
        <f t="shared" si="7"/>
        <v>51,</v>
      </c>
    </row>
    <row r="107">
      <c r="B107" s="37"/>
      <c r="C107" s="38">
        <v>105.0</v>
      </c>
      <c r="D107" s="42">
        <f t="shared" si="1"/>
        <v>3.141592654</v>
      </c>
      <c r="E107" s="42">
        <f t="shared" si="2"/>
        <v>0</v>
      </c>
      <c r="F107" s="42">
        <f t="shared" si="3"/>
        <v>0</v>
      </c>
      <c r="G107" s="43">
        <f t="shared" si="4"/>
        <v>49.5</v>
      </c>
      <c r="H107" s="43">
        <f t="shared" si="5"/>
        <v>49.5</v>
      </c>
      <c r="I107" s="44" t="str">
        <f t="shared" si="6"/>
        <v>50,</v>
      </c>
      <c r="J107" s="44" t="str">
        <f t="shared" si="7"/>
        <v>50,</v>
      </c>
    </row>
    <row r="108">
      <c r="B108" s="37"/>
      <c r="C108" s="38">
        <v>106.0</v>
      </c>
      <c r="D108" s="42">
        <f t="shared" si="1"/>
        <v>3.171512584</v>
      </c>
      <c r="E108" s="42">
        <f t="shared" si="2"/>
        <v>-0.02991546617</v>
      </c>
      <c r="F108" s="42">
        <f t="shared" si="3"/>
        <v>-0.0896393089</v>
      </c>
      <c r="G108" s="43">
        <f t="shared" si="4"/>
        <v>48.15380402</v>
      </c>
      <c r="H108" s="43">
        <f t="shared" si="5"/>
        <v>47.06444547</v>
      </c>
      <c r="I108" s="44" t="str">
        <f t="shared" si="6"/>
        <v>47,</v>
      </c>
      <c r="J108" s="44" t="str">
        <f t="shared" si="7"/>
        <v>48,</v>
      </c>
    </row>
    <row r="109">
      <c r="B109" s="37"/>
      <c r="C109" s="38">
        <v>107.0</v>
      </c>
      <c r="D109" s="42">
        <f t="shared" si="1"/>
        <v>3.201432514</v>
      </c>
      <c r="E109" s="42">
        <f t="shared" si="2"/>
        <v>-0.05980415395</v>
      </c>
      <c r="F109" s="42">
        <f t="shared" si="3"/>
        <v>-0.1785568948</v>
      </c>
      <c r="G109" s="43">
        <f t="shared" si="4"/>
        <v>46.80881307</v>
      </c>
      <c r="H109" s="43">
        <f t="shared" si="5"/>
        <v>44.63742177</v>
      </c>
      <c r="I109" s="44" t="str">
        <f t="shared" si="6"/>
        <v>45,</v>
      </c>
      <c r="J109" s="44" t="str">
        <f t="shared" si="7"/>
        <v>47,</v>
      </c>
    </row>
    <row r="110">
      <c r="B110" s="37"/>
      <c r="C110" s="38">
        <v>108.0</v>
      </c>
      <c r="D110" s="42">
        <f t="shared" si="1"/>
        <v>3.231352444</v>
      </c>
      <c r="E110" s="42">
        <f t="shared" si="2"/>
        <v>-0.0896393089</v>
      </c>
      <c r="F110" s="42">
        <f t="shared" si="3"/>
        <v>-0.2660368456</v>
      </c>
      <c r="G110" s="43">
        <f t="shared" si="4"/>
        <v>45.4662311</v>
      </c>
      <c r="H110" s="43">
        <f t="shared" si="5"/>
        <v>42.22740099</v>
      </c>
      <c r="I110" s="44" t="str">
        <f t="shared" si="6"/>
        <v>42,</v>
      </c>
      <c r="J110" s="44" t="str">
        <f t="shared" si="7"/>
        <v>45,</v>
      </c>
    </row>
    <row r="111">
      <c r="B111" s="37"/>
      <c r="C111" s="38">
        <v>109.0</v>
      </c>
      <c r="D111" s="42">
        <f t="shared" si="1"/>
        <v>3.261272374</v>
      </c>
      <c r="E111" s="42">
        <f t="shared" si="2"/>
        <v>-0.1193942245</v>
      </c>
      <c r="F111" s="42">
        <f t="shared" si="3"/>
        <v>-0.3513748241</v>
      </c>
      <c r="G111" s="43">
        <f t="shared" si="4"/>
        <v>44.1272599</v>
      </c>
      <c r="H111" s="43">
        <f t="shared" si="5"/>
        <v>39.84273812</v>
      </c>
      <c r="I111" s="44" t="str">
        <f t="shared" si="6"/>
        <v>40,</v>
      </c>
      <c r="J111" s="44" t="str">
        <f t="shared" si="7"/>
        <v>44,</v>
      </c>
    </row>
    <row r="112">
      <c r="B112" s="37"/>
      <c r="C112" s="38">
        <v>110.0</v>
      </c>
      <c r="D112" s="42">
        <f t="shared" si="1"/>
        <v>3.291192304</v>
      </c>
      <c r="E112" s="42">
        <f t="shared" si="2"/>
        <v>-0.1490422662</v>
      </c>
      <c r="F112" s="42">
        <f t="shared" si="3"/>
        <v>-0.4338837391</v>
      </c>
      <c r="G112" s="43">
        <f t="shared" si="4"/>
        <v>42.79309802</v>
      </c>
      <c r="H112" s="43">
        <f t="shared" si="5"/>
        <v>37.49161371</v>
      </c>
      <c r="I112" s="44" t="str">
        <f t="shared" si="6"/>
        <v>37,</v>
      </c>
      <c r="J112" s="44" t="str">
        <f t="shared" si="7"/>
        <v>43,</v>
      </c>
    </row>
    <row r="113">
      <c r="B113" s="37"/>
      <c r="C113" s="38">
        <v>111.0</v>
      </c>
      <c r="D113" s="42">
        <f t="shared" si="1"/>
        <v>3.321112234</v>
      </c>
      <c r="E113" s="42">
        <f t="shared" si="2"/>
        <v>-0.1785568948</v>
      </c>
      <c r="F113" s="42">
        <f t="shared" si="3"/>
        <v>-0.5128992774</v>
      </c>
      <c r="G113" s="43">
        <f t="shared" si="4"/>
        <v>41.46493973</v>
      </c>
      <c r="H113" s="43">
        <f t="shared" si="5"/>
        <v>35.18197785</v>
      </c>
      <c r="I113" s="44" t="str">
        <f t="shared" si="6"/>
        <v>35,</v>
      </c>
      <c r="J113" s="44" t="str">
        <f t="shared" si="7"/>
        <v>41,</v>
      </c>
    </row>
    <row r="114">
      <c r="B114" s="37"/>
      <c r="C114" s="38">
        <v>112.0</v>
      </c>
      <c r="D114" s="42">
        <f t="shared" si="1"/>
        <v>3.351032164</v>
      </c>
      <c r="E114" s="42">
        <f t="shared" si="2"/>
        <v>-0.2079116908</v>
      </c>
      <c r="F114" s="42">
        <f t="shared" si="3"/>
        <v>-0.5877852523</v>
      </c>
      <c r="G114" s="43">
        <f t="shared" si="4"/>
        <v>40.14397391</v>
      </c>
      <c r="H114" s="43">
        <f t="shared" si="5"/>
        <v>32.921496</v>
      </c>
      <c r="I114" s="44" t="str">
        <f t="shared" si="6"/>
        <v>33,</v>
      </c>
      <c r="J114" s="44" t="str">
        <f t="shared" si="7"/>
        <v>40,</v>
      </c>
    </row>
    <row r="115">
      <c r="B115" s="37"/>
      <c r="C115" s="38">
        <v>113.0</v>
      </c>
      <c r="D115" s="42">
        <f t="shared" si="1"/>
        <v>3.380952094</v>
      </c>
      <c r="E115" s="42">
        <f t="shared" si="2"/>
        <v>-0.2370803777</v>
      </c>
      <c r="F115" s="42">
        <f t="shared" si="3"/>
        <v>-0.6579387259</v>
      </c>
      <c r="G115" s="43">
        <f t="shared" si="4"/>
        <v>38.831383</v>
      </c>
      <c r="H115" s="43">
        <f t="shared" si="5"/>
        <v>30.71749707</v>
      </c>
      <c r="I115" s="44" t="str">
        <f t="shared" si="6"/>
        <v>31,</v>
      </c>
      <c r="J115" s="44" t="str">
        <f t="shared" si="7"/>
        <v>39,</v>
      </c>
    </row>
    <row r="116">
      <c r="B116" s="37"/>
      <c r="C116" s="38">
        <v>114.0</v>
      </c>
      <c r="D116" s="42">
        <f t="shared" si="1"/>
        <v>3.410872024</v>
      </c>
      <c r="E116" s="42">
        <f t="shared" si="2"/>
        <v>-0.2660368456</v>
      </c>
      <c r="F116" s="42">
        <f t="shared" si="3"/>
        <v>-0.7227948638</v>
      </c>
      <c r="G116" s="43">
        <f t="shared" si="4"/>
        <v>37.52834195</v>
      </c>
      <c r="H116" s="43">
        <f t="shared" si="5"/>
        <v>28.57692409</v>
      </c>
      <c r="I116" s="44" t="str">
        <f t="shared" si="6"/>
        <v>29,</v>
      </c>
      <c r="J116" s="44" t="str">
        <f t="shared" si="7"/>
        <v>38,</v>
      </c>
    </row>
    <row r="117">
      <c r="B117" s="37"/>
      <c r="C117" s="38">
        <v>115.0</v>
      </c>
      <c r="D117" s="42">
        <f t="shared" si="1"/>
        <v>3.440791954</v>
      </c>
      <c r="E117" s="42">
        <f t="shared" si="2"/>
        <v>-0.2947551744</v>
      </c>
      <c r="F117" s="42">
        <f t="shared" si="3"/>
        <v>-0.7818314825</v>
      </c>
      <c r="G117" s="43">
        <f t="shared" si="4"/>
        <v>36.23601715</v>
      </c>
      <c r="H117" s="43">
        <f t="shared" si="5"/>
        <v>26.50628805</v>
      </c>
      <c r="I117" s="44" t="str">
        <f t="shared" si="6"/>
        <v>27,</v>
      </c>
      <c r="J117" s="44" t="str">
        <f t="shared" si="7"/>
        <v>36,</v>
      </c>
    </row>
    <row r="118">
      <c r="B118" s="37"/>
      <c r="C118" s="38">
        <v>116.0</v>
      </c>
      <c r="D118" s="42">
        <f t="shared" si="1"/>
        <v>3.470711884</v>
      </c>
      <c r="E118" s="42">
        <f t="shared" si="2"/>
        <v>-0.3232096575</v>
      </c>
      <c r="F118" s="42">
        <f t="shared" si="3"/>
        <v>-0.8345732537</v>
      </c>
      <c r="G118" s="43">
        <f t="shared" si="4"/>
        <v>34.95556541</v>
      </c>
      <c r="H118" s="43">
        <f t="shared" si="5"/>
        <v>24.51162501</v>
      </c>
      <c r="I118" s="44" t="str">
        <f t="shared" si="6"/>
        <v>25,</v>
      </c>
      <c r="J118" s="44" t="str">
        <f t="shared" si="7"/>
        <v>35,</v>
      </c>
    </row>
    <row r="119">
      <c r="B119" s="37"/>
      <c r="C119" s="38">
        <v>117.0</v>
      </c>
      <c r="D119" s="42">
        <f t="shared" si="1"/>
        <v>3.500631814</v>
      </c>
      <c r="E119" s="42">
        <f t="shared" si="2"/>
        <v>-0.3513748241</v>
      </c>
      <c r="F119" s="42">
        <f t="shared" si="3"/>
        <v>-0.8805955319</v>
      </c>
      <c r="G119" s="43">
        <f t="shared" si="4"/>
        <v>33.68813292</v>
      </c>
      <c r="H119" s="43">
        <f t="shared" si="5"/>
        <v>22.59845709</v>
      </c>
      <c r="I119" s="44" t="str">
        <f t="shared" si="6"/>
        <v>23,</v>
      </c>
      <c r="J119" s="44" t="str">
        <f t="shared" si="7"/>
        <v>34,</v>
      </c>
    </row>
    <row r="120">
      <c r="B120" s="37"/>
      <c r="C120" s="38">
        <v>118.0</v>
      </c>
      <c r="D120" s="42">
        <f t="shared" si="1"/>
        <v>3.530551744</v>
      </c>
      <c r="E120" s="42">
        <f t="shared" si="2"/>
        <v>-0.3792254627</v>
      </c>
      <c r="F120" s="42">
        <f t="shared" si="3"/>
        <v>-0.9195277726</v>
      </c>
      <c r="G120" s="43">
        <f t="shared" si="4"/>
        <v>32.43485418</v>
      </c>
      <c r="H120" s="43">
        <f t="shared" si="5"/>
        <v>20.77175736</v>
      </c>
      <c r="I120" s="44" t="str">
        <f t="shared" si="6"/>
        <v>21,</v>
      </c>
      <c r="J120" s="44" t="str">
        <f t="shared" si="7"/>
        <v>32,</v>
      </c>
    </row>
    <row r="121">
      <c r="B121" s="37"/>
      <c r="C121" s="38">
        <v>119.0</v>
      </c>
      <c r="D121" s="42">
        <f t="shared" si="1"/>
        <v>3.560471674</v>
      </c>
      <c r="E121" s="42">
        <f t="shared" si="2"/>
        <v>-0.4067366431</v>
      </c>
      <c r="F121" s="42">
        <f t="shared" si="3"/>
        <v>-0.9510565163</v>
      </c>
      <c r="G121" s="43">
        <f t="shared" si="4"/>
        <v>31.19685106</v>
      </c>
      <c r="H121" s="43">
        <f t="shared" si="5"/>
        <v>19.03591921</v>
      </c>
      <c r="I121" s="44" t="str">
        <f t="shared" si="6"/>
        <v>19,</v>
      </c>
      <c r="J121" s="44" t="str">
        <f t="shared" si="7"/>
        <v>31,</v>
      </c>
    </row>
    <row r="122">
      <c r="B122" s="37"/>
      <c r="C122" s="38">
        <v>120.0</v>
      </c>
      <c r="D122" s="42">
        <f t="shared" si="1"/>
        <v>3.590391604</v>
      </c>
      <c r="E122" s="42">
        <f t="shared" si="2"/>
        <v>-0.4338837391</v>
      </c>
      <c r="F122" s="42">
        <f t="shared" si="3"/>
        <v>-0.9749279122</v>
      </c>
      <c r="G122" s="43">
        <f t="shared" si="4"/>
        <v>29.97523174</v>
      </c>
      <c r="H122" s="43">
        <f t="shared" si="5"/>
        <v>17.39473017</v>
      </c>
      <c r="I122" s="44" t="str">
        <f t="shared" si="6"/>
        <v>17,</v>
      </c>
      <c r="J122" s="44" t="str">
        <f t="shared" si="7"/>
        <v>30,</v>
      </c>
    </row>
    <row r="123">
      <c r="B123" s="37"/>
      <c r="C123" s="38">
        <v>121.0</v>
      </c>
      <c r="D123" s="42">
        <f t="shared" si="1"/>
        <v>3.620311534</v>
      </c>
      <c r="E123" s="42">
        <f t="shared" si="2"/>
        <v>-0.4606424505</v>
      </c>
      <c r="F123" s="42">
        <f t="shared" si="3"/>
        <v>-0.9909497618</v>
      </c>
      <c r="G123" s="43">
        <f t="shared" si="4"/>
        <v>28.77108973</v>
      </c>
      <c r="H123" s="43">
        <f t="shared" si="5"/>
        <v>15.85135055</v>
      </c>
      <c r="I123" s="44" t="str">
        <f t="shared" si="6"/>
        <v>16,</v>
      </c>
      <c r="J123" s="44" t="str">
        <f t="shared" si="7"/>
        <v>29,</v>
      </c>
    </row>
    <row r="124">
      <c r="B124" s="37"/>
      <c r="C124" s="38">
        <v>122.0</v>
      </c>
      <c r="D124" s="42">
        <f t="shared" si="1"/>
        <v>3.650231464</v>
      </c>
      <c r="E124" s="42">
        <f t="shared" si="2"/>
        <v>-0.4869888244</v>
      </c>
      <c r="F124" s="42">
        <f t="shared" si="3"/>
        <v>-0.9989930665</v>
      </c>
      <c r="G124" s="43">
        <f t="shared" si="4"/>
        <v>27.5855029</v>
      </c>
      <c r="H124" s="43">
        <f t="shared" si="5"/>
        <v>14.40829698</v>
      </c>
      <c r="I124" s="44" t="str">
        <f t="shared" si="6"/>
        <v>14,</v>
      </c>
      <c r="J124" s="44" t="str">
        <f t="shared" si="7"/>
        <v>28,</v>
      </c>
    </row>
    <row r="125">
      <c r="B125" s="37"/>
      <c r="C125" s="38">
        <v>123.0</v>
      </c>
      <c r="D125" s="42">
        <f t="shared" si="1"/>
        <v>3.680151394</v>
      </c>
      <c r="E125" s="42">
        <f t="shared" si="2"/>
        <v>-0.5128992774</v>
      </c>
      <c r="F125" s="42">
        <f t="shared" si="3"/>
        <v>-0.9989930665</v>
      </c>
      <c r="G125" s="43">
        <f t="shared" si="4"/>
        <v>26.41953252</v>
      </c>
      <c r="H125" s="43">
        <f t="shared" si="5"/>
        <v>13.06743104</v>
      </c>
      <c r="I125" s="44" t="str">
        <f t="shared" si="6"/>
        <v>13,</v>
      </c>
      <c r="J125" s="44" t="str">
        <f t="shared" si="7"/>
        <v>26,</v>
      </c>
    </row>
    <row r="126">
      <c r="B126" s="37"/>
      <c r="C126" s="38">
        <v>124.0</v>
      </c>
      <c r="D126" s="42">
        <f t="shared" si="1"/>
        <v>3.710071324</v>
      </c>
      <c r="E126" s="42">
        <f t="shared" si="2"/>
        <v>-0.5383506161</v>
      </c>
      <c r="F126" s="42">
        <f t="shared" si="3"/>
        <v>-0.9909497618</v>
      </c>
      <c r="G126" s="43">
        <f t="shared" si="4"/>
        <v>25.27422228</v>
      </c>
      <c r="H126" s="43">
        <f t="shared" si="5"/>
        <v>11.82995298</v>
      </c>
      <c r="I126" s="44" t="str">
        <f t="shared" si="6"/>
        <v>12,</v>
      </c>
      <c r="J126" s="44" t="str">
        <f t="shared" si="7"/>
        <v>25,</v>
      </c>
    </row>
    <row r="127">
      <c r="B127" s="37"/>
      <c r="C127" s="38">
        <v>125.0</v>
      </c>
      <c r="D127" s="42">
        <f t="shared" si="1"/>
        <v>3.739991254</v>
      </c>
      <c r="E127" s="42">
        <f t="shared" si="2"/>
        <v>-0.5633200581</v>
      </c>
      <c r="F127" s="42">
        <f t="shared" si="3"/>
        <v>-0.9749279122</v>
      </c>
      <c r="G127" s="43">
        <f t="shared" si="4"/>
        <v>24.15059739</v>
      </c>
      <c r="H127" s="43">
        <f t="shared" si="5"/>
        <v>10.69640066</v>
      </c>
      <c r="I127" s="44" t="str">
        <f t="shared" si="6"/>
        <v>11,</v>
      </c>
      <c r="J127" s="44" t="str">
        <f t="shared" si="7"/>
        <v>24,</v>
      </c>
    </row>
    <row r="128">
      <c r="B128" s="37"/>
      <c r="C128" s="38">
        <v>126.0</v>
      </c>
      <c r="D128" s="42">
        <f t="shared" si="1"/>
        <v>3.769911184</v>
      </c>
      <c r="E128" s="42">
        <f t="shared" si="2"/>
        <v>-0.5877852523</v>
      </c>
      <c r="F128" s="42">
        <f t="shared" si="3"/>
        <v>-0.9510565163</v>
      </c>
      <c r="G128" s="43">
        <f t="shared" si="4"/>
        <v>23.04966365</v>
      </c>
      <c r="H128" s="43">
        <f t="shared" si="5"/>
        <v>9.666653683</v>
      </c>
      <c r="I128" s="44" t="str">
        <f t="shared" si="6"/>
        <v>10,</v>
      </c>
      <c r="J128" s="44" t="str">
        <f t="shared" si="7"/>
        <v>23,</v>
      </c>
    </row>
    <row r="129">
      <c r="B129" s="37"/>
      <c r="C129" s="38">
        <v>127.0</v>
      </c>
      <c r="D129" s="42">
        <f t="shared" si="1"/>
        <v>3.799831114</v>
      </c>
      <c r="E129" s="42">
        <f t="shared" si="2"/>
        <v>-0.6117242991</v>
      </c>
      <c r="F129" s="42">
        <f t="shared" si="3"/>
        <v>-0.9195277726</v>
      </c>
      <c r="G129" s="43">
        <f t="shared" si="4"/>
        <v>21.97240654</v>
      </c>
      <c r="H129" s="43">
        <f t="shared" si="5"/>
        <v>8.739942573</v>
      </c>
      <c r="I129" s="44" t="str">
        <f t="shared" si="6"/>
        <v>9,</v>
      </c>
      <c r="J129" s="44" t="str">
        <f t="shared" si="7"/>
        <v>22,</v>
      </c>
    </row>
    <row r="130">
      <c r="B130" s="37"/>
      <c r="C130" s="38">
        <v>128.0</v>
      </c>
      <c r="D130" s="42">
        <f t="shared" si="1"/>
        <v>3.829751044</v>
      </c>
      <c r="E130" s="42">
        <f t="shared" si="2"/>
        <v>-0.6351157698</v>
      </c>
      <c r="F130" s="42">
        <f t="shared" si="3"/>
        <v>-0.8805955319</v>
      </c>
      <c r="G130" s="43">
        <f t="shared" si="4"/>
        <v>20.91979036</v>
      </c>
      <c r="H130" s="43">
        <f t="shared" si="5"/>
        <v>7.914863145</v>
      </c>
      <c r="I130" s="44" t="str">
        <f t="shared" si="6"/>
        <v>8,</v>
      </c>
      <c r="J130" s="44" t="str">
        <f t="shared" si="7"/>
        <v>21,</v>
      </c>
    </row>
    <row r="131">
      <c r="B131" s="37"/>
      <c r="C131" s="38">
        <v>129.0</v>
      </c>
      <c r="D131" s="42">
        <f t="shared" si="1"/>
        <v>3.859670974</v>
      </c>
      <c r="E131" s="42">
        <f t="shared" si="2"/>
        <v>-0.6579387259</v>
      </c>
      <c r="F131" s="42">
        <f t="shared" si="3"/>
        <v>-0.8345732537</v>
      </c>
      <c r="G131" s="43">
        <f t="shared" si="4"/>
        <v>19.89275733</v>
      </c>
      <c r="H131" s="43">
        <f t="shared" si="5"/>
        <v>7.189395721</v>
      </c>
      <c r="I131" s="44" t="str">
        <f t="shared" si="6"/>
        <v>7,</v>
      </c>
      <c r="J131" s="44" t="str">
        <f t="shared" si="7"/>
        <v>20,</v>
      </c>
    </row>
    <row r="132">
      <c r="B132" s="37"/>
      <c r="C132" s="38">
        <v>130.0</v>
      </c>
      <c r="D132" s="42">
        <f t="shared" si="1"/>
        <v>3.889590904</v>
      </c>
      <c r="E132" s="42">
        <f t="shared" si="2"/>
        <v>-0.6801727378</v>
      </c>
      <c r="F132" s="42">
        <f t="shared" si="3"/>
        <v>-0.7818314825</v>
      </c>
      <c r="G132" s="43">
        <f t="shared" si="4"/>
        <v>18.8922268</v>
      </c>
      <c r="H132" s="43">
        <f t="shared" si="5"/>
        <v>6.560929144</v>
      </c>
      <c r="I132" s="44" t="str">
        <f t="shared" si="6"/>
        <v>7,</v>
      </c>
      <c r="J132" s="44" t="str">
        <f t="shared" si="7"/>
        <v>19,</v>
      </c>
    </row>
    <row r="133">
      <c r="B133" s="37"/>
      <c r="C133" s="38">
        <v>131.0</v>
      </c>
      <c r="D133" s="42">
        <f t="shared" si="1"/>
        <v>3.919510834</v>
      </c>
      <c r="E133" s="42">
        <f t="shared" si="2"/>
        <v>-0.7017979029</v>
      </c>
      <c r="F133" s="42">
        <f t="shared" si="3"/>
        <v>-0.7227948638</v>
      </c>
      <c r="G133" s="43">
        <f t="shared" si="4"/>
        <v>17.91909437</v>
      </c>
      <c r="H133" s="43">
        <f t="shared" si="5"/>
        <v>6.026289374</v>
      </c>
      <c r="I133" s="44" t="str">
        <f t="shared" si="6"/>
        <v>6,</v>
      </c>
      <c r="J133" s="44" t="str">
        <f t="shared" si="7"/>
        <v>18,</v>
      </c>
    </row>
    <row r="134">
      <c r="B134" s="37"/>
      <c r="C134" s="38">
        <v>132.0</v>
      </c>
      <c r="D134" s="42">
        <f t="shared" si="1"/>
        <v>3.949430765</v>
      </c>
      <c r="E134" s="42">
        <f t="shared" si="2"/>
        <v>-0.7227948638</v>
      </c>
      <c r="F134" s="42">
        <f t="shared" si="3"/>
        <v>-0.6579387259</v>
      </c>
      <c r="G134" s="43">
        <f t="shared" si="4"/>
        <v>16.97423113</v>
      </c>
      <c r="H134" s="43">
        <f t="shared" si="5"/>
        <v>5.58177241</v>
      </c>
      <c r="I134" s="44" t="str">
        <f t="shared" si="6"/>
        <v>6,</v>
      </c>
      <c r="J134" s="44" t="str">
        <f t="shared" si="7"/>
        <v>17,</v>
      </c>
    </row>
    <row r="135">
      <c r="B135" s="37"/>
      <c r="C135" s="38">
        <v>133.0</v>
      </c>
      <c r="D135" s="42">
        <f t="shared" si="1"/>
        <v>3.979350695</v>
      </c>
      <c r="E135" s="42">
        <f t="shared" si="2"/>
        <v>-0.7431448255</v>
      </c>
      <c r="F135" s="42">
        <f t="shared" si="3"/>
        <v>-0.5877852523</v>
      </c>
      <c r="G135" s="43">
        <f t="shared" si="4"/>
        <v>16.05848285</v>
      </c>
      <c r="H135" s="43">
        <f t="shared" si="5"/>
        <v>5.223181284</v>
      </c>
      <c r="I135" s="44" t="str">
        <f t="shared" si="6"/>
        <v>5,</v>
      </c>
      <c r="J135" s="44" t="str">
        <f t="shared" si="7"/>
        <v>16,</v>
      </c>
    </row>
    <row r="136">
      <c r="B136" s="37"/>
      <c r="C136" s="38">
        <v>134.0</v>
      </c>
      <c r="D136" s="42">
        <f t="shared" si="1"/>
        <v>4.009270625</v>
      </c>
      <c r="E136" s="42">
        <f t="shared" si="2"/>
        <v>-0.7628295719</v>
      </c>
      <c r="F136" s="42">
        <f t="shared" si="3"/>
        <v>-0.5128992774</v>
      </c>
      <c r="G136" s="43">
        <f t="shared" si="4"/>
        <v>15.17266927</v>
      </c>
      <c r="H136" s="43">
        <f t="shared" si="5"/>
        <v>4.94586681</v>
      </c>
      <c r="I136" s="44" t="str">
        <f t="shared" si="6"/>
        <v>5,</v>
      </c>
      <c r="J136" s="44" t="str">
        <f t="shared" si="7"/>
        <v>15,</v>
      </c>
    </row>
    <row r="137">
      <c r="B137" s="37"/>
      <c r="C137" s="38">
        <v>135.0</v>
      </c>
      <c r="D137" s="42">
        <f t="shared" si="1"/>
        <v>4.039190555</v>
      </c>
      <c r="E137" s="42">
        <f t="shared" si="2"/>
        <v>-0.7818314825</v>
      </c>
      <c r="F137" s="42">
        <f t="shared" si="3"/>
        <v>-0.4338837391</v>
      </c>
      <c r="G137" s="43">
        <f t="shared" si="4"/>
        <v>14.31758329</v>
      </c>
      <c r="H137" s="43">
        <f t="shared" si="5"/>
        <v>4.744771765</v>
      </c>
      <c r="I137" s="44" t="str">
        <f t="shared" si="6"/>
        <v>5,</v>
      </c>
      <c r="J137" s="44" t="str">
        <f t="shared" si="7"/>
        <v>14,</v>
      </c>
    </row>
    <row r="138">
      <c r="B138" s="37"/>
      <c r="C138" s="38">
        <v>136.0</v>
      </c>
      <c r="D138" s="42">
        <f t="shared" si="1"/>
        <v>4.069110485</v>
      </c>
      <c r="E138" s="42">
        <f t="shared" si="2"/>
        <v>-0.800133548</v>
      </c>
      <c r="F138" s="42">
        <f t="shared" si="3"/>
        <v>-0.3513748241</v>
      </c>
      <c r="G138" s="43">
        <f t="shared" si="4"/>
        <v>13.49399034</v>
      </c>
      <c r="H138" s="43">
        <f t="shared" si="5"/>
        <v>4.614478132</v>
      </c>
      <c r="I138" s="44" t="str">
        <f t="shared" si="6"/>
        <v>5,</v>
      </c>
      <c r="J138" s="44" t="str">
        <f t="shared" si="7"/>
        <v>13,</v>
      </c>
    </row>
    <row r="139">
      <c r="B139" s="37"/>
      <c r="C139" s="38">
        <v>137.0</v>
      </c>
      <c r="D139" s="42">
        <f t="shared" si="1"/>
        <v>4.099030415</v>
      </c>
      <c r="E139" s="42">
        <f t="shared" si="2"/>
        <v>-0.8177193857</v>
      </c>
      <c r="F139" s="42">
        <f t="shared" si="3"/>
        <v>-0.2660368456</v>
      </c>
      <c r="G139" s="43">
        <f t="shared" si="4"/>
        <v>12.70262765</v>
      </c>
      <c r="H139" s="43">
        <f t="shared" si="5"/>
        <v>4.549257021</v>
      </c>
      <c r="I139" s="44" t="str">
        <f t="shared" si="6"/>
        <v>5,</v>
      </c>
      <c r="J139" s="44" t="str">
        <f t="shared" si="7"/>
        <v>13,</v>
      </c>
    </row>
    <row r="140">
      <c r="B140" s="37"/>
      <c r="C140" s="38">
        <v>138.0</v>
      </c>
      <c r="D140" s="42">
        <f t="shared" si="1"/>
        <v>4.128950345</v>
      </c>
      <c r="E140" s="42">
        <f t="shared" si="2"/>
        <v>-0.8345732537</v>
      </c>
      <c r="F140" s="42">
        <f t="shared" si="3"/>
        <v>-0.1785568948</v>
      </c>
      <c r="G140" s="43">
        <f t="shared" si="4"/>
        <v>11.94420358</v>
      </c>
      <c r="H140" s="43">
        <f t="shared" si="5"/>
        <v>4.543120861</v>
      </c>
      <c r="I140" s="44" t="str">
        <f t="shared" si="6"/>
        <v>5,</v>
      </c>
      <c r="J140" s="44" t="str">
        <f t="shared" si="7"/>
        <v>12,</v>
      </c>
    </row>
    <row r="141">
      <c r="B141" s="37"/>
      <c r="C141" s="38">
        <v>139.0</v>
      </c>
      <c r="D141" s="42">
        <f t="shared" si="1"/>
        <v>4.158870275</v>
      </c>
      <c r="E141" s="42">
        <f t="shared" si="2"/>
        <v>-0.8506800657</v>
      </c>
      <c r="F141" s="42">
        <f t="shared" si="3"/>
        <v>-0.0896393089</v>
      </c>
      <c r="G141" s="43">
        <f t="shared" si="4"/>
        <v>11.21939704</v>
      </c>
      <c r="H141" s="43">
        <f t="shared" si="5"/>
        <v>4.589877443</v>
      </c>
      <c r="I141" s="44" t="str">
        <f t="shared" si="6"/>
        <v>5,</v>
      </c>
      <c r="J141" s="44" t="str">
        <f t="shared" si="7"/>
        <v>11,</v>
      </c>
    </row>
    <row r="142">
      <c r="B142" s="37"/>
      <c r="C142" s="38">
        <v>140.0</v>
      </c>
      <c r="D142" s="42">
        <f t="shared" si="1"/>
        <v>4.188790205</v>
      </c>
      <c r="E142" s="42">
        <f t="shared" si="2"/>
        <v>-0.8660254038</v>
      </c>
      <c r="F142" s="42">
        <f t="shared" si="3"/>
        <v>0</v>
      </c>
      <c r="G142" s="43">
        <f t="shared" si="4"/>
        <v>10.52885683</v>
      </c>
      <c r="H142" s="43">
        <f t="shared" si="5"/>
        <v>4.683185354</v>
      </c>
      <c r="I142" s="44" t="str">
        <f t="shared" si="6"/>
        <v>5,</v>
      </c>
      <c r="J142" s="44" t="str">
        <f t="shared" si="7"/>
        <v>11,</v>
      </c>
    </row>
    <row r="143">
      <c r="B143" s="37"/>
      <c r="C143" s="38">
        <v>141.0</v>
      </c>
      <c r="D143" s="42">
        <f t="shared" si="1"/>
        <v>4.218710135</v>
      </c>
      <c r="E143" s="42">
        <f t="shared" si="2"/>
        <v>-0.8805955319</v>
      </c>
      <c r="F143" s="42">
        <f t="shared" si="3"/>
        <v>0.0896393089</v>
      </c>
      <c r="G143" s="43">
        <f t="shared" si="4"/>
        <v>9.873201066</v>
      </c>
      <c r="H143" s="43">
        <f t="shared" si="5"/>
        <v>4.816610385</v>
      </c>
      <c r="I143" s="44" t="str">
        <f t="shared" si="6"/>
        <v>5,</v>
      </c>
      <c r="J143" s="44" t="str">
        <f t="shared" si="7"/>
        <v>10,</v>
      </c>
    </row>
    <row r="144">
      <c r="B144" s="37"/>
      <c r="C144" s="38">
        <v>142.0</v>
      </c>
      <c r="D144" s="42">
        <f t="shared" si="1"/>
        <v>4.248630065</v>
      </c>
      <c r="E144" s="42">
        <f t="shared" si="2"/>
        <v>-0.8943774077</v>
      </c>
      <c r="F144" s="42">
        <f t="shared" si="3"/>
        <v>0.1785568948</v>
      </c>
      <c r="G144" s="43">
        <f t="shared" si="4"/>
        <v>9.253016655</v>
      </c>
      <c r="H144" s="43">
        <f t="shared" si="5"/>
        <v>4.983682412</v>
      </c>
      <c r="I144" s="44" t="str">
        <f t="shared" si="6"/>
        <v>5,</v>
      </c>
      <c r="J144" s="44" t="str">
        <f t="shared" si="7"/>
        <v>9,</v>
      </c>
    </row>
    <row r="145">
      <c r="B145" s="37"/>
      <c r="C145" s="38">
        <v>143.0</v>
      </c>
      <c r="D145" s="42">
        <f t="shared" si="1"/>
        <v>4.278549995</v>
      </c>
      <c r="E145" s="42">
        <f t="shared" si="2"/>
        <v>-0.9073586946</v>
      </c>
      <c r="F145" s="42">
        <f t="shared" si="3"/>
        <v>0.2660368456</v>
      </c>
      <c r="G145" s="43">
        <f t="shared" si="4"/>
        <v>8.668858744</v>
      </c>
      <c r="H145" s="43">
        <f t="shared" si="5"/>
        <v>5.177952327</v>
      </c>
      <c r="I145" s="44" t="str">
        <f t="shared" si="6"/>
        <v>5,</v>
      </c>
      <c r="J145" s="44" t="str">
        <f t="shared" si="7"/>
        <v>9,</v>
      </c>
    </row>
    <row r="146">
      <c r="B146" s="37"/>
      <c r="C146" s="38">
        <v>144.0</v>
      </c>
      <c r="D146" s="42">
        <f t="shared" si="1"/>
        <v>4.308469925</v>
      </c>
      <c r="E146" s="42">
        <f t="shared" si="2"/>
        <v>-0.9195277726</v>
      </c>
      <c r="F146" s="42">
        <f t="shared" si="3"/>
        <v>0.3513748241</v>
      </c>
      <c r="G146" s="43">
        <f t="shared" si="4"/>
        <v>8.121250235</v>
      </c>
      <c r="H146" s="43">
        <f t="shared" si="5"/>
        <v>5.393048529</v>
      </c>
      <c r="I146" s="44" t="str">
        <f t="shared" si="6"/>
        <v>5,</v>
      </c>
      <c r="J146" s="44" t="str">
        <f t="shared" si="7"/>
        <v>8,</v>
      </c>
    </row>
    <row r="147">
      <c r="B147" s="37"/>
      <c r="C147" s="38">
        <v>145.0</v>
      </c>
      <c r="D147" s="42">
        <f t="shared" si="1"/>
        <v>4.338389855</v>
      </c>
      <c r="E147" s="42">
        <f t="shared" si="2"/>
        <v>-0.9308737486</v>
      </c>
      <c r="F147" s="42">
        <f t="shared" si="3"/>
        <v>0.4338837391</v>
      </c>
      <c r="G147" s="43">
        <f t="shared" si="4"/>
        <v>7.610681311</v>
      </c>
      <c r="H147" s="43">
        <f t="shared" si="5"/>
        <v>5.622732525</v>
      </c>
      <c r="I147" s="44" t="str">
        <f t="shared" si="6"/>
        <v>6,</v>
      </c>
      <c r="J147" s="44" t="str">
        <f t="shared" si="7"/>
        <v>8,</v>
      </c>
    </row>
    <row r="148">
      <c r="B148" s="37"/>
      <c r="C148" s="38">
        <v>146.0</v>
      </c>
      <c r="D148" s="42">
        <f t="shared" si="1"/>
        <v>4.368309785</v>
      </c>
      <c r="E148" s="42">
        <f t="shared" si="2"/>
        <v>-0.9413864667</v>
      </c>
      <c r="F148" s="42">
        <f t="shared" si="3"/>
        <v>0.5128992774</v>
      </c>
      <c r="G148" s="43">
        <f t="shared" si="4"/>
        <v>7.137609</v>
      </c>
      <c r="H148" s="43">
        <f t="shared" si="5"/>
        <v>5.860953197</v>
      </c>
      <c r="I148" s="44" t="str">
        <f t="shared" si="6"/>
        <v>6,</v>
      </c>
      <c r="J148" s="44" t="str">
        <f t="shared" si="7"/>
        <v>7,</v>
      </c>
    </row>
    <row r="149">
      <c r="B149" s="37"/>
      <c r="C149" s="38">
        <v>147.0</v>
      </c>
      <c r="D149" s="42">
        <f t="shared" si="1"/>
        <v>4.398229715</v>
      </c>
      <c r="E149" s="42">
        <f t="shared" si="2"/>
        <v>-0.9510565163</v>
      </c>
      <c r="F149" s="42">
        <f t="shared" si="3"/>
        <v>0.5877852523</v>
      </c>
      <c r="G149" s="43">
        <f t="shared" si="4"/>
        <v>6.702456767</v>
      </c>
      <c r="H149" s="43">
        <f t="shared" si="5"/>
        <v>6.101899279</v>
      </c>
      <c r="I149" s="44" t="str">
        <f t="shared" si="6"/>
        <v>6,</v>
      </c>
      <c r="J149" s="44" t="str">
        <f t="shared" si="7"/>
        <v>7,</v>
      </c>
    </row>
    <row r="150">
      <c r="B150" s="37"/>
      <c r="C150" s="38">
        <v>148.0</v>
      </c>
      <c r="D150" s="42">
        <f t="shared" si="1"/>
        <v>4.428149645</v>
      </c>
      <c r="E150" s="42">
        <f t="shared" si="2"/>
        <v>-0.9598752415</v>
      </c>
      <c r="F150" s="42">
        <f t="shared" si="3"/>
        <v>0.6579387259</v>
      </c>
      <c r="G150" s="43">
        <f t="shared" si="4"/>
        <v>6.305614131</v>
      </c>
      <c r="H150" s="43">
        <f t="shared" si="5"/>
        <v>6.340049637</v>
      </c>
      <c r="I150" s="44" t="str">
        <f t="shared" si="6"/>
        <v>6,</v>
      </c>
      <c r="J150" s="44" t="str">
        <f t="shared" si="7"/>
        <v>6,</v>
      </c>
    </row>
    <row r="151">
      <c r="B151" s="37"/>
      <c r="C151" s="38">
        <v>149.0</v>
      </c>
      <c r="D151" s="42">
        <f t="shared" si="1"/>
        <v>4.458069575</v>
      </c>
      <c r="E151" s="42">
        <f t="shared" si="2"/>
        <v>-0.9678347485</v>
      </c>
      <c r="F151" s="42">
        <f t="shared" si="3"/>
        <v>0.7227948638</v>
      </c>
      <c r="G151" s="43">
        <f t="shared" si="4"/>
        <v>5.94743632</v>
      </c>
      <c r="H151" s="43">
        <f t="shared" si="5"/>
        <v>6.57022092</v>
      </c>
      <c r="I151" s="44" t="str">
        <f t="shared" si="6"/>
        <v>7,</v>
      </c>
      <c r="J151" s="44" t="str">
        <f t="shared" si="7"/>
        <v>6,</v>
      </c>
    </row>
    <row r="152">
      <c r="B152" s="37"/>
      <c r="C152" s="38">
        <v>150.0</v>
      </c>
      <c r="D152" s="42">
        <f t="shared" si="1"/>
        <v>4.487989505</v>
      </c>
      <c r="E152" s="42">
        <f t="shared" si="2"/>
        <v>-0.9749279122</v>
      </c>
      <c r="F152" s="42">
        <f t="shared" si="3"/>
        <v>0.7818314825</v>
      </c>
      <c r="G152" s="43">
        <f t="shared" si="4"/>
        <v>5.628243952</v>
      </c>
      <c r="H152" s="43">
        <f t="shared" si="5"/>
        <v>6.787612221</v>
      </c>
      <c r="I152" s="44" t="str">
        <f t="shared" si="6"/>
        <v>7,</v>
      </c>
      <c r="J152" s="44" t="str">
        <f t="shared" si="7"/>
        <v>6,</v>
      </c>
    </row>
    <row r="153">
      <c r="B153" s="37"/>
      <c r="C153" s="38">
        <v>151.0</v>
      </c>
      <c r="D153" s="42">
        <f t="shared" si="1"/>
        <v>4.517909435</v>
      </c>
      <c r="E153" s="42">
        <f t="shared" si="2"/>
        <v>-0.9811483834</v>
      </c>
      <c r="F153" s="42">
        <f t="shared" si="3"/>
        <v>0.8345732537</v>
      </c>
      <c r="G153" s="43">
        <f t="shared" si="4"/>
        <v>5.348322747</v>
      </c>
      <c r="H153" s="43">
        <f t="shared" si="5"/>
        <v>6.987846371</v>
      </c>
      <c r="I153" s="44" t="str">
        <f t="shared" si="6"/>
        <v>7,</v>
      </c>
      <c r="J153" s="44" t="str">
        <f t="shared" si="7"/>
        <v>5,</v>
      </c>
    </row>
    <row r="154">
      <c r="B154" s="37"/>
      <c r="C154" s="38">
        <v>152.0</v>
      </c>
      <c r="D154" s="42">
        <f t="shared" si="1"/>
        <v>4.547829365</v>
      </c>
      <c r="E154" s="42">
        <f t="shared" si="2"/>
        <v>-0.9864905939</v>
      </c>
      <c r="F154" s="42">
        <f t="shared" si="3"/>
        <v>0.8805955319</v>
      </c>
      <c r="G154" s="43">
        <f t="shared" si="4"/>
        <v>5.107923273</v>
      </c>
      <c r="H154" s="43">
        <f t="shared" si="5"/>
        <v>7.16700753</v>
      </c>
      <c r="I154" s="44" t="str">
        <f t="shared" si="6"/>
        <v>7,</v>
      </c>
      <c r="J154" s="44" t="str">
        <f t="shared" si="7"/>
        <v>5,</v>
      </c>
    </row>
    <row r="155">
      <c r="B155" s="37"/>
      <c r="C155" s="38">
        <v>153.0</v>
      </c>
      <c r="D155" s="42">
        <f t="shared" si="1"/>
        <v>4.577749295</v>
      </c>
      <c r="E155" s="42">
        <f t="shared" si="2"/>
        <v>-0.9909497618</v>
      </c>
      <c r="F155" s="42">
        <f t="shared" si="3"/>
        <v>0.9195277726</v>
      </c>
      <c r="G155" s="43">
        <f t="shared" si="4"/>
        <v>4.90726072</v>
      </c>
      <c r="H155" s="43">
        <f t="shared" si="5"/>
        <v>7.321674777</v>
      </c>
      <c r="I155" s="44" t="str">
        <f t="shared" si="6"/>
        <v>7,</v>
      </c>
      <c r="J155" s="44" t="str">
        <f t="shared" si="7"/>
        <v>5,</v>
      </c>
    </row>
    <row r="156">
      <c r="B156" s="37"/>
      <c r="C156" s="38">
        <v>154.0</v>
      </c>
      <c r="D156" s="42">
        <f t="shared" si="1"/>
        <v>4.607669225</v>
      </c>
      <c r="E156" s="42">
        <f t="shared" si="2"/>
        <v>-0.9945218954</v>
      </c>
      <c r="F156" s="42">
        <f t="shared" si="3"/>
        <v>0.9510565163</v>
      </c>
      <c r="G156" s="43">
        <f t="shared" si="4"/>
        <v>4.746514708</v>
      </c>
      <c r="H156" s="43">
        <f t="shared" si="5"/>
        <v>7.448951426</v>
      </c>
      <c r="I156" s="44" t="str">
        <f t="shared" si="6"/>
        <v>7,</v>
      </c>
      <c r="J156" s="44" t="str">
        <f t="shared" si="7"/>
        <v>5,</v>
      </c>
    </row>
    <row r="157">
      <c r="B157" s="37"/>
      <c r="C157" s="38">
        <v>155.0</v>
      </c>
      <c r="D157" s="42">
        <f t="shared" si="1"/>
        <v>4.637589155</v>
      </c>
      <c r="E157" s="42">
        <f t="shared" si="2"/>
        <v>-0.9972037972</v>
      </c>
      <c r="F157" s="42">
        <f t="shared" si="3"/>
        <v>0.9749279122</v>
      </c>
      <c r="G157" s="43">
        <f t="shared" si="4"/>
        <v>4.625829127</v>
      </c>
      <c r="H157" s="43">
        <f t="shared" si="5"/>
        <v>7.546489826</v>
      </c>
      <c r="I157" s="44" t="str">
        <f t="shared" si="6"/>
        <v>8,</v>
      </c>
      <c r="J157" s="44" t="str">
        <f t="shared" si="7"/>
        <v>5,</v>
      </c>
    </row>
    <row r="158">
      <c r="B158" s="37"/>
      <c r="C158" s="38">
        <v>156.0</v>
      </c>
      <c r="D158" s="42">
        <f t="shared" si="1"/>
        <v>4.667509085</v>
      </c>
      <c r="E158" s="42">
        <f t="shared" si="2"/>
        <v>-0.9989930665</v>
      </c>
      <c r="F158" s="42">
        <f t="shared" si="3"/>
        <v>0.9909497618</v>
      </c>
      <c r="G158" s="43">
        <f t="shared" si="4"/>
        <v>4.545312006</v>
      </c>
      <c r="H158" s="43">
        <f t="shared" si="5"/>
        <v>7.612511448</v>
      </c>
      <c r="I158" s="44" t="str">
        <f t="shared" si="6"/>
        <v>8,</v>
      </c>
      <c r="J158" s="44" t="str">
        <f t="shared" si="7"/>
        <v>5,</v>
      </c>
    </row>
    <row r="159">
      <c r="B159" s="37"/>
      <c r="C159" s="38">
        <v>157.0</v>
      </c>
      <c r="D159" s="42">
        <f t="shared" si="1"/>
        <v>4.697429015</v>
      </c>
      <c r="E159" s="42">
        <f t="shared" si="2"/>
        <v>-0.9998881018</v>
      </c>
      <c r="F159" s="42">
        <f t="shared" si="3"/>
        <v>0.9989930665</v>
      </c>
      <c r="G159" s="43">
        <f t="shared" si="4"/>
        <v>4.505035419</v>
      </c>
      <c r="H159" s="43">
        <f t="shared" si="5"/>
        <v>7.64582209</v>
      </c>
      <c r="I159" s="44" t="str">
        <f t="shared" si="6"/>
        <v>8,</v>
      </c>
      <c r="J159" s="44" t="str">
        <f t="shared" si="7"/>
        <v>5,</v>
      </c>
    </row>
    <row r="160">
      <c r="B160" s="37"/>
      <c r="C160" s="38">
        <v>158.0</v>
      </c>
      <c r="D160" s="42">
        <f t="shared" si="1"/>
        <v>4.727348945</v>
      </c>
      <c r="E160" s="42">
        <f t="shared" si="2"/>
        <v>-0.9998881018</v>
      </c>
      <c r="F160" s="42">
        <f t="shared" si="3"/>
        <v>0.9989930665</v>
      </c>
      <c r="G160" s="43">
        <f t="shared" si="4"/>
        <v>4.505035419</v>
      </c>
      <c r="H160" s="43">
        <f t="shared" si="5"/>
        <v>7.64582209</v>
      </c>
      <c r="I160" s="44" t="str">
        <f t="shared" si="6"/>
        <v>8,</v>
      </c>
      <c r="J160" s="44" t="str">
        <f t="shared" si="7"/>
        <v>5,</v>
      </c>
    </row>
    <row r="161">
      <c r="B161" s="37"/>
      <c r="C161" s="38">
        <v>159.0</v>
      </c>
      <c r="D161" s="42">
        <f t="shared" si="1"/>
        <v>4.757268875</v>
      </c>
      <c r="E161" s="42">
        <f t="shared" si="2"/>
        <v>-0.9989930665</v>
      </c>
      <c r="F161" s="42">
        <f t="shared" si="3"/>
        <v>0.9909497618</v>
      </c>
      <c r="G161" s="43">
        <f t="shared" si="4"/>
        <v>4.545312006</v>
      </c>
      <c r="H161" s="43">
        <f t="shared" si="5"/>
        <v>7.612511448</v>
      </c>
      <c r="I161" s="44" t="str">
        <f t="shared" si="6"/>
        <v>8,</v>
      </c>
      <c r="J161" s="44" t="str">
        <f t="shared" si="7"/>
        <v>5,</v>
      </c>
    </row>
    <row r="162">
      <c r="B162" s="37"/>
      <c r="C162" s="38">
        <v>160.0</v>
      </c>
      <c r="D162" s="42">
        <f t="shared" si="1"/>
        <v>4.787188805</v>
      </c>
      <c r="E162" s="42">
        <f t="shared" si="2"/>
        <v>-0.9972037972</v>
      </c>
      <c r="F162" s="42">
        <f t="shared" si="3"/>
        <v>0.9749279122</v>
      </c>
      <c r="G162" s="43">
        <f t="shared" si="4"/>
        <v>4.625829127</v>
      </c>
      <c r="H162" s="43">
        <f t="shared" si="5"/>
        <v>7.546489826</v>
      </c>
      <c r="I162" s="44" t="str">
        <f t="shared" si="6"/>
        <v>8,</v>
      </c>
      <c r="J162" s="44" t="str">
        <f t="shared" si="7"/>
        <v>5,</v>
      </c>
    </row>
    <row r="163">
      <c r="B163" s="37"/>
      <c r="C163" s="38">
        <v>161.0</v>
      </c>
      <c r="D163" s="42">
        <f t="shared" si="1"/>
        <v>4.817108736</v>
      </c>
      <c r="E163" s="42">
        <f t="shared" si="2"/>
        <v>-0.9945218954</v>
      </c>
      <c r="F163" s="42">
        <f t="shared" si="3"/>
        <v>0.9510565163</v>
      </c>
      <c r="G163" s="43">
        <f t="shared" si="4"/>
        <v>4.746514708</v>
      </c>
      <c r="H163" s="43">
        <f t="shared" si="5"/>
        <v>7.448951426</v>
      </c>
      <c r="I163" s="44" t="str">
        <f t="shared" si="6"/>
        <v>7,</v>
      </c>
      <c r="J163" s="44" t="str">
        <f t="shared" si="7"/>
        <v>5,</v>
      </c>
    </row>
    <row r="164">
      <c r="B164" s="37"/>
      <c r="C164" s="38">
        <v>162.0</v>
      </c>
      <c r="D164" s="42">
        <f t="shared" si="1"/>
        <v>4.847028666</v>
      </c>
      <c r="E164" s="42">
        <f t="shared" si="2"/>
        <v>-0.9909497618</v>
      </c>
      <c r="F164" s="42">
        <f t="shared" si="3"/>
        <v>0.9195277726</v>
      </c>
      <c r="G164" s="43">
        <f t="shared" si="4"/>
        <v>4.90726072</v>
      </c>
      <c r="H164" s="43">
        <f t="shared" si="5"/>
        <v>7.321674777</v>
      </c>
      <c r="I164" s="44" t="str">
        <f t="shared" si="6"/>
        <v>7,</v>
      </c>
      <c r="J164" s="44" t="str">
        <f t="shared" si="7"/>
        <v>5,</v>
      </c>
    </row>
    <row r="165">
      <c r="B165" s="37"/>
      <c r="C165" s="38">
        <v>163.0</v>
      </c>
      <c r="D165" s="42">
        <f t="shared" si="1"/>
        <v>4.876948596</v>
      </c>
      <c r="E165" s="42">
        <f t="shared" si="2"/>
        <v>-0.9864905939</v>
      </c>
      <c r="F165" s="42">
        <f t="shared" si="3"/>
        <v>0.8805955319</v>
      </c>
      <c r="G165" s="43">
        <f t="shared" si="4"/>
        <v>5.107923273</v>
      </c>
      <c r="H165" s="43">
        <f t="shared" si="5"/>
        <v>7.16700753</v>
      </c>
      <c r="I165" s="44" t="str">
        <f t="shared" si="6"/>
        <v>7,</v>
      </c>
      <c r="J165" s="44" t="str">
        <f t="shared" si="7"/>
        <v>5,</v>
      </c>
    </row>
    <row r="166">
      <c r="B166" s="37"/>
      <c r="C166" s="38">
        <v>164.0</v>
      </c>
      <c r="D166" s="42">
        <f t="shared" si="1"/>
        <v>4.906868526</v>
      </c>
      <c r="E166" s="42">
        <f t="shared" si="2"/>
        <v>-0.9811483834</v>
      </c>
      <c r="F166" s="42">
        <f t="shared" si="3"/>
        <v>0.8345732537</v>
      </c>
      <c r="G166" s="43">
        <f t="shared" si="4"/>
        <v>5.348322747</v>
      </c>
      <c r="H166" s="43">
        <f t="shared" si="5"/>
        <v>6.987846371</v>
      </c>
      <c r="I166" s="44" t="str">
        <f t="shared" si="6"/>
        <v>7,</v>
      </c>
      <c r="J166" s="44" t="str">
        <f t="shared" si="7"/>
        <v>5,</v>
      </c>
    </row>
    <row r="167">
      <c r="B167" s="37"/>
      <c r="C167" s="38">
        <v>165.0</v>
      </c>
      <c r="D167" s="42">
        <f t="shared" si="1"/>
        <v>4.936788456</v>
      </c>
      <c r="E167" s="42">
        <f t="shared" si="2"/>
        <v>-0.9749279122</v>
      </c>
      <c r="F167" s="42">
        <f t="shared" si="3"/>
        <v>0.7818314825</v>
      </c>
      <c r="G167" s="43">
        <f t="shared" si="4"/>
        <v>5.628243952</v>
      </c>
      <c r="H167" s="43">
        <f t="shared" si="5"/>
        <v>6.787612221</v>
      </c>
      <c r="I167" s="44" t="str">
        <f t="shared" si="6"/>
        <v>7,</v>
      </c>
      <c r="J167" s="44" t="str">
        <f t="shared" si="7"/>
        <v>6,</v>
      </c>
    </row>
    <row r="168">
      <c r="B168" s="37"/>
      <c r="C168" s="38">
        <v>166.0</v>
      </c>
      <c r="D168" s="42">
        <f t="shared" si="1"/>
        <v>4.966708386</v>
      </c>
      <c r="E168" s="42">
        <f t="shared" si="2"/>
        <v>-0.9678347485</v>
      </c>
      <c r="F168" s="42">
        <f t="shared" si="3"/>
        <v>0.7227948638</v>
      </c>
      <c r="G168" s="43">
        <f t="shared" si="4"/>
        <v>5.94743632</v>
      </c>
      <c r="H168" s="43">
        <f t="shared" si="5"/>
        <v>6.57022092</v>
      </c>
      <c r="I168" s="44" t="str">
        <f t="shared" si="6"/>
        <v>7,</v>
      </c>
      <c r="J168" s="44" t="str">
        <f t="shared" si="7"/>
        <v>6,</v>
      </c>
    </row>
    <row r="169">
      <c r="B169" s="37"/>
      <c r="C169" s="38">
        <v>167.0</v>
      </c>
      <c r="D169" s="42">
        <f t="shared" si="1"/>
        <v>4.996628316</v>
      </c>
      <c r="E169" s="42">
        <f t="shared" si="2"/>
        <v>-0.9598752415</v>
      </c>
      <c r="F169" s="42">
        <f t="shared" si="3"/>
        <v>0.6579387259</v>
      </c>
      <c r="G169" s="43">
        <f t="shared" si="4"/>
        <v>6.305614131</v>
      </c>
      <c r="H169" s="43">
        <f t="shared" si="5"/>
        <v>6.340049637</v>
      </c>
      <c r="I169" s="44" t="str">
        <f t="shared" si="6"/>
        <v>6,</v>
      </c>
      <c r="J169" s="44" t="str">
        <f t="shared" si="7"/>
        <v>6,</v>
      </c>
    </row>
    <row r="170">
      <c r="B170" s="37"/>
      <c r="C170" s="38">
        <v>168.0</v>
      </c>
      <c r="D170" s="42">
        <f t="shared" si="1"/>
        <v>5.026548246</v>
      </c>
      <c r="E170" s="42">
        <f t="shared" si="2"/>
        <v>-0.9510565163</v>
      </c>
      <c r="F170" s="42">
        <f t="shared" si="3"/>
        <v>0.5877852523</v>
      </c>
      <c r="G170" s="43">
        <f t="shared" si="4"/>
        <v>6.702456767</v>
      </c>
      <c r="H170" s="43">
        <f t="shared" si="5"/>
        <v>6.101899279</v>
      </c>
      <c r="I170" s="44" t="str">
        <f t="shared" si="6"/>
        <v>6,</v>
      </c>
      <c r="J170" s="44" t="str">
        <f t="shared" si="7"/>
        <v>7,</v>
      </c>
    </row>
    <row r="171">
      <c r="B171" s="37"/>
      <c r="C171" s="38">
        <v>169.0</v>
      </c>
      <c r="D171" s="42">
        <f t="shared" si="1"/>
        <v>5.056468176</v>
      </c>
      <c r="E171" s="42">
        <f t="shared" si="2"/>
        <v>-0.9413864667</v>
      </c>
      <c r="F171" s="42">
        <f t="shared" si="3"/>
        <v>0.5128992774</v>
      </c>
      <c r="G171" s="43">
        <f t="shared" si="4"/>
        <v>7.137609</v>
      </c>
      <c r="H171" s="43">
        <f t="shared" si="5"/>
        <v>5.860953197</v>
      </c>
      <c r="I171" s="44" t="str">
        <f t="shared" si="6"/>
        <v>6,</v>
      </c>
      <c r="J171" s="44" t="str">
        <f t="shared" si="7"/>
        <v>7,</v>
      </c>
    </row>
    <row r="172">
      <c r="B172" s="37"/>
      <c r="C172" s="38">
        <v>170.0</v>
      </c>
      <c r="D172" s="42">
        <f t="shared" si="1"/>
        <v>5.086388106</v>
      </c>
      <c r="E172" s="42">
        <f t="shared" si="2"/>
        <v>-0.9308737486</v>
      </c>
      <c r="F172" s="42">
        <f t="shared" si="3"/>
        <v>0.4338837391</v>
      </c>
      <c r="G172" s="43">
        <f t="shared" si="4"/>
        <v>7.610681311</v>
      </c>
      <c r="H172" s="43">
        <f t="shared" si="5"/>
        <v>5.622732525</v>
      </c>
      <c r="I172" s="44" t="str">
        <f t="shared" si="6"/>
        <v>6,</v>
      </c>
      <c r="J172" s="44" t="str">
        <f t="shared" si="7"/>
        <v>8,</v>
      </c>
    </row>
    <row r="173">
      <c r="B173" s="37"/>
      <c r="C173" s="38">
        <v>171.0</v>
      </c>
      <c r="D173" s="42">
        <f t="shared" si="1"/>
        <v>5.116308036</v>
      </c>
      <c r="E173" s="42">
        <f t="shared" si="2"/>
        <v>-0.9195277726</v>
      </c>
      <c r="F173" s="42">
        <f t="shared" si="3"/>
        <v>0.3513748241</v>
      </c>
      <c r="G173" s="43">
        <f t="shared" si="4"/>
        <v>8.121250235</v>
      </c>
      <c r="H173" s="43">
        <f t="shared" si="5"/>
        <v>5.393048529</v>
      </c>
      <c r="I173" s="44" t="str">
        <f t="shared" si="6"/>
        <v>5,</v>
      </c>
      <c r="J173" s="44" t="str">
        <f t="shared" si="7"/>
        <v>8,</v>
      </c>
    </row>
    <row r="174">
      <c r="B174" s="37"/>
      <c r="C174" s="38">
        <v>172.0</v>
      </c>
      <c r="D174" s="42">
        <f t="shared" si="1"/>
        <v>5.146227966</v>
      </c>
      <c r="E174" s="42">
        <f t="shared" si="2"/>
        <v>-0.9073586946</v>
      </c>
      <c r="F174" s="42">
        <f t="shared" si="3"/>
        <v>0.2660368456</v>
      </c>
      <c r="G174" s="43">
        <f t="shared" si="4"/>
        <v>8.668858744</v>
      </c>
      <c r="H174" s="43">
        <f t="shared" si="5"/>
        <v>5.177952327</v>
      </c>
      <c r="I174" s="44" t="str">
        <f t="shared" si="6"/>
        <v>5,</v>
      </c>
      <c r="J174" s="44" t="str">
        <f t="shared" si="7"/>
        <v>9,</v>
      </c>
    </row>
    <row r="175">
      <c r="B175" s="37"/>
      <c r="C175" s="38">
        <v>173.0</v>
      </c>
      <c r="D175" s="42">
        <f t="shared" si="1"/>
        <v>5.176147896</v>
      </c>
      <c r="E175" s="42">
        <f t="shared" si="2"/>
        <v>-0.8943774077</v>
      </c>
      <c r="F175" s="42">
        <f t="shared" si="3"/>
        <v>0.1785568948</v>
      </c>
      <c r="G175" s="43">
        <f t="shared" si="4"/>
        <v>9.253016655</v>
      </c>
      <c r="H175" s="43">
        <f t="shared" si="5"/>
        <v>4.983682412</v>
      </c>
      <c r="I175" s="44" t="str">
        <f t="shared" si="6"/>
        <v>5,</v>
      </c>
      <c r="J175" s="44" t="str">
        <f t="shared" si="7"/>
        <v>9,</v>
      </c>
    </row>
    <row r="176">
      <c r="B176" s="37"/>
      <c r="C176" s="38">
        <v>174.0</v>
      </c>
      <c r="D176" s="42">
        <f t="shared" si="1"/>
        <v>5.206067826</v>
      </c>
      <c r="E176" s="42">
        <f t="shared" si="2"/>
        <v>-0.8805955319</v>
      </c>
      <c r="F176" s="42">
        <f t="shared" si="3"/>
        <v>0.0896393089</v>
      </c>
      <c r="G176" s="43">
        <f t="shared" si="4"/>
        <v>9.873201066</v>
      </c>
      <c r="H176" s="43">
        <f t="shared" si="5"/>
        <v>4.816610385</v>
      </c>
      <c r="I176" s="44" t="str">
        <f t="shared" si="6"/>
        <v>5,</v>
      </c>
      <c r="J176" s="44" t="str">
        <f t="shared" si="7"/>
        <v>10,</v>
      </c>
    </row>
    <row r="177">
      <c r="B177" s="37"/>
      <c r="C177" s="38">
        <v>175.0</v>
      </c>
      <c r="D177" s="42">
        <f t="shared" si="1"/>
        <v>5.235987756</v>
      </c>
      <c r="E177" s="42">
        <f t="shared" si="2"/>
        <v>-0.8660254038</v>
      </c>
      <c r="F177" s="42">
        <f t="shared" si="3"/>
        <v>0</v>
      </c>
      <c r="G177" s="43">
        <f t="shared" si="4"/>
        <v>10.52885683</v>
      </c>
      <c r="H177" s="43">
        <f t="shared" si="5"/>
        <v>4.683185354</v>
      </c>
      <c r="I177" s="44" t="str">
        <f t="shared" si="6"/>
        <v>5,</v>
      </c>
      <c r="J177" s="44" t="str">
        <f t="shared" si="7"/>
        <v>11,</v>
      </c>
    </row>
    <row r="178">
      <c r="B178" s="37"/>
      <c r="C178" s="38">
        <v>176.0</v>
      </c>
      <c r="D178" s="42">
        <f t="shared" si="1"/>
        <v>5.265907686</v>
      </c>
      <c r="E178" s="42">
        <f t="shared" si="2"/>
        <v>-0.8506800657</v>
      </c>
      <c r="F178" s="42">
        <f t="shared" si="3"/>
        <v>-0.0896393089</v>
      </c>
      <c r="G178" s="43">
        <f t="shared" si="4"/>
        <v>11.21939704</v>
      </c>
      <c r="H178" s="43">
        <f t="shared" si="5"/>
        <v>4.589877443</v>
      </c>
      <c r="I178" s="44" t="str">
        <f t="shared" si="6"/>
        <v>5,</v>
      </c>
      <c r="J178" s="44" t="str">
        <f t="shared" si="7"/>
        <v>11,</v>
      </c>
    </row>
    <row r="179">
      <c r="B179" s="37"/>
      <c r="C179" s="38">
        <v>177.0</v>
      </c>
      <c r="D179" s="42">
        <f t="shared" si="1"/>
        <v>5.295827616</v>
      </c>
      <c r="E179" s="42">
        <f t="shared" si="2"/>
        <v>-0.8345732537</v>
      </c>
      <c r="F179" s="42">
        <f t="shared" si="3"/>
        <v>-0.1785568948</v>
      </c>
      <c r="G179" s="43">
        <f t="shared" si="4"/>
        <v>11.94420358</v>
      </c>
      <c r="H179" s="43">
        <f t="shared" si="5"/>
        <v>4.543120861</v>
      </c>
      <c r="I179" s="44" t="str">
        <f t="shared" si="6"/>
        <v>5,</v>
      </c>
      <c r="J179" s="44" t="str">
        <f t="shared" si="7"/>
        <v>12,</v>
      </c>
    </row>
    <row r="180">
      <c r="B180" s="37"/>
      <c r="C180" s="38">
        <v>178.0</v>
      </c>
      <c r="D180" s="42">
        <f t="shared" si="1"/>
        <v>5.325747546</v>
      </c>
      <c r="E180" s="42">
        <f t="shared" si="2"/>
        <v>-0.8177193857</v>
      </c>
      <c r="F180" s="42">
        <f t="shared" si="3"/>
        <v>-0.2660368456</v>
      </c>
      <c r="G180" s="43">
        <f t="shared" si="4"/>
        <v>12.70262765</v>
      </c>
      <c r="H180" s="43">
        <f t="shared" si="5"/>
        <v>4.549257021</v>
      </c>
      <c r="I180" s="44" t="str">
        <f t="shared" si="6"/>
        <v>5,</v>
      </c>
      <c r="J180" s="44" t="str">
        <f t="shared" si="7"/>
        <v>13,</v>
      </c>
    </row>
    <row r="181">
      <c r="B181" s="37"/>
      <c r="C181" s="38">
        <v>179.0</v>
      </c>
      <c r="D181" s="42">
        <f t="shared" si="1"/>
        <v>5.355667476</v>
      </c>
      <c r="E181" s="42">
        <f t="shared" si="2"/>
        <v>-0.800133548</v>
      </c>
      <c r="F181" s="42">
        <f t="shared" si="3"/>
        <v>-0.3513748241</v>
      </c>
      <c r="G181" s="43">
        <f t="shared" si="4"/>
        <v>13.49399034</v>
      </c>
      <c r="H181" s="43">
        <f t="shared" si="5"/>
        <v>4.614478132</v>
      </c>
      <c r="I181" s="44" t="str">
        <f t="shared" si="6"/>
        <v>5,</v>
      </c>
      <c r="J181" s="44" t="str">
        <f t="shared" si="7"/>
        <v>13,</v>
      </c>
    </row>
    <row r="182">
      <c r="B182" s="37"/>
      <c r="C182" s="38">
        <v>180.0</v>
      </c>
      <c r="D182" s="42">
        <f t="shared" si="1"/>
        <v>5.385587406</v>
      </c>
      <c r="E182" s="42">
        <f t="shared" si="2"/>
        <v>-0.7818314825</v>
      </c>
      <c r="F182" s="42">
        <f t="shared" si="3"/>
        <v>-0.4338837391</v>
      </c>
      <c r="G182" s="43">
        <f t="shared" si="4"/>
        <v>14.31758329</v>
      </c>
      <c r="H182" s="43">
        <f t="shared" si="5"/>
        <v>4.744771765</v>
      </c>
      <c r="I182" s="44" t="str">
        <f t="shared" si="6"/>
        <v>5,</v>
      </c>
      <c r="J182" s="44" t="str">
        <f t="shared" si="7"/>
        <v>14,</v>
      </c>
    </row>
    <row r="183">
      <c r="B183" s="37"/>
      <c r="C183" s="38">
        <v>181.0</v>
      </c>
      <c r="D183" s="42">
        <f t="shared" si="1"/>
        <v>5.415507336</v>
      </c>
      <c r="E183" s="42">
        <f t="shared" si="2"/>
        <v>-0.7628295719</v>
      </c>
      <c r="F183" s="42">
        <f t="shared" si="3"/>
        <v>-0.5128992774</v>
      </c>
      <c r="G183" s="43">
        <f t="shared" si="4"/>
        <v>15.17266927</v>
      </c>
      <c r="H183" s="43">
        <f t="shared" si="5"/>
        <v>4.94586681</v>
      </c>
      <c r="I183" s="44" t="str">
        <f t="shared" si="6"/>
        <v>5,</v>
      </c>
      <c r="J183" s="44" t="str">
        <f t="shared" si="7"/>
        <v>15,</v>
      </c>
    </row>
    <row r="184">
      <c r="B184" s="37"/>
      <c r="C184" s="38">
        <v>182.0</v>
      </c>
      <c r="D184" s="42">
        <f t="shared" si="1"/>
        <v>5.445427266</v>
      </c>
      <c r="E184" s="42">
        <f t="shared" si="2"/>
        <v>-0.7431448255</v>
      </c>
      <c r="F184" s="42">
        <f t="shared" si="3"/>
        <v>-0.5877852523</v>
      </c>
      <c r="G184" s="43">
        <f t="shared" si="4"/>
        <v>16.05848285</v>
      </c>
      <c r="H184" s="43">
        <f t="shared" si="5"/>
        <v>5.223181284</v>
      </c>
      <c r="I184" s="44" t="str">
        <f t="shared" si="6"/>
        <v>5,</v>
      </c>
      <c r="J184" s="44" t="str">
        <f t="shared" si="7"/>
        <v>16,</v>
      </c>
    </row>
    <row r="185">
      <c r="B185" s="37"/>
      <c r="C185" s="38">
        <v>183.0</v>
      </c>
      <c r="D185" s="42">
        <f t="shared" si="1"/>
        <v>5.475347196</v>
      </c>
      <c r="E185" s="42">
        <f t="shared" si="2"/>
        <v>-0.7227948638</v>
      </c>
      <c r="F185" s="42">
        <f t="shared" si="3"/>
        <v>-0.6579387259</v>
      </c>
      <c r="G185" s="43">
        <f t="shared" si="4"/>
        <v>16.97423113</v>
      </c>
      <c r="H185" s="43">
        <f t="shared" si="5"/>
        <v>5.58177241</v>
      </c>
      <c r="I185" s="44" t="str">
        <f t="shared" si="6"/>
        <v>6,</v>
      </c>
      <c r="J185" s="44" t="str">
        <f t="shared" si="7"/>
        <v>17,</v>
      </c>
    </row>
    <row r="186">
      <c r="B186" s="37"/>
      <c r="C186" s="38">
        <v>184.0</v>
      </c>
      <c r="D186" s="42">
        <f t="shared" si="1"/>
        <v>5.505267126</v>
      </c>
      <c r="E186" s="42">
        <f t="shared" si="2"/>
        <v>-0.7017979029</v>
      </c>
      <c r="F186" s="42">
        <f t="shared" si="3"/>
        <v>-0.7227948638</v>
      </c>
      <c r="G186" s="43">
        <f t="shared" si="4"/>
        <v>17.91909437</v>
      </c>
      <c r="H186" s="43">
        <f t="shared" si="5"/>
        <v>6.026289374</v>
      </c>
      <c r="I186" s="44" t="str">
        <f t="shared" si="6"/>
        <v>6,</v>
      </c>
      <c r="J186" s="44" t="str">
        <f t="shared" si="7"/>
        <v>18,</v>
      </c>
    </row>
    <row r="187">
      <c r="B187" s="37"/>
      <c r="C187" s="38">
        <v>185.0</v>
      </c>
      <c r="D187" s="42">
        <f t="shared" si="1"/>
        <v>5.535187056</v>
      </c>
      <c r="E187" s="42">
        <f t="shared" si="2"/>
        <v>-0.6801727378</v>
      </c>
      <c r="F187" s="42">
        <f t="shared" si="3"/>
        <v>-0.7818314825</v>
      </c>
      <c r="G187" s="43">
        <f t="shared" si="4"/>
        <v>18.8922268</v>
      </c>
      <c r="H187" s="43">
        <f t="shared" si="5"/>
        <v>6.560929144</v>
      </c>
      <c r="I187" s="44" t="str">
        <f t="shared" si="6"/>
        <v>7,</v>
      </c>
      <c r="J187" s="44" t="str">
        <f t="shared" si="7"/>
        <v>19,</v>
      </c>
    </row>
    <row r="188">
      <c r="B188" s="37"/>
      <c r="C188" s="38">
        <v>186.0</v>
      </c>
      <c r="D188" s="42">
        <f t="shared" si="1"/>
        <v>5.565106986</v>
      </c>
      <c r="E188" s="42">
        <f t="shared" si="2"/>
        <v>-0.6579387259</v>
      </c>
      <c r="F188" s="42">
        <f t="shared" si="3"/>
        <v>-0.8345732537</v>
      </c>
      <c r="G188" s="43">
        <f t="shared" si="4"/>
        <v>19.89275733</v>
      </c>
      <c r="H188" s="43">
        <f t="shared" si="5"/>
        <v>7.189395721</v>
      </c>
      <c r="I188" s="44" t="str">
        <f t="shared" si="6"/>
        <v>7,</v>
      </c>
      <c r="J188" s="44" t="str">
        <f t="shared" si="7"/>
        <v>20,</v>
      </c>
    </row>
    <row r="189">
      <c r="B189" s="37"/>
      <c r="C189" s="38">
        <v>187.0</v>
      </c>
      <c r="D189" s="42">
        <f t="shared" si="1"/>
        <v>5.595026916</v>
      </c>
      <c r="E189" s="42">
        <f t="shared" si="2"/>
        <v>-0.6351157698</v>
      </c>
      <c r="F189" s="42">
        <f t="shared" si="3"/>
        <v>-0.8805955319</v>
      </c>
      <c r="G189" s="43">
        <f t="shared" si="4"/>
        <v>20.91979036</v>
      </c>
      <c r="H189" s="43">
        <f t="shared" si="5"/>
        <v>7.914863145</v>
      </c>
      <c r="I189" s="44" t="str">
        <f t="shared" si="6"/>
        <v>8,</v>
      </c>
      <c r="J189" s="44" t="str">
        <f t="shared" si="7"/>
        <v>21,</v>
      </c>
    </row>
    <row r="190">
      <c r="B190" s="37"/>
      <c r="C190" s="38">
        <v>188.0</v>
      </c>
      <c r="D190" s="42">
        <f t="shared" si="1"/>
        <v>5.624946846</v>
      </c>
      <c r="E190" s="42">
        <f t="shared" si="2"/>
        <v>-0.6117242991</v>
      </c>
      <c r="F190" s="42">
        <f t="shared" si="3"/>
        <v>-0.9195277726</v>
      </c>
      <c r="G190" s="43">
        <f t="shared" si="4"/>
        <v>21.97240654</v>
      </c>
      <c r="H190" s="43">
        <f t="shared" si="5"/>
        <v>8.739942573</v>
      </c>
      <c r="I190" s="44" t="str">
        <f t="shared" si="6"/>
        <v>9,</v>
      </c>
      <c r="J190" s="44" t="str">
        <f t="shared" si="7"/>
        <v>22,</v>
      </c>
    </row>
    <row r="191">
      <c r="B191" s="37"/>
      <c r="C191" s="38">
        <v>189.0</v>
      </c>
      <c r="D191" s="42">
        <f t="shared" si="1"/>
        <v>5.654866776</v>
      </c>
      <c r="E191" s="42">
        <f t="shared" si="2"/>
        <v>-0.5877852523</v>
      </c>
      <c r="F191" s="42">
        <f t="shared" si="3"/>
        <v>-0.9510565163</v>
      </c>
      <c r="G191" s="43">
        <f t="shared" si="4"/>
        <v>23.04966365</v>
      </c>
      <c r="H191" s="43">
        <f t="shared" si="5"/>
        <v>9.666653683</v>
      </c>
      <c r="I191" s="44" t="str">
        <f t="shared" si="6"/>
        <v>10,</v>
      </c>
      <c r="J191" s="44" t="str">
        <f t="shared" si="7"/>
        <v>23,</v>
      </c>
    </row>
    <row r="192">
      <c r="B192" s="37"/>
      <c r="C192" s="38">
        <v>190.0</v>
      </c>
      <c r="D192" s="42">
        <f t="shared" si="1"/>
        <v>5.684786706</v>
      </c>
      <c r="E192" s="42">
        <f t="shared" si="2"/>
        <v>-0.5633200581</v>
      </c>
      <c r="F192" s="42">
        <f t="shared" si="3"/>
        <v>-0.9749279122</v>
      </c>
      <c r="G192" s="43">
        <f t="shared" si="4"/>
        <v>24.15059739</v>
      </c>
      <c r="H192" s="43">
        <f t="shared" si="5"/>
        <v>10.69640066</v>
      </c>
      <c r="I192" s="44" t="str">
        <f t="shared" si="6"/>
        <v>11,</v>
      </c>
      <c r="J192" s="44" t="str">
        <f t="shared" si="7"/>
        <v>24,</v>
      </c>
    </row>
    <row r="193">
      <c r="B193" s="37"/>
      <c r="C193" s="38">
        <v>191.0</v>
      </c>
      <c r="D193" s="42">
        <f t="shared" si="1"/>
        <v>5.714706637</v>
      </c>
      <c r="E193" s="42">
        <f t="shared" si="2"/>
        <v>-0.5383506161</v>
      </c>
      <c r="F193" s="42">
        <f t="shared" si="3"/>
        <v>-0.9909497618</v>
      </c>
      <c r="G193" s="43">
        <f t="shared" si="4"/>
        <v>25.27422228</v>
      </c>
      <c r="H193" s="43">
        <f t="shared" si="5"/>
        <v>11.82995298</v>
      </c>
      <c r="I193" s="44" t="str">
        <f t="shared" si="6"/>
        <v>12,</v>
      </c>
      <c r="J193" s="44" t="str">
        <f t="shared" si="7"/>
        <v>25,</v>
      </c>
    </row>
    <row r="194">
      <c r="B194" s="37"/>
      <c r="C194" s="38">
        <v>192.0</v>
      </c>
      <c r="D194" s="42">
        <f t="shared" si="1"/>
        <v>5.744626567</v>
      </c>
      <c r="E194" s="42">
        <f t="shared" si="2"/>
        <v>-0.5128992774</v>
      </c>
      <c r="F194" s="42">
        <f t="shared" si="3"/>
        <v>-0.9989930665</v>
      </c>
      <c r="G194" s="43">
        <f t="shared" si="4"/>
        <v>26.41953252</v>
      </c>
      <c r="H194" s="43">
        <f t="shared" si="5"/>
        <v>13.06743104</v>
      </c>
      <c r="I194" s="44" t="str">
        <f t="shared" si="6"/>
        <v>13,</v>
      </c>
      <c r="J194" s="44" t="str">
        <f t="shared" si="7"/>
        <v>26,</v>
      </c>
    </row>
    <row r="195">
      <c r="B195" s="37"/>
      <c r="C195" s="38">
        <v>193.0</v>
      </c>
      <c r="D195" s="42">
        <f t="shared" si="1"/>
        <v>5.774546497</v>
      </c>
      <c r="E195" s="42">
        <f t="shared" si="2"/>
        <v>-0.4869888244</v>
      </c>
      <c r="F195" s="42">
        <f t="shared" si="3"/>
        <v>-0.9989930665</v>
      </c>
      <c r="G195" s="43">
        <f t="shared" si="4"/>
        <v>27.5855029</v>
      </c>
      <c r="H195" s="43">
        <f t="shared" si="5"/>
        <v>14.40829698</v>
      </c>
      <c r="I195" s="44" t="str">
        <f t="shared" si="6"/>
        <v>14,</v>
      </c>
      <c r="J195" s="44" t="str">
        <f t="shared" si="7"/>
        <v>28,</v>
      </c>
    </row>
    <row r="196">
      <c r="B196" s="37"/>
      <c r="C196" s="38">
        <v>194.0</v>
      </c>
      <c r="D196" s="42">
        <f t="shared" si="1"/>
        <v>5.804466427</v>
      </c>
      <c r="E196" s="42">
        <f t="shared" si="2"/>
        <v>-0.4606424505</v>
      </c>
      <c r="F196" s="42">
        <f t="shared" si="3"/>
        <v>-0.9909497618</v>
      </c>
      <c r="G196" s="43">
        <f t="shared" si="4"/>
        <v>28.77108973</v>
      </c>
      <c r="H196" s="43">
        <f t="shared" si="5"/>
        <v>15.85135055</v>
      </c>
      <c r="I196" s="44" t="str">
        <f t="shared" si="6"/>
        <v>16,</v>
      </c>
      <c r="J196" s="44" t="str">
        <f t="shared" si="7"/>
        <v>29,</v>
      </c>
    </row>
    <row r="197">
      <c r="B197" s="37"/>
      <c r="C197" s="38">
        <v>195.0</v>
      </c>
      <c r="D197" s="42">
        <f t="shared" si="1"/>
        <v>5.834386357</v>
      </c>
      <c r="E197" s="42">
        <f t="shared" si="2"/>
        <v>-0.4338837391</v>
      </c>
      <c r="F197" s="42">
        <f t="shared" si="3"/>
        <v>-0.9749279122</v>
      </c>
      <c r="G197" s="43">
        <f t="shared" si="4"/>
        <v>29.97523174</v>
      </c>
      <c r="H197" s="43">
        <f t="shared" si="5"/>
        <v>17.39473017</v>
      </c>
      <c r="I197" s="44" t="str">
        <f t="shared" si="6"/>
        <v>17,</v>
      </c>
      <c r="J197" s="44" t="str">
        <f t="shared" si="7"/>
        <v>30,</v>
      </c>
    </row>
    <row r="198">
      <c r="B198" s="37"/>
      <c r="C198" s="38">
        <v>196.0</v>
      </c>
      <c r="D198" s="42">
        <f t="shared" si="1"/>
        <v>5.864306287</v>
      </c>
      <c r="E198" s="42">
        <f t="shared" si="2"/>
        <v>-0.4067366431</v>
      </c>
      <c r="F198" s="42">
        <f t="shared" si="3"/>
        <v>-0.9510565163</v>
      </c>
      <c r="G198" s="43">
        <f t="shared" si="4"/>
        <v>31.19685106</v>
      </c>
      <c r="H198" s="43">
        <f t="shared" si="5"/>
        <v>19.03591921</v>
      </c>
      <c r="I198" s="44" t="str">
        <f t="shared" si="6"/>
        <v>19,</v>
      </c>
      <c r="J198" s="44" t="str">
        <f t="shared" si="7"/>
        <v>31,</v>
      </c>
    </row>
    <row r="199">
      <c r="B199" s="37"/>
      <c r="C199" s="38">
        <v>197.0</v>
      </c>
      <c r="D199" s="42">
        <f t="shared" si="1"/>
        <v>5.894226217</v>
      </c>
      <c r="E199" s="42">
        <f t="shared" si="2"/>
        <v>-0.3792254627</v>
      </c>
      <c r="F199" s="42">
        <f t="shared" si="3"/>
        <v>-0.9195277726</v>
      </c>
      <c r="G199" s="43">
        <f t="shared" si="4"/>
        <v>32.43485418</v>
      </c>
      <c r="H199" s="43">
        <f t="shared" si="5"/>
        <v>20.77175736</v>
      </c>
      <c r="I199" s="44" t="str">
        <f t="shared" si="6"/>
        <v>21,</v>
      </c>
      <c r="J199" s="44" t="str">
        <f t="shared" si="7"/>
        <v>32,</v>
      </c>
    </row>
    <row r="200">
      <c r="B200" s="37"/>
      <c r="C200" s="38">
        <v>198.0</v>
      </c>
      <c r="D200" s="42">
        <f t="shared" si="1"/>
        <v>5.924146147</v>
      </c>
      <c r="E200" s="42">
        <f t="shared" si="2"/>
        <v>-0.3513748241</v>
      </c>
      <c r="F200" s="42">
        <f t="shared" si="3"/>
        <v>-0.8805955319</v>
      </c>
      <c r="G200" s="43">
        <f t="shared" si="4"/>
        <v>33.68813292</v>
      </c>
      <c r="H200" s="43">
        <f t="shared" si="5"/>
        <v>22.59845709</v>
      </c>
      <c r="I200" s="44" t="str">
        <f t="shared" si="6"/>
        <v>23,</v>
      </c>
      <c r="J200" s="44" t="str">
        <f t="shared" si="7"/>
        <v>34,</v>
      </c>
    </row>
    <row r="201">
      <c r="B201" s="37"/>
      <c r="C201" s="38">
        <v>199.0</v>
      </c>
      <c r="D201" s="42">
        <f t="shared" si="1"/>
        <v>5.954066077</v>
      </c>
      <c r="E201" s="42">
        <f t="shared" si="2"/>
        <v>-0.3232096575</v>
      </c>
      <c r="F201" s="42">
        <f t="shared" si="3"/>
        <v>-0.8345732537</v>
      </c>
      <c r="G201" s="43">
        <f t="shared" si="4"/>
        <v>34.95556541</v>
      </c>
      <c r="H201" s="43">
        <f t="shared" si="5"/>
        <v>24.51162501</v>
      </c>
      <c r="I201" s="44" t="str">
        <f t="shared" si="6"/>
        <v>25,</v>
      </c>
      <c r="J201" s="44" t="str">
        <f t="shared" si="7"/>
        <v>35,</v>
      </c>
    </row>
    <row r="202">
      <c r="B202" s="37"/>
      <c r="C202" s="38">
        <v>200.0</v>
      </c>
      <c r="D202" s="42">
        <f t="shared" si="1"/>
        <v>5.983986007</v>
      </c>
      <c r="E202" s="42">
        <f t="shared" si="2"/>
        <v>-0.2947551744</v>
      </c>
      <c r="F202" s="42">
        <f t="shared" si="3"/>
        <v>-0.7818314825</v>
      </c>
      <c r="G202" s="43">
        <f t="shared" si="4"/>
        <v>36.23601715</v>
      </c>
      <c r="H202" s="43">
        <f t="shared" si="5"/>
        <v>26.50628805</v>
      </c>
      <c r="I202" s="44" t="str">
        <f t="shared" si="6"/>
        <v>27,</v>
      </c>
      <c r="J202" s="44" t="str">
        <f t="shared" si="7"/>
        <v>36,</v>
      </c>
    </row>
    <row r="203">
      <c r="B203" s="37"/>
      <c r="C203" s="38">
        <v>201.0</v>
      </c>
      <c r="D203" s="42">
        <f t="shared" si="1"/>
        <v>6.013905937</v>
      </c>
      <c r="E203" s="42">
        <f t="shared" si="2"/>
        <v>-0.2660368456</v>
      </c>
      <c r="F203" s="42">
        <f t="shared" si="3"/>
        <v>-0.7227948638</v>
      </c>
      <c r="G203" s="43">
        <f t="shared" si="4"/>
        <v>37.52834195</v>
      </c>
      <c r="H203" s="43">
        <f t="shared" si="5"/>
        <v>28.57692409</v>
      </c>
      <c r="I203" s="44" t="str">
        <f t="shared" si="6"/>
        <v>29,</v>
      </c>
      <c r="J203" s="44" t="str">
        <f t="shared" si="7"/>
        <v>38,</v>
      </c>
    </row>
    <row r="204">
      <c r="B204" s="37"/>
      <c r="C204" s="38">
        <v>202.0</v>
      </c>
      <c r="D204" s="42">
        <f t="shared" si="1"/>
        <v>6.043825867</v>
      </c>
      <c r="E204" s="42">
        <f t="shared" si="2"/>
        <v>-0.2370803777</v>
      </c>
      <c r="F204" s="42">
        <f t="shared" si="3"/>
        <v>-0.6579387259</v>
      </c>
      <c r="G204" s="43">
        <f t="shared" si="4"/>
        <v>38.831383</v>
      </c>
      <c r="H204" s="43">
        <f t="shared" si="5"/>
        <v>30.71749707</v>
      </c>
      <c r="I204" s="44" t="str">
        <f t="shared" si="6"/>
        <v>31,</v>
      </c>
      <c r="J204" s="44" t="str">
        <f t="shared" si="7"/>
        <v>39,</v>
      </c>
    </row>
    <row r="205">
      <c r="B205" s="37"/>
      <c r="C205" s="38">
        <v>203.0</v>
      </c>
      <c r="D205" s="42">
        <f t="shared" si="1"/>
        <v>6.073745797</v>
      </c>
      <c r="E205" s="42">
        <f t="shared" si="2"/>
        <v>-0.2079116908</v>
      </c>
      <c r="F205" s="42">
        <f t="shared" si="3"/>
        <v>-0.5877852523</v>
      </c>
      <c r="G205" s="43">
        <f t="shared" si="4"/>
        <v>40.14397391</v>
      </c>
      <c r="H205" s="43">
        <f t="shared" si="5"/>
        <v>32.921496</v>
      </c>
      <c r="I205" s="44" t="str">
        <f t="shared" si="6"/>
        <v>33,</v>
      </c>
      <c r="J205" s="44" t="str">
        <f t="shared" si="7"/>
        <v>40,</v>
      </c>
    </row>
    <row r="206">
      <c r="B206" s="37"/>
      <c r="C206" s="38">
        <v>204.0</v>
      </c>
      <c r="D206" s="42">
        <f t="shared" si="1"/>
        <v>6.103665727</v>
      </c>
      <c r="E206" s="42">
        <f t="shared" si="2"/>
        <v>-0.1785568948</v>
      </c>
      <c r="F206" s="42">
        <f t="shared" si="3"/>
        <v>-0.5128992774</v>
      </c>
      <c r="G206" s="43">
        <f t="shared" si="4"/>
        <v>41.46493973</v>
      </c>
      <c r="H206" s="43">
        <f t="shared" si="5"/>
        <v>35.18197785</v>
      </c>
      <c r="I206" s="44" t="str">
        <f t="shared" si="6"/>
        <v>35,</v>
      </c>
      <c r="J206" s="44" t="str">
        <f t="shared" si="7"/>
        <v>41,</v>
      </c>
    </row>
    <row r="207">
      <c r="B207" s="37"/>
      <c r="C207" s="38">
        <v>205.0</v>
      </c>
      <c r="D207" s="42">
        <f t="shared" si="1"/>
        <v>6.133585657</v>
      </c>
      <c r="E207" s="42">
        <f t="shared" si="2"/>
        <v>-0.1490422662</v>
      </c>
      <c r="F207" s="42">
        <f t="shared" si="3"/>
        <v>-0.4338837391</v>
      </c>
      <c r="G207" s="43">
        <f t="shared" si="4"/>
        <v>42.79309802</v>
      </c>
      <c r="H207" s="43">
        <f t="shared" si="5"/>
        <v>37.49161371</v>
      </c>
      <c r="I207" s="44" t="str">
        <f t="shared" si="6"/>
        <v>37,</v>
      </c>
      <c r="J207" s="44" t="str">
        <f t="shared" si="7"/>
        <v>43,</v>
      </c>
    </row>
    <row r="208">
      <c r="B208" s="37"/>
      <c r="C208" s="38">
        <v>206.0</v>
      </c>
      <c r="D208" s="42">
        <f t="shared" si="1"/>
        <v>6.163505587</v>
      </c>
      <c r="E208" s="42">
        <f t="shared" si="2"/>
        <v>-0.1193942245</v>
      </c>
      <c r="F208" s="42">
        <f t="shared" si="3"/>
        <v>-0.3513748241</v>
      </c>
      <c r="G208" s="43">
        <f t="shared" si="4"/>
        <v>44.1272599</v>
      </c>
      <c r="H208" s="43">
        <f t="shared" si="5"/>
        <v>39.84273812</v>
      </c>
      <c r="I208" s="44" t="str">
        <f t="shared" si="6"/>
        <v>40,</v>
      </c>
      <c r="J208" s="44" t="str">
        <f t="shared" si="7"/>
        <v>44,</v>
      </c>
    </row>
    <row r="209">
      <c r="B209" s="37"/>
      <c r="C209" s="38">
        <v>207.0</v>
      </c>
      <c r="D209" s="42">
        <f t="shared" si="1"/>
        <v>6.193425517</v>
      </c>
      <c r="E209" s="42">
        <f t="shared" si="2"/>
        <v>-0.0896393089</v>
      </c>
      <c r="F209" s="42">
        <f t="shared" si="3"/>
        <v>-0.2660368456</v>
      </c>
      <c r="G209" s="43">
        <f t="shared" si="4"/>
        <v>45.4662311</v>
      </c>
      <c r="H209" s="43">
        <f t="shared" si="5"/>
        <v>42.22740099</v>
      </c>
      <c r="I209" s="44" t="str">
        <f t="shared" si="6"/>
        <v>42,</v>
      </c>
      <c r="J209" s="44" t="str">
        <f t="shared" si="7"/>
        <v>45,</v>
      </c>
    </row>
    <row r="210">
      <c r="B210" s="37"/>
      <c r="C210" s="38">
        <v>208.0</v>
      </c>
      <c r="D210" s="42">
        <f t="shared" si="1"/>
        <v>6.223345447</v>
      </c>
      <c r="E210" s="42">
        <f t="shared" si="2"/>
        <v>-0.05980415395</v>
      </c>
      <c r="F210" s="42">
        <f t="shared" si="3"/>
        <v>-0.1785568948</v>
      </c>
      <c r="G210" s="43">
        <f t="shared" si="4"/>
        <v>46.80881307</v>
      </c>
      <c r="H210" s="43">
        <f t="shared" si="5"/>
        <v>44.63742177</v>
      </c>
      <c r="I210" s="44" t="str">
        <f t="shared" si="6"/>
        <v>45,</v>
      </c>
      <c r="J210" s="44" t="str">
        <f t="shared" si="7"/>
        <v>47,</v>
      </c>
    </row>
    <row r="211">
      <c r="B211" s="37"/>
      <c r="C211" s="38">
        <v>209.0</v>
      </c>
      <c r="D211" s="42">
        <f t="shared" si="1"/>
        <v>6.253265377</v>
      </c>
      <c r="E211" s="42">
        <f t="shared" si="2"/>
        <v>-0.02991546617</v>
      </c>
      <c r="F211" s="42">
        <f t="shared" si="3"/>
        <v>-0.0896393089</v>
      </c>
      <c r="G211" s="43">
        <f t="shared" si="4"/>
        <v>48.15380402</v>
      </c>
      <c r="H211" s="43">
        <f t="shared" si="5"/>
        <v>47.06444547</v>
      </c>
      <c r="I211" s="44" t="str">
        <f t="shared" si="6"/>
        <v>47,</v>
      </c>
      <c r="J211" s="44" t="str">
        <f t="shared" si="7"/>
        <v>48,</v>
      </c>
    </row>
    <row r="212">
      <c r="B212" s="37"/>
      <c r="C212" s="37"/>
      <c r="D212" s="37"/>
      <c r="E212" s="37"/>
      <c r="F212" s="37"/>
      <c r="G212" s="45"/>
      <c r="H212" s="45"/>
      <c r="I212" s="46"/>
    </row>
    <row r="213">
      <c r="B213" s="37"/>
      <c r="C213" s="37"/>
      <c r="D213" s="37"/>
      <c r="E213" s="37"/>
      <c r="F213" s="37"/>
      <c r="G213" s="45"/>
      <c r="H213" s="45"/>
      <c r="I213" s="46"/>
    </row>
    <row r="214">
      <c r="B214" s="37"/>
      <c r="C214" s="37"/>
      <c r="D214" s="37"/>
      <c r="E214" s="37"/>
      <c r="F214" s="37"/>
      <c r="G214" s="45"/>
      <c r="H214" s="45"/>
      <c r="I214" s="46"/>
    </row>
    <row r="215">
      <c r="B215" s="37"/>
      <c r="C215" s="37"/>
      <c r="D215" s="37"/>
      <c r="E215" s="37"/>
      <c r="F215" s="37"/>
      <c r="G215" s="45"/>
      <c r="H215" s="45"/>
      <c r="I215" s="46"/>
    </row>
    <row r="216">
      <c r="B216" s="37"/>
      <c r="C216" s="37"/>
      <c r="D216" s="37"/>
      <c r="E216" s="37"/>
      <c r="F216" s="37"/>
      <c r="G216" s="45"/>
      <c r="H216" s="45"/>
      <c r="I216" s="46"/>
    </row>
    <row r="217">
      <c r="B217" s="37"/>
      <c r="C217" s="37"/>
      <c r="D217" s="37"/>
      <c r="E217" s="37"/>
      <c r="F217" s="37"/>
      <c r="G217" s="45"/>
      <c r="H217" s="45"/>
      <c r="I217" s="46"/>
    </row>
    <row r="218">
      <c r="B218" s="37"/>
      <c r="C218" s="37"/>
      <c r="D218" s="37"/>
      <c r="E218" s="37"/>
      <c r="F218" s="37"/>
      <c r="G218" s="45"/>
      <c r="H218" s="45"/>
      <c r="I218" s="46"/>
    </row>
    <row r="219">
      <c r="B219" s="37"/>
      <c r="C219" s="37"/>
      <c r="D219" s="37"/>
      <c r="E219" s="37"/>
      <c r="F219" s="37"/>
      <c r="G219" s="45"/>
      <c r="H219" s="45"/>
      <c r="I219" s="46"/>
    </row>
    <row r="220">
      <c r="B220" s="37"/>
      <c r="C220" s="37"/>
      <c r="D220" s="37"/>
      <c r="E220" s="37"/>
      <c r="F220" s="37"/>
      <c r="G220" s="45"/>
      <c r="H220" s="45"/>
      <c r="I220" s="46"/>
    </row>
    <row r="221">
      <c r="B221" s="37"/>
      <c r="C221" s="37"/>
      <c r="D221" s="37"/>
      <c r="E221" s="37"/>
      <c r="F221" s="37"/>
      <c r="G221" s="45"/>
      <c r="H221" s="45"/>
      <c r="I221" s="46"/>
    </row>
    <row r="222">
      <c r="B222" s="37"/>
      <c r="C222" s="37"/>
      <c r="D222" s="37"/>
      <c r="E222" s="37"/>
      <c r="F222" s="37"/>
      <c r="G222" s="45"/>
      <c r="H222" s="45"/>
      <c r="I222" s="46"/>
    </row>
    <row r="223">
      <c r="B223" s="37"/>
      <c r="C223" s="37"/>
      <c r="D223" s="37"/>
      <c r="E223" s="37"/>
      <c r="F223" s="37"/>
      <c r="G223" s="45"/>
      <c r="H223" s="45"/>
      <c r="I223" s="46"/>
    </row>
    <row r="224">
      <c r="B224" s="37"/>
      <c r="C224" s="37"/>
      <c r="D224" s="37"/>
      <c r="E224" s="37"/>
      <c r="F224" s="37"/>
      <c r="G224" s="45"/>
      <c r="H224" s="45"/>
      <c r="I224" s="46"/>
    </row>
    <row r="225">
      <c r="B225" s="37"/>
      <c r="C225" s="37"/>
      <c r="D225" s="37"/>
      <c r="E225" s="37"/>
      <c r="F225" s="37"/>
      <c r="G225" s="45"/>
      <c r="H225" s="45"/>
      <c r="I225" s="46"/>
    </row>
    <row r="226">
      <c r="B226" s="37"/>
      <c r="C226" s="37"/>
      <c r="D226" s="37"/>
      <c r="E226" s="37"/>
      <c r="F226" s="37"/>
      <c r="G226" s="45"/>
      <c r="H226" s="45"/>
      <c r="I226" s="46"/>
    </row>
    <row r="227">
      <c r="B227" s="37"/>
      <c r="C227" s="37"/>
      <c r="D227" s="37"/>
      <c r="E227" s="37"/>
      <c r="F227" s="37"/>
      <c r="G227" s="45"/>
      <c r="H227" s="45"/>
      <c r="I227" s="46"/>
    </row>
    <row r="228">
      <c r="B228" s="37"/>
      <c r="C228" s="37"/>
      <c r="D228" s="37"/>
      <c r="E228" s="37"/>
      <c r="F228" s="37"/>
      <c r="G228" s="45"/>
      <c r="H228" s="45"/>
      <c r="I228" s="46"/>
    </row>
    <row r="229">
      <c r="B229" s="37"/>
      <c r="C229" s="37"/>
      <c r="D229" s="37"/>
      <c r="E229" s="37"/>
      <c r="F229" s="37"/>
      <c r="G229" s="45"/>
      <c r="H229" s="45"/>
      <c r="I229" s="46"/>
    </row>
    <row r="230">
      <c r="B230" s="37"/>
      <c r="C230" s="37"/>
      <c r="D230" s="37"/>
      <c r="E230" s="37"/>
      <c r="F230" s="37"/>
      <c r="G230" s="45"/>
      <c r="H230" s="45"/>
      <c r="I230" s="46"/>
    </row>
    <row r="231">
      <c r="B231" s="37"/>
      <c r="C231" s="37"/>
      <c r="D231" s="37"/>
      <c r="E231" s="37"/>
      <c r="F231" s="37"/>
      <c r="G231" s="45"/>
      <c r="H231" s="45"/>
      <c r="I231" s="46"/>
    </row>
    <row r="232">
      <c r="B232" s="37"/>
      <c r="C232" s="37"/>
      <c r="D232" s="37"/>
      <c r="E232" s="37"/>
      <c r="F232" s="37"/>
      <c r="G232" s="45"/>
      <c r="H232" s="45"/>
      <c r="I232" s="46"/>
    </row>
    <row r="233">
      <c r="B233" s="37"/>
      <c r="C233" s="37"/>
      <c r="D233" s="37"/>
      <c r="E233" s="37"/>
      <c r="F233" s="37"/>
      <c r="G233" s="45"/>
      <c r="H233" s="45"/>
      <c r="I233" s="46"/>
    </row>
    <row r="234">
      <c r="B234" s="37"/>
      <c r="C234" s="37"/>
      <c r="D234" s="37"/>
      <c r="E234" s="37"/>
      <c r="F234" s="37"/>
      <c r="G234" s="45"/>
      <c r="H234" s="45"/>
      <c r="I234" s="46"/>
    </row>
    <row r="235">
      <c r="B235" s="37"/>
      <c r="C235" s="37"/>
      <c r="D235" s="37"/>
      <c r="E235" s="37"/>
      <c r="F235" s="37"/>
      <c r="G235" s="45"/>
      <c r="H235" s="45"/>
      <c r="I235" s="46"/>
    </row>
    <row r="236">
      <c r="B236" s="37"/>
      <c r="C236" s="37"/>
      <c r="D236" s="37"/>
      <c r="E236" s="37"/>
      <c r="F236" s="37"/>
      <c r="G236" s="45"/>
      <c r="H236" s="45"/>
      <c r="I236" s="46"/>
    </row>
    <row r="237">
      <c r="B237" s="37"/>
      <c r="C237" s="37"/>
      <c r="D237" s="37"/>
      <c r="E237" s="37"/>
      <c r="F237" s="37"/>
      <c r="G237" s="45"/>
      <c r="H237" s="45"/>
      <c r="I237" s="46"/>
    </row>
    <row r="238">
      <c r="B238" s="37"/>
      <c r="C238" s="37"/>
      <c r="D238" s="37"/>
      <c r="E238" s="37"/>
      <c r="F238" s="37"/>
      <c r="G238" s="45"/>
      <c r="H238" s="45"/>
      <c r="I238" s="46"/>
    </row>
    <row r="239">
      <c r="B239" s="37"/>
      <c r="C239" s="37"/>
      <c r="D239" s="37"/>
      <c r="E239" s="37"/>
      <c r="F239" s="37"/>
      <c r="G239" s="45"/>
      <c r="H239" s="45"/>
      <c r="I239" s="46"/>
    </row>
    <row r="240">
      <c r="B240" s="37"/>
      <c r="C240" s="37"/>
      <c r="D240" s="37"/>
      <c r="E240" s="37"/>
      <c r="F240" s="37"/>
      <c r="G240" s="45"/>
      <c r="H240" s="45"/>
      <c r="I240" s="46"/>
    </row>
    <row r="241">
      <c r="B241" s="37"/>
      <c r="C241" s="37"/>
      <c r="D241" s="37"/>
      <c r="E241" s="37"/>
      <c r="F241" s="37"/>
      <c r="G241" s="45"/>
      <c r="H241" s="45"/>
      <c r="I241" s="46"/>
    </row>
    <row r="242">
      <c r="B242" s="37"/>
      <c r="C242" s="37"/>
      <c r="D242" s="37"/>
      <c r="E242" s="37"/>
      <c r="F242" s="37"/>
      <c r="G242" s="45"/>
      <c r="H242" s="45"/>
      <c r="I242" s="46"/>
    </row>
    <row r="243">
      <c r="B243" s="37"/>
      <c r="C243" s="37"/>
      <c r="D243" s="37"/>
      <c r="E243" s="37"/>
      <c r="F243" s="37"/>
      <c r="G243" s="45"/>
      <c r="H243" s="45"/>
      <c r="I243" s="46"/>
    </row>
    <row r="244">
      <c r="B244" s="37"/>
      <c r="C244" s="37"/>
      <c r="D244" s="37"/>
      <c r="E244" s="37"/>
      <c r="F244" s="37"/>
      <c r="G244" s="45"/>
      <c r="H244" s="45"/>
      <c r="I244" s="46"/>
    </row>
    <row r="245">
      <c r="B245" s="37"/>
      <c r="C245" s="37"/>
      <c r="D245" s="37"/>
      <c r="E245" s="37"/>
      <c r="F245" s="37"/>
      <c r="G245" s="45"/>
      <c r="H245" s="45"/>
      <c r="I245" s="46"/>
    </row>
    <row r="246">
      <c r="B246" s="37"/>
      <c r="C246" s="37"/>
      <c r="D246" s="37"/>
      <c r="E246" s="37"/>
      <c r="F246" s="37"/>
      <c r="G246" s="45"/>
      <c r="H246" s="45"/>
      <c r="I246" s="46"/>
    </row>
    <row r="247">
      <c r="B247" s="37"/>
      <c r="C247" s="37"/>
      <c r="D247" s="37"/>
      <c r="E247" s="37"/>
      <c r="F247" s="37"/>
      <c r="G247" s="45"/>
      <c r="H247" s="45"/>
      <c r="I247" s="46"/>
    </row>
    <row r="248">
      <c r="B248" s="37"/>
      <c r="C248" s="37"/>
      <c r="D248" s="37"/>
      <c r="E248" s="37"/>
      <c r="F248" s="37"/>
      <c r="G248" s="45"/>
      <c r="H248" s="45"/>
      <c r="I248" s="46"/>
    </row>
    <row r="249">
      <c r="B249" s="37"/>
      <c r="C249" s="37"/>
      <c r="D249" s="37"/>
      <c r="E249" s="37"/>
      <c r="F249" s="37"/>
      <c r="G249" s="45"/>
      <c r="H249" s="45"/>
      <c r="I249" s="46"/>
    </row>
    <row r="250">
      <c r="B250" s="37"/>
      <c r="C250" s="37"/>
      <c r="D250" s="37"/>
      <c r="E250" s="37"/>
      <c r="F250" s="37"/>
      <c r="G250" s="45"/>
      <c r="H250" s="45"/>
      <c r="I250" s="46"/>
    </row>
    <row r="251">
      <c r="B251" s="37"/>
      <c r="C251" s="37"/>
      <c r="D251" s="37"/>
      <c r="E251" s="37"/>
      <c r="F251" s="37"/>
      <c r="G251" s="45"/>
      <c r="H251" s="45"/>
      <c r="I251" s="46"/>
    </row>
    <row r="252">
      <c r="B252" s="37"/>
      <c r="C252" s="37"/>
      <c r="D252" s="37"/>
      <c r="E252" s="37"/>
      <c r="F252" s="37"/>
      <c r="G252" s="45"/>
      <c r="H252" s="45"/>
      <c r="I252" s="46"/>
    </row>
    <row r="253">
      <c r="B253" s="37"/>
      <c r="C253" s="37"/>
      <c r="D253" s="37"/>
      <c r="E253" s="37"/>
      <c r="F253" s="37"/>
      <c r="G253" s="45"/>
      <c r="H253" s="45"/>
      <c r="I253" s="46"/>
    </row>
    <row r="254">
      <c r="B254" s="37"/>
      <c r="C254" s="37"/>
      <c r="D254" s="37"/>
      <c r="E254" s="37"/>
      <c r="F254" s="37"/>
      <c r="G254" s="45"/>
      <c r="H254" s="45"/>
      <c r="I254" s="46"/>
    </row>
    <row r="255">
      <c r="B255" s="37"/>
      <c r="C255" s="37"/>
      <c r="D255" s="37"/>
      <c r="E255" s="37"/>
      <c r="F255" s="37"/>
      <c r="G255" s="45"/>
      <c r="H255" s="45"/>
      <c r="I255" s="46"/>
    </row>
    <row r="256">
      <c r="B256" s="37"/>
      <c r="C256" s="37"/>
      <c r="D256" s="37"/>
      <c r="E256" s="37"/>
      <c r="F256" s="37"/>
      <c r="G256" s="45"/>
      <c r="H256" s="45"/>
      <c r="I256" s="46"/>
    </row>
    <row r="257">
      <c r="B257" s="37"/>
      <c r="C257" s="37"/>
      <c r="D257" s="37"/>
      <c r="E257" s="37"/>
      <c r="F257" s="37"/>
      <c r="G257" s="45"/>
      <c r="H257" s="45"/>
      <c r="I257" s="46"/>
    </row>
    <row r="258">
      <c r="B258" s="37"/>
      <c r="C258" s="37"/>
      <c r="D258" s="37"/>
      <c r="E258" s="37"/>
      <c r="F258" s="37"/>
      <c r="G258" s="45"/>
      <c r="H258" s="45"/>
      <c r="I258" s="46"/>
    </row>
    <row r="259">
      <c r="B259" s="37"/>
      <c r="C259" s="37"/>
      <c r="D259" s="37"/>
      <c r="E259" s="37"/>
      <c r="F259" s="37"/>
      <c r="G259" s="45"/>
      <c r="H259" s="45"/>
      <c r="I259" s="46"/>
    </row>
    <row r="260">
      <c r="B260" s="37"/>
      <c r="C260" s="37"/>
      <c r="D260" s="37"/>
      <c r="E260" s="37"/>
      <c r="F260" s="37"/>
      <c r="G260" s="45"/>
      <c r="H260" s="45"/>
      <c r="I260" s="46"/>
    </row>
    <row r="261">
      <c r="B261" s="37"/>
      <c r="C261" s="37"/>
      <c r="D261" s="37"/>
      <c r="E261" s="37"/>
      <c r="F261" s="37"/>
      <c r="G261" s="45"/>
      <c r="H261" s="45"/>
      <c r="I261" s="46"/>
    </row>
    <row r="262">
      <c r="B262" s="37"/>
      <c r="C262" s="37"/>
      <c r="D262" s="37"/>
      <c r="E262" s="37"/>
      <c r="F262" s="37"/>
      <c r="G262" s="45"/>
      <c r="H262" s="45"/>
      <c r="I262" s="46"/>
    </row>
    <row r="263">
      <c r="B263" s="37"/>
      <c r="C263" s="37"/>
      <c r="D263" s="37"/>
      <c r="E263" s="37"/>
      <c r="F263" s="37"/>
      <c r="G263" s="45"/>
      <c r="H263" s="45"/>
      <c r="I263" s="46"/>
    </row>
    <row r="264">
      <c r="B264" s="37"/>
      <c r="C264" s="37"/>
      <c r="D264" s="37"/>
      <c r="E264" s="37"/>
      <c r="F264" s="37"/>
      <c r="G264" s="45"/>
      <c r="H264" s="45"/>
      <c r="I264" s="46"/>
    </row>
    <row r="265">
      <c r="B265" s="37"/>
      <c r="C265" s="37"/>
      <c r="D265" s="37"/>
      <c r="E265" s="37"/>
      <c r="F265" s="37"/>
      <c r="G265" s="45"/>
      <c r="H265" s="45"/>
      <c r="I265" s="46"/>
    </row>
    <row r="266">
      <c r="B266" s="37"/>
      <c r="C266" s="37"/>
      <c r="D266" s="37"/>
      <c r="E266" s="37"/>
      <c r="F266" s="37"/>
      <c r="G266" s="45"/>
      <c r="H266" s="45"/>
      <c r="I266" s="46"/>
    </row>
    <row r="267">
      <c r="B267" s="37"/>
      <c r="C267" s="37"/>
      <c r="D267" s="37"/>
      <c r="E267" s="37"/>
      <c r="F267" s="37"/>
      <c r="G267" s="45"/>
      <c r="H267" s="45"/>
      <c r="I267" s="46"/>
    </row>
    <row r="268">
      <c r="B268" s="37"/>
      <c r="C268" s="37"/>
      <c r="D268" s="37"/>
      <c r="E268" s="37"/>
      <c r="F268" s="37"/>
      <c r="G268" s="45"/>
      <c r="H268" s="45"/>
      <c r="I268" s="46"/>
    </row>
    <row r="269">
      <c r="B269" s="37"/>
      <c r="C269" s="37"/>
      <c r="D269" s="37"/>
      <c r="E269" s="37"/>
      <c r="F269" s="37"/>
      <c r="G269" s="45"/>
      <c r="H269" s="45"/>
      <c r="I269" s="46"/>
    </row>
    <row r="270">
      <c r="B270" s="37"/>
      <c r="C270" s="37"/>
      <c r="D270" s="37"/>
      <c r="E270" s="37"/>
      <c r="F270" s="37"/>
      <c r="G270" s="45"/>
      <c r="H270" s="45"/>
      <c r="I270" s="46"/>
    </row>
    <row r="271">
      <c r="B271" s="37"/>
      <c r="C271" s="37"/>
      <c r="D271" s="37"/>
      <c r="E271" s="37"/>
      <c r="F271" s="37"/>
      <c r="G271" s="45"/>
      <c r="H271" s="45"/>
      <c r="I271" s="46"/>
    </row>
    <row r="272">
      <c r="B272" s="37"/>
      <c r="C272" s="37"/>
      <c r="D272" s="37"/>
      <c r="E272" s="37"/>
      <c r="F272" s="37"/>
      <c r="G272" s="45"/>
      <c r="H272" s="45"/>
      <c r="I272" s="46"/>
    </row>
    <row r="273">
      <c r="B273" s="37"/>
      <c r="C273" s="37"/>
      <c r="D273" s="37"/>
      <c r="E273" s="37"/>
      <c r="F273" s="37"/>
      <c r="G273" s="45"/>
      <c r="H273" s="45"/>
      <c r="I273" s="46"/>
    </row>
    <row r="274">
      <c r="B274" s="37"/>
      <c r="C274" s="37"/>
      <c r="D274" s="37"/>
      <c r="E274" s="37"/>
      <c r="F274" s="37"/>
      <c r="G274" s="45"/>
      <c r="H274" s="45"/>
      <c r="I274" s="46"/>
    </row>
    <row r="275">
      <c r="B275" s="37"/>
      <c r="C275" s="37"/>
      <c r="D275" s="37"/>
      <c r="E275" s="37"/>
      <c r="F275" s="37"/>
      <c r="G275" s="45"/>
      <c r="H275" s="45"/>
      <c r="I275" s="46"/>
    </row>
    <row r="276">
      <c r="B276" s="37"/>
      <c r="C276" s="37"/>
      <c r="D276" s="37"/>
      <c r="E276" s="37"/>
      <c r="F276" s="37"/>
      <c r="G276" s="45"/>
      <c r="H276" s="45"/>
      <c r="I276" s="46"/>
    </row>
    <row r="277">
      <c r="B277" s="37"/>
      <c r="C277" s="37"/>
      <c r="D277" s="37"/>
      <c r="E277" s="37"/>
      <c r="F277" s="37"/>
      <c r="G277" s="45"/>
      <c r="H277" s="45"/>
      <c r="I277" s="46"/>
    </row>
    <row r="278">
      <c r="B278" s="37"/>
      <c r="C278" s="37"/>
      <c r="D278" s="37"/>
      <c r="E278" s="37"/>
      <c r="F278" s="37"/>
      <c r="G278" s="45"/>
      <c r="H278" s="45"/>
      <c r="I278" s="46"/>
    </row>
    <row r="279">
      <c r="B279" s="37"/>
      <c r="C279" s="37"/>
      <c r="D279" s="37"/>
      <c r="E279" s="37"/>
      <c r="F279" s="37"/>
      <c r="G279" s="45"/>
      <c r="H279" s="45"/>
      <c r="I279" s="46"/>
    </row>
    <row r="280">
      <c r="B280" s="37"/>
      <c r="C280" s="37"/>
      <c r="D280" s="37"/>
      <c r="E280" s="37"/>
      <c r="F280" s="37"/>
      <c r="G280" s="45"/>
      <c r="H280" s="45"/>
      <c r="I280" s="46"/>
    </row>
    <row r="281">
      <c r="B281" s="37"/>
      <c r="C281" s="37"/>
      <c r="D281" s="37"/>
      <c r="E281" s="37"/>
      <c r="F281" s="37"/>
      <c r="G281" s="45"/>
      <c r="H281" s="45"/>
      <c r="I281" s="46"/>
    </row>
    <row r="282">
      <c r="B282" s="37"/>
      <c r="C282" s="37"/>
      <c r="D282" s="37"/>
      <c r="E282" s="37"/>
      <c r="F282" s="37"/>
      <c r="G282" s="45"/>
      <c r="H282" s="45"/>
      <c r="I282" s="46"/>
    </row>
    <row r="283">
      <c r="B283" s="37"/>
      <c r="C283" s="37"/>
      <c r="D283" s="37"/>
      <c r="E283" s="37"/>
      <c r="F283" s="37"/>
      <c r="G283" s="45"/>
      <c r="H283" s="45"/>
      <c r="I283" s="46"/>
    </row>
    <row r="284">
      <c r="B284" s="37"/>
      <c r="C284" s="37"/>
      <c r="D284" s="37"/>
      <c r="E284" s="37"/>
      <c r="F284" s="37"/>
      <c r="G284" s="45"/>
      <c r="H284" s="45"/>
      <c r="I284" s="46"/>
    </row>
    <row r="285">
      <c r="B285" s="37"/>
      <c r="C285" s="37"/>
      <c r="D285" s="37"/>
      <c r="E285" s="37"/>
      <c r="F285" s="37"/>
      <c r="G285" s="45"/>
      <c r="H285" s="45"/>
      <c r="I285" s="46"/>
    </row>
    <row r="286">
      <c r="B286" s="37"/>
      <c r="C286" s="37"/>
      <c r="D286" s="37"/>
      <c r="E286" s="37"/>
      <c r="F286" s="37"/>
      <c r="G286" s="45"/>
      <c r="H286" s="45"/>
      <c r="I286" s="46"/>
    </row>
    <row r="287">
      <c r="B287" s="37"/>
      <c r="C287" s="37"/>
      <c r="D287" s="37"/>
      <c r="E287" s="37"/>
      <c r="F287" s="37"/>
      <c r="G287" s="45"/>
      <c r="H287" s="45"/>
      <c r="I287" s="46"/>
    </row>
    <row r="288">
      <c r="B288" s="37"/>
      <c r="C288" s="37"/>
      <c r="D288" s="37"/>
      <c r="E288" s="37"/>
      <c r="F288" s="37"/>
      <c r="G288" s="45"/>
      <c r="H288" s="45"/>
      <c r="I288" s="46"/>
    </row>
    <row r="289">
      <c r="B289" s="37"/>
      <c r="C289" s="37"/>
      <c r="D289" s="37"/>
      <c r="E289" s="37"/>
      <c r="F289" s="37"/>
      <c r="G289" s="45"/>
      <c r="H289" s="45"/>
      <c r="I289" s="46"/>
    </row>
    <row r="290">
      <c r="B290" s="37"/>
      <c r="C290" s="37"/>
      <c r="D290" s="37"/>
      <c r="E290" s="37"/>
      <c r="F290" s="37"/>
      <c r="G290" s="45"/>
      <c r="H290" s="45"/>
      <c r="I290" s="46"/>
    </row>
    <row r="291">
      <c r="B291" s="37"/>
      <c r="C291" s="37"/>
      <c r="D291" s="37"/>
      <c r="E291" s="37"/>
      <c r="F291" s="37"/>
      <c r="G291" s="45"/>
      <c r="H291" s="45"/>
      <c r="I291" s="46"/>
    </row>
    <row r="292">
      <c r="B292" s="37"/>
      <c r="C292" s="37"/>
      <c r="D292" s="37"/>
      <c r="E292" s="37"/>
      <c r="F292" s="37"/>
      <c r="G292" s="45"/>
      <c r="H292" s="45"/>
      <c r="I292" s="46"/>
    </row>
    <row r="293">
      <c r="B293" s="37"/>
      <c r="C293" s="37"/>
      <c r="D293" s="37"/>
      <c r="E293" s="37"/>
      <c r="F293" s="37"/>
      <c r="G293" s="45"/>
      <c r="H293" s="45"/>
      <c r="I293" s="46"/>
    </row>
    <row r="294">
      <c r="B294" s="37"/>
      <c r="C294" s="37"/>
      <c r="D294" s="37"/>
      <c r="E294" s="37"/>
      <c r="F294" s="37"/>
      <c r="G294" s="45"/>
      <c r="H294" s="45"/>
      <c r="I294" s="46"/>
    </row>
    <row r="295">
      <c r="B295" s="37"/>
      <c r="C295" s="37"/>
      <c r="D295" s="37"/>
      <c r="E295" s="37"/>
      <c r="F295" s="37"/>
      <c r="G295" s="45"/>
      <c r="H295" s="45"/>
      <c r="I295" s="46"/>
    </row>
    <row r="296">
      <c r="B296" s="37"/>
      <c r="C296" s="37"/>
      <c r="D296" s="37"/>
      <c r="E296" s="37"/>
      <c r="F296" s="37"/>
      <c r="G296" s="45"/>
      <c r="H296" s="45"/>
      <c r="I296" s="46"/>
    </row>
    <row r="297">
      <c r="B297" s="37"/>
      <c r="C297" s="37"/>
      <c r="D297" s="37"/>
      <c r="E297" s="37"/>
      <c r="F297" s="37"/>
      <c r="G297" s="45"/>
      <c r="H297" s="45"/>
      <c r="I297" s="46"/>
    </row>
    <row r="298">
      <c r="B298" s="37"/>
      <c r="C298" s="37"/>
      <c r="D298" s="37"/>
      <c r="E298" s="37"/>
      <c r="F298" s="37"/>
      <c r="G298" s="45"/>
      <c r="H298" s="45"/>
      <c r="I298" s="46"/>
    </row>
    <row r="299">
      <c r="B299" s="37"/>
      <c r="C299" s="37"/>
      <c r="D299" s="37"/>
      <c r="E299" s="37"/>
      <c r="F299" s="37"/>
      <c r="G299" s="45"/>
      <c r="H299" s="45"/>
      <c r="I299" s="46"/>
    </row>
    <row r="300">
      <c r="B300" s="37"/>
      <c r="C300" s="37"/>
      <c r="D300" s="37"/>
      <c r="E300" s="37"/>
      <c r="F300" s="37"/>
      <c r="G300" s="45"/>
      <c r="H300" s="45"/>
      <c r="I300" s="46"/>
    </row>
    <row r="301">
      <c r="B301" s="37"/>
      <c r="C301" s="37"/>
      <c r="D301" s="37"/>
      <c r="E301" s="37"/>
      <c r="F301" s="37"/>
      <c r="G301" s="45"/>
      <c r="H301" s="45"/>
      <c r="I301" s="46"/>
    </row>
    <row r="302">
      <c r="B302" s="37"/>
      <c r="C302" s="37"/>
      <c r="D302" s="37"/>
      <c r="E302" s="37"/>
      <c r="F302" s="37"/>
      <c r="G302" s="45"/>
      <c r="H302" s="45"/>
      <c r="I302" s="46"/>
    </row>
    <row r="303">
      <c r="B303" s="37"/>
      <c r="C303" s="37"/>
      <c r="D303" s="37"/>
      <c r="E303" s="37"/>
      <c r="F303" s="37"/>
      <c r="G303" s="45"/>
      <c r="H303" s="45"/>
      <c r="I303" s="46"/>
    </row>
    <row r="304">
      <c r="B304" s="37"/>
      <c r="C304" s="37"/>
      <c r="D304" s="37"/>
      <c r="E304" s="37"/>
      <c r="F304" s="37"/>
      <c r="G304" s="45"/>
      <c r="H304" s="45"/>
      <c r="I304" s="46"/>
    </row>
    <row r="305">
      <c r="B305" s="37"/>
      <c r="C305" s="37"/>
      <c r="D305" s="37"/>
      <c r="E305" s="37"/>
      <c r="F305" s="37"/>
      <c r="G305" s="45"/>
      <c r="H305" s="45"/>
      <c r="I305" s="46"/>
    </row>
    <row r="306">
      <c r="B306" s="37"/>
      <c r="C306" s="37"/>
      <c r="D306" s="37"/>
      <c r="E306" s="37"/>
      <c r="F306" s="37"/>
      <c r="G306" s="45"/>
      <c r="H306" s="45"/>
      <c r="I306" s="46"/>
    </row>
    <row r="307">
      <c r="B307" s="37"/>
      <c r="C307" s="37"/>
      <c r="D307" s="37"/>
      <c r="E307" s="37"/>
      <c r="F307" s="37"/>
      <c r="G307" s="45"/>
      <c r="H307" s="45"/>
      <c r="I307" s="46"/>
    </row>
    <row r="308">
      <c r="B308" s="37"/>
      <c r="C308" s="37"/>
      <c r="D308" s="37"/>
      <c r="E308" s="37"/>
      <c r="F308" s="37"/>
      <c r="G308" s="45"/>
      <c r="H308" s="45"/>
      <c r="I308" s="46"/>
    </row>
    <row r="309">
      <c r="B309" s="37"/>
      <c r="C309" s="37"/>
      <c r="D309" s="37"/>
      <c r="E309" s="37"/>
      <c r="F309" s="37"/>
      <c r="G309" s="45"/>
      <c r="H309" s="45"/>
      <c r="I309" s="46"/>
    </row>
    <row r="310">
      <c r="B310" s="37"/>
      <c r="C310" s="37"/>
      <c r="D310" s="37"/>
      <c r="E310" s="37"/>
      <c r="F310" s="37"/>
      <c r="G310" s="45"/>
      <c r="H310" s="45"/>
      <c r="I310" s="46"/>
    </row>
    <row r="311">
      <c r="B311" s="37"/>
      <c r="C311" s="37"/>
      <c r="D311" s="37"/>
      <c r="E311" s="37"/>
      <c r="F311" s="37"/>
      <c r="G311" s="45"/>
      <c r="H311" s="45"/>
      <c r="I311" s="46"/>
    </row>
    <row r="312">
      <c r="B312" s="37"/>
      <c r="C312" s="37"/>
      <c r="D312" s="37"/>
      <c r="E312" s="37"/>
      <c r="F312" s="37"/>
      <c r="G312" s="45"/>
      <c r="H312" s="45"/>
      <c r="I312" s="46"/>
    </row>
    <row r="313">
      <c r="B313" s="37"/>
      <c r="C313" s="37"/>
      <c r="D313" s="37"/>
      <c r="E313" s="37"/>
      <c r="F313" s="37"/>
      <c r="G313" s="45"/>
      <c r="H313" s="45"/>
      <c r="I313" s="46"/>
    </row>
    <row r="314">
      <c r="B314" s="37"/>
      <c r="C314" s="37"/>
      <c r="D314" s="37"/>
      <c r="E314" s="37"/>
      <c r="F314" s="37"/>
      <c r="G314" s="45"/>
      <c r="H314" s="45"/>
      <c r="I314" s="46"/>
    </row>
    <row r="315">
      <c r="B315" s="37"/>
      <c r="C315" s="37"/>
      <c r="D315" s="37"/>
      <c r="E315" s="37"/>
      <c r="F315" s="37"/>
      <c r="G315" s="45"/>
      <c r="H315" s="45"/>
      <c r="I315" s="46"/>
    </row>
    <row r="316">
      <c r="B316" s="37"/>
      <c r="C316" s="37"/>
      <c r="D316" s="37"/>
      <c r="E316" s="37"/>
      <c r="F316" s="37"/>
      <c r="G316" s="45"/>
      <c r="H316" s="45"/>
      <c r="I316" s="46"/>
    </row>
    <row r="317">
      <c r="B317" s="37"/>
      <c r="C317" s="37"/>
      <c r="D317" s="37"/>
      <c r="E317" s="37"/>
      <c r="F317" s="37"/>
      <c r="G317" s="45"/>
      <c r="H317" s="45"/>
      <c r="I317" s="46"/>
    </row>
    <row r="318">
      <c r="B318" s="37"/>
      <c r="C318" s="37"/>
      <c r="D318" s="37"/>
      <c r="E318" s="37"/>
      <c r="F318" s="37"/>
      <c r="G318" s="45"/>
      <c r="H318" s="45"/>
      <c r="I318" s="46"/>
    </row>
    <row r="319">
      <c r="B319" s="37"/>
      <c r="C319" s="37"/>
      <c r="D319" s="37"/>
      <c r="E319" s="37"/>
      <c r="F319" s="37"/>
      <c r="G319" s="45"/>
      <c r="H319" s="45"/>
      <c r="I319" s="46"/>
    </row>
    <row r="320">
      <c r="B320" s="37"/>
      <c r="C320" s="37"/>
      <c r="D320" s="37"/>
      <c r="E320" s="37"/>
      <c r="F320" s="37"/>
      <c r="G320" s="45"/>
      <c r="H320" s="45"/>
      <c r="I320" s="46"/>
    </row>
    <row r="321">
      <c r="B321" s="37"/>
      <c r="C321" s="37"/>
      <c r="D321" s="37"/>
      <c r="E321" s="37"/>
      <c r="F321" s="37"/>
      <c r="G321" s="45"/>
      <c r="H321" s="45"/>
      <c r="I321" s="46"/>
    </row>
    <row r="322">
      <c r="B322" s="37"/>
      <c r="C322" s="37"/>
      <c r="D322" s="37"/>
      <c r="E322" s="37"/>
      <c r="F322" s="37"/>
      <c r="G322" s="45"/>
      <c r="H322" s="45"/>
      <c r="I322" s="46"/>
    </row>
    <row r="323">
      <c r="B323" s="37"/>
      <c r="C323" s="37"/>
      <c r="D323" s="37"/>
      <c r="E323" s="37"/>
      <c r="F323" s="37"/>
      <c r="G323" s="45"/>
      <c r="H323" s="45"/>
      <c r="I323" s="46"/>
    </row>
    <row r="324">
      <c r="B324" s="37"/>
      <c r="C324" s="37"/>
      <c r="D324" s="37"/>
      <c r="E324" s="37"/>
      <c r="F324" s="37"/>
      <c r="G324" s="45"/>
      <c r="H324" s="45"/>
      <c r="I324" s="46"/>
    </row>
    <row r="325">
      <c r="B325" s="37"/>
      <c r="C325" s="37"/>
      <c r="D325" s="37"/>
      <c r="E325" s="37"/>
      <c r="F325" s="37"/>
      <c r="G325" s="45"/>
      <c r="H325" s="45"/>
      <c r="I325" s="46"/>
    </row>
    <row r="326">
      <c r="B326" s="37"/>
      <c r="C326" s="37"/>
      <c r="D326" s="37"/>
      <c r="E326" s="37"/>
      <c r="F326" s="37"/>
      <c r="G326" s="45"/>
      <c r="H326" s="45"/>
      <c r="I326" s="46"/>
    </row>
    <row r="327">
      <c r="B327" s="37"/>
      <c r="C327" s="37"/>
      <c r="D327" s="37"/>
      <c r="E327" s="37"/>
      <c r="F327" s="37"/>
      <c r="G327" s="45"/>
      <c r="H327" s="45"/>
      <c r="I327" s="46"/>
    </row>
    <row r="328">
      <c r="B328" s="37"/>
      <c r="C328" s="37"/>
      <c r="D328" s="37"/>
      <c r="E328" s="37"/>
      <c r="F328" s="37"/>
      <c r="G328" s="45"/>
      <c r="H328" s="45"/>
      <c r="I328" s="46"/>
    </row>
    <row r="329">
      <c r="B329" s="37"/>
      <c r="C329" s="37"/>
      <c r="D329" s="37"/>
      <c r="E329" s="37"/>
      <c r="F329" s="37"/>
      <c r="G329" s="45"/>
      <c r="H329" s="45"/>
      <c r="I329" s="46"/>
    </row>
    <row r="330">
      <c r="B330" s="37"/>
      <c r="C330" s="37"/>
      <c r="D330" s="37"/>
      <c r="E330" s="37"/>
      <c r="F330" s="37"/>
      <c r="G330" s="45"/>
      <c r="H330" s="45"/>
      <c r="I330" s="46"/>
    </row>
    <row r="331">
      <c r="B331" s="37"/>
      <c r="C331" s="37"/>
      <c r="D331" s="37"/>
      <c r="E331" s="37"/>
      <c r="F331" s="37"/>
      <c r="G331" s="45"/>
      <c r="H331" s="45"/>
      <c r="I331" s="46"/>
    </row>
    <row r="332">
      <c r="B332" s="37"/>
      <c r="C332" s="37"/>
      <c r="D332" s="37"/>
      <c r="E332" s="37"/>
      <c r="F332" s="37"/>
      <c r="G332" s="45"/>
      <c r="H332" s="45"/>
      <c r="I332" s="46"/>
    </row>
    <row r="333">
      <c r="B333" s="37"/>
      <c r="C333" s="37"/>
      <c r="D333" s="37"/>
      <c r="E333" s="37"/>
      <c r="F333" s="37"/>
      <c r="G333" s="45"/>
      <c r="H333" s="45"/>
      <c r="I333" s="46"/>
    </row>
    <row r="334">
      <c r="B334" s="37"/>
      <c r="C334" s="37"/>
      <c r="D334" s="37"/>
      <c r="E334" s="37"/>
      <c r="F334" s="37"/>
      <c r="G334" s="45"/>
      <c r="H334" s="45"/>
      <c r="I334" s="46"/>
    </row>
    <row r="335">
      <c r="B335" s="37"/>
      <c r="C335" s="37"/>
      <c r="D335" s="37"/>
      <c r="E335" s="37"/>
      <c r="F335" s="37"/>
      <c r="G335" s="45"/>
      <c r="H335" s="45"/>
      <c r="I335" s="46"/>
    </row>
    <row r="336">
      <c r="B336" s="37"/>
      <c r="C336" s="37"/>
      <c r="D336" s="37"/>
      <c r="E336" s="37"/>
      <c r="F336" s="37"/>
      <c r="G336" s="45"/>
      <c r="H336" s="45"/>
      <c r="I336" s="46"/>
    </row>
    <row r="337">
      <c r="B337" s="37"/>
      <c r="C337" s="37"/>
      <c r="D337" s="37"/>
      <c r="E337" s="37"/>
      <c r="F337" s="37"/>
      <c r="G337" s="45"/>
      <c r="H337" s="45"/>
      <c r="I337" s="46"/>
    </row>
    <row r="338">
      <c r="B338" s="37"/>
      <c r="C338" s="37"/>
      <c r="D338" s="37"/>
      <c r="E338" s="37"/>
      <c r="F338" s="37"/>
      <c r="G338" s="45"/>
      <c r="H338" s="45"/>
      <c r="I338" s="46"/>
    </row>
    <row r="339">
      <c r="B339" s="37"/>
      <c r="C339" s="37"/>
      <c r="D339" s="37"/>
      <c r="E339" s="37"/>
      <c r="F339" s="37"/>
      <c r="G339" s="45"/>
      <c r="H339" s="45"/>
      <c r="I339" s="46"/>
    </row>
    <row r="340">
      <c r="B340" s="37"/>
      <c r="C340" s="37"/>
      <c r="D340" s="37"/>
      <c r="E340" s="37"/>
      <c r="F340" s="37"/>
      <c r="G340" s="45"/>
      <c r="H340" s="45"/>
      <c r="I340" s="46"/>
    </row>
    <row r="341">
      <c r="B341" s="37"/>
      <c r="C341" s="37"/>
      <c r="D341" s="37"/>
      <c r="E341" s="37"/>
      <c r="F341" s="37"/>
      <c r="G341" s="45"/>
      <c r="H341" s="45"/>
      <c r="I341" s="46"/>
    </row>
    <row r="342">
      <c r="B342" s="37"/>
      <c r="C342" s="37"/>
      <c r="D342" s="37"/>
      <c r="E342" s="37"/>
      <c r="F342" s="37"/>
      <c r="G342" s="45"/>
      <c r="H342" s="45"/>
      <c r="I342" s="46"/>
    </row>
    <row r="343">
      <c r="B343" s="37"/>
      <c r="C343" s="37"/>
      <c r="D343" s="37"/>
      <c r="E343" s="37"/>
      <c r="F343" s="37"/>
      <c r="G343" s="45"/>
      <c r="H343" s="45"/>
      <c r="I343" s="46"/>
    </row>
    <row r="344">
      <c r="B344" s="37"/>
      <c r="C344" s="37"/>
      <c r="D344" s="37"/>
      <c r="E344" s="37"/>
      <c r="F344" s="37"/>
      <c r="G344" s="45"/>
      <c r="H344" s="45"/>
      <c r="I344" s="46"/>
    </row>
    <row r="345">
      <c r="B345" s="37"/>
      <c r="C345" s="37"/>
      <c r="D345" s="37"/>
      <c r="E345" s="37"/>
      <c r="F345" s="37"/>
      <c r="G345" s="45"/>
      <c r="H345" s="45"/>
      <c r="I345" s="46"/>
    </row>
    <row r="346">
      <c r="B346" s="37"/>
      <c r="C346" s="37"/>
      <c r="D346" s="37"/>
      <c r="E346" s="37"/>
      <c r="F346" s="37"/>
      <c r="G346" s="45"/>
      <c r="H346" s="45"/>
      <c r="I346" s="46"/>
    </row>
    <row r="347">
      <c r="B347" s="37"/>
      <c r="C347" s="37"/>
      <c r="D347" s="37"/>
      <c r="E347" s="37"/>
      <c r="F347" s="37"/>
      <c r="G347" s="45"/>
      <c r="H347" s="45"/>
      <c r="I347" s="46"/>
    </row>
    <row r="348">
      <c r="B348" s="37"/>
      <c r="C348" s="37"/>
      <c r="D348" s="37"/>
      <c r="E348" s="37"/>
      <c r="F348" s="37"/>
      <c r="G348" s="45"/>
      <c r="H348" s="45"/>
      <c r="I348" s="46"/>
    </row>
    <row r="349">
      <c r="B349" s="37"/>
      <c r="C349" s="37"/>
      <c r="D349" s="37"/>
      <c r="E349" s="37"/>
      <c r="F349" s="37"/>
      <c r="G349" s="45"/>
      <c r="H349" s="45"/>
      <c r="I349" s="46"/>
    </row>
    <row r="350">
      <c r="B350" s="37"/>
      <c r="C350" s="37"/>
      <c r="D350" s="37"/>
      <c r="E350" s="37"/>
      <c r="F350" s="37"/>
      <c r="G350" s="45"/>
      <c r="H350" s="45"/>
      <c r="I350" s="46"/>
    </row>
    <row r="351">
      <c r="B351" s="37"/>
      <c r="C351" s="37"/>
      <c r="D351" s="37"/>
      <c r="E351" s="37"/>
      <c r="F351" s="37"/>
      <c r="G351" s="45"/>
      <c r="H351" s="45"/>
      <c r="I351" s="46"/>
    </row>
    <row r="352">
      <c r="B352" s="37"/>
      <c r="C352" s="37"/>
      <c r="D352" s="37"/>
      <c r="E352" s="37"/>
      <c r="F352" s="37"/>
      <c r="G352" s="45"/>
      <c r="H352" s="45"/>
      <c r="I352" s="46"/>
    </row>
    <row r="353">
      <c r="B353" s="37"/>
      <c r="C353" s="37"/>
      <c r="D353" s="37"/>
      <c r="E353" s="37"/>
      <c r="F353" s="37"/>
      <c r="G353" s="45"/>
      <c r="H353" s="45"/>
      <c r="I353" s="46"/>
    </row>
    <row r="354">
      <c r="B354" s="37"/>
      <c r="C354" s="37"/>
      <c r="D354" s="37"/>
      <c r="E354" s="37"/>
      <c r="F354" s="37"/>
      <c r="G354" s="45"/>
      <c r="H354" s="45"/>
      <c r="I354" s="46"/>
    </row>
    <row r="355">
      <c r="B355" s="37"/>
      <c r="C355" s="37"/>
      <c r="D355" s="37"/>
      <c r="E355" s="37"/>
      <c r="F355" s="37"/>
      <c r="G355" s="45"/>
      <c r="H355" s="45"/>
      <c r="I355" s="46"/>
    </row>
    <row r="356">
      <c r="B356" s="37"/>
      <c r="C356" s="37"/>
      <c r="D356" s="37"/>
      <c r="E356" s="37"/>
      <c r="F356" s="37"/>
      <c r="G356" s="45"/>
      <c r="H356" s="45"/>
      <c r="I356" s="46"/>
    </row>
    <row r="357">
      <c r="B357" s="37"/>
      <c r="C357" s="37"/>
      <c r="D357" s="37"/>
      <c r="E357" s="37"/>
      <c r="F357" s="37"/>
      <c r="G357" s="45"/>
      <c r="H357" s="45"/>
      <c r="I357" s="46"/>
    </row>
    <row r="358">
      <c r="B358" s="37"/>
      <c r="C358" s="37"/>
      <c r="D358" s="37"/>
      <c r="E358" s="37"/>
      <c r="F358" s="37"/>
      <c r="G358" s="45"/>
      <c r="H358" s="45"/>
      <c r="I358" s="46"/>
    </row>
    <row r="359">
      <c r="B359" s="37"/>
      <c r="C359" s="37"/>
      <c r="D359" s="37"/>
      <c r="E359" s="37"/>
      <c r="F359" s="37"/>
      <c r="G359" s="45"/>
      <c r="H359" s="45"/>
      <c r="I359" s="46"/>
    </row>
    <row r="360">
      <c r="B360" s="37"/>
      <c r="C360" s="37"/>
      <c r="D360" s="37"/>
      <c r="E360" s="37"/>
      <c r="F360" s="37"/>
      <c r="G360" s="45"/>
      <c r="H360" s="45"/>
      <c r="I360" s="46"/>
    </row>
    <row r="361">
      <c r="B361" s="37"/>
      <c r="C361" s="37"/>
      <c r="D361" s="37"/>
      <c r="E361" s="37"/>
      <c r="F361" s="37"/>
      <c r="G361" s="45"/>
      <c r="H361" s="45"/>
      <c r="I361" s="46"/>
    </row>
    <row r="362">
      <c r="B362" s="37"/>
      <c r="C362" s="37"/>
      <c r="D362" s="37"/>
      <c r="E362" s="37"/>
      <c r="F362" s="37"/>
      <c r="G362" s="45"/>
      <c r="H362" s="45"/>
      <c r="I362" s="46"/>
    </row>
    <row r="363">
      <c r="B363" s="37"/>
      <c r="C363" s="37"/>
      <c r="D363" s="37"/>
      <c r="E363" s="37"/>
      <c r="F363" s="37"/>
      <c r="G363" s="45"/>
      <c r="H363" s="45"/>
      <c r="I363" s="46"/>
    </row>
    <row r="364">
      <c r="B364" s="37"/>
      <c r="C364" s="37"/>
      <c r="D364" s="37"/>
      <c r="E364" s="37"/>
      <c r="F364" s="37"/>
      <c r="G364" s="45"/>
      <c r="H364" s="45"/>
      <c r="I364" s="46"/>
    </row>
    <row r="365">
      <c r="B365" s="37"/>
      <c r="C365" s="37"/>
      <c r="D365" s="37"/>
      <c r="E365" s="37"/>
      <c r="F365" s="37"/>
      <c r="G365" s="45"/>
      <c r="H365" s="45"/>
      <c r="I365" s="46"/>
    </row>
    <row r="366">
      <c r="B366" s="37"/>
      <c r="C366" s="37"/>
      <c r="D366" s="37"/>
      <c r="E366" s="37"/>
      <c r="F366" s="37"/>
      <c r="G366" s="45"/>
      <c r="H366" s="45"/>
      <c r="I366" s="46"/>
    </row>
    <row r="367">
      <c r="B367" s="37"/>
      <c r="C367" s="37"/>
      <c r="D367" s="37"/>
      <c r="E367" s="37"/>
      <c r="F367" s="37"/>
      <c r="G367" s="45"/>
      <c r="H367" s="45"/>
      <c r="I367" s="46"/>
    </row>
    <row r="368">
      <c r="B368" s="37"/>
      <c r="C368" s="37"/>
      <c r="D368" s="37"/>
      <c r="E368" s="37"/>
      <c r="F368" s="37"/>
      <c r="G368" s="45"/>
      <c r="H368" s="45"/>
      <c r="I368" s="46"/>
    </row>
    <row r="369">
      <c r="B369" s="37"/>
      <c r="C369" s="37"/>
      <c r="D369" s="37"/>
      <c r="E369" s="37"/>
      <c r="F369" s="37"/>
      <c r="G369" s="45"/>
      <c r="H369" s="45"/>
      <c r="I369" s="46"/>
    </row>
    <row r="370">
      <c r="B370" s="37"/>
      <c r="C370" s="37"/>
      <c r="D370" s="37"/>
      <c r="E370" s="37"/>
      <c r="F370" s="37"/>
      <c r="G370" s="45"/>
      <c r="H370" s="45"/>
      <c r="I370" s="46"/>
    </row>
    <row r="371">
      <c r="B371" s="37"/>
      <c r="C371" s="37"/>
      <c r="D371" s="37"/>
      <c r="E371" s="37"/>
      <c r="F371" s="37"/>
      <c r="G371" s="45"/>
      <c r="H371" s="45"/>
      <c r="I371" s="46"/>
    </row>
    <row r="372">
      <c r="B372" s="37"/>
      <c r="C372" s="37"/>
      <c r="D372" s="37"/>
      <c r="E372" s="37"/>
      <c r="F372" s="37"/>
      <c r="G372" s="45"/>
      <c r="H372" s="45"/>
      <c r="I372" s="46"/>
    </row>
    <row r="373">
      <c r="B373" s="37"/>
      <c r="C373" s="37"/>
      <c r="D373" s="37"/>
      <c r="E373" s="37"/>
      <c r="F373" s="37"/>
      <c r="G373" s="45"/>
      <c r="H373" s="45"/>
      <c r="I373" s="46"/>
    </row>
    <row r="374">
      <c r="B374" s="37"/>
      <c r="C374" s="37"/>
      <c r="D374" s="37"/>
      <c r="E374" s="37"/>
      <c r="F374" s="37"/>
      <c r="G374" s="45"/>
      <c r="H374" s="45"/>
      <c r="I374" s="46"/>
    </row>
    <row r="375">
      <c r="B375" s="37"/>
      <c r="C375" s="37"/>
      <c r="D375" s="37"/>
      <c r="E375" s="37"/>
      <c r="F375" s="37"/>
      <c r="G375" s="45"/>
      <c r="H375" s="45"/>
      <c r="I375" s="46"/>
    </row>
    <row r="376">
      <c r="B376" s="37"/>
      <c r="C376" s="37"/>
      <c r="D376" s="37"/>
      <c r="E376" s="37"/>
      <c r="F376" s="37"/>
      <c r="G376" s="45"/>
      <c r="H376" s="45"/>
      <c r="I376" s="46"/>
    </row>
    <row r="377">
      <c r="B377" s="37"/>
      <c r="C377" s="37"/>
      <c r="D377" s="37"/>
      <c r="E377" s="37"/>
      <c r="F377" s="37"/>
      <c r="G377" s="45"/>
      <c r="H377" s="45"/>
      <c r="I377" s="46"/>
    </row>
    <row r="378">
      <c r="B378" s="37"/>
      <c r="C378" s="37"/>
      <c r="D378" s="37"/>
      <c r="E378" s="37"/>
      <c r="F378" s="37"/>
      <c r="G378" s="45"/>
      <c r="H378" s="45"/>
      <c r="I378" s="46"/>
    </row>
    <row r="379">
      <c r="B379" s="37"/>
      <c r="C379" s="37"/>
      <c r="D379" s="37"/>
      <c r="E379" s="37"/>
      <c r="F379" s="37"/>
      <c r="G379" s="45"/>
      <c r="H379" s="45"/>
      <c r="I379" s="46"/>
    </row>
    <row r="380">
      <c r="B380" s="37"/>
      <c r="C380" s="37"/>
      <c r="D380" s="37"/>
      <c r="E380" s="37"/>
      <c r="F380" s="37"/>
      <c r="G380" s="45"/>
      <c r="H380" s="45"/>
      <c r="I380" s="46"/>
    </row>
    <row r="381">
      <c r="B381" s="37"/>
      <c r="C381" s="37"/>
      <c r="D381" s="37"/>
      <c r="E381" s="37"/>
      <c r="F381" s="37"/>
      <c r="G381" s="45"/>
      <c r="H381" s="45"/>
      <c r="I381" s="46"/>
    </row>
    <row r="382">
      <c r="B382" s="37"/>
      <c r="C382" s="37"/>
      <c r="D382" s="37"/>
      <c r="E382" s="37"/>
      <c r="F382" s="37"/>
      <c r="G382" s="45"/>
      <c r="H382" s="45"/>
      <c r="I382" s="46"/>
    </row>
    <row r="383">
      <c r="B383" s="37"/>
      <c r="C383" s="37"/>
      <c r="D383" s="37"/>
      <c r="E383" s="37"/>
      <c r="F383" s="37"/>
      <c r="G383" s="45"/>
      <c r="H383" s="45"/>
      <c r="I383" s="46"/>
    </row>
    <row r="384">
      <c r="B384" s="37"/>
      <c r="C384" s="37"/>
      <c r="D384" s="37"/>
      <c r="E384" s="37"/>
      <c r="F384" s="37"/>
      <c r="G384" s="45"/>
      <c r="H384" s="45"/>
      <c r="I384" s="46"/>
    </row>
    <row r="385">
      <c r="B385" s="37"/>
      <c r="C385" s="37"/>
      <c r="D385" s="37"/>
      <c r="E385" s="37"/>
      <c r="F385" s="37"/>
      <c r="G385" s="45"/>
      <c r="H385" s="45"/>
      <c r="I385" s="46"/>
    </row>
    <row r="386">
      <c r="B386" s="37"/>
      <c r="C386" s="37"/>
      <c r="D386" s="37"/>
      <c r="E386" s="37"/>
      <c r="F386" s="37"/>
      <c r="G386" s="45"/>
      <c r="H386" s="45"/>
      <c r="I386" s="46"/>
    </row>
    <row r="387">
      <c r="B387" s="37"/>
      <c r="C387" s="37"/>
      <c r="D387" s="37"/>
      <c r="E387" s="37"/>
      <c r="F387" s="37"/>
      <c r="G387" s="45"/>
      <c r="H387" s="45"/>
      <c r="I387" s="46"/>
    </row>
    <row r="388">
      <c r="B388" s="37"/>
      <c r="C388" s="37"/>
      <c r="D388" s="37"/>
      <c r="E388" s="37"/>
      <c r="F388" s="37"/>
      <c r="G388" s="45"/>
      <c r="H388" s="45"/>
      <c r="I388" s="46"/>
    </row>
    <row r="389">
      <c r="B389" s="37"/>
      <c r="C389" s="37"/>
      <c r="D389" s="37"/>
      <c r="E389" s="37"/>
      <c r="F389" s="37"/>
      <c r="G389" s="45"/>
      <c r="H389" s="45"/>
      <c r="I389" s="46"/>
    </row>
    <row r="390">
      <c r="B390" s="37"/>
      <c r="C390" s="37"/>
      <c r="D390" s="37"/>
      <c r="E390" s="37"/>
      <c r="F390" s="37"/>
      <c r="G390" s="45"/>
      <c r="H390" s="45"/>
      <c r="I390" s="46"/>
    </row>
    <row r="391">
      <c r="B391" s="37"/>
      <c r="C391" s="37"/>
      <c r="D391" s="37"/>
      <c r="E391" s="37"/>
      <c r="F391" s="37"/>
      <c r="G391" s="45"/>
      <c r="H391" s="45"/>
      <c r="I391" s="46"/>
    </row>
    <row r="392">
      <c r="B392" s="37"/>
      <c r="C392" s="37"/>
      <c r="D392" s="37"/>
      <c r="E392" s="37"/>
      <c r="F392" s="37"/>
      <c r="G392" s="45"/>
      <c r="H392" s="45"/>
      <c r="I392" s="46"/>
    </row>
    <row r="393">
      <c r="B393" s="37"/>
      <c r="C393" s="37"/>
      <c r="D393" s="37"/>
      <c r="E393" s="37"/>
      <c r="F393" s="37"/>
      <c r="G393" s="45"/>
      <c r="H393" s="45"/>
      <c r="I393" s="46"/>
    </row>
    <row r="394">
      <c r="B394" s="37"/>
      <c r="C394" s="37"/>
      <c r="D394" s="37"/>
      <c r="E394" s="37"/>
      <c r="F394" s="37"/>
      <c r="G394" s="45"/>
      <c r="H394" s="45"/>
      <c r="I394" s="46"/>
    </row>
    <row r="395">
      <c r="B395" s="37"/>
      <c r="C395" s="37"/>
      <c r="D395" s="37"/>
      <c r="E395" s="37"/>
      <c r="F395" s="37"/>
      <c r="G395" s="45"/>
      <c r="H395" s="45"/>
      <c r="I395" s="46"/>
    </row>
    <row r="396">
      <c r="B396" s="37"/>
      <c r="C396" s="37"/>
      <c r="D396" s="37"/>
      <c r="E396" s="37"/>
      <c r="F396" s="37"/>
      <c r="G396" s="45"/>
      <c r="H396" s="45"/>
      <c r="I396" s="46"/>
    </row>
    <row r="397">
      <c r="B397" s="37"/>
      <c r="C397" s="37"/>
      <c r="D397" s="37"/>
      <c r="E397" s="37"/>
      <c r="F397" s="37"/>
      <c r="G397" s="45"/>
      <c r="H397" s="45"/>
      <c r="I397" s="46"/>
    </row>
    <row r="398">
      <c r="B398" s="37"/>
      <c r="C398" s="37"/>
      <c r="D398" s="37"/>
      <c r="E398" s="37"/>
      <c r="F398" s="37"/>
      <c r="G398" s="45"/>
      <c r="H398" s="45"/>
      <c r="I398" s="46"/>
    </row>
    <row r="399">
      <c r="B399" s="37"/>
      <c r="C399" s="37"/>
      <c r="D399" s="37"/>
      <c r="E399" s="37"/>
      <c r="F399" s="37"/>
      <c r="G399" s="45"/>
      <c r="H399" s="45"/>
      <c r="I399" s="46"/>
    </row>
    <row r="400">
      <c r="B400" s="37"/>
      <c r="C400" s="37"/>
      <c r="D400" s="37"/>
      <c r="E400" s="37"/>
      <c r="F400" s="37"/>
      <c r="G400" s="45"/>
      <c r="H400" s="45"/>
      <c r="I400" s="46"/>
    </row>
    <row r="401">
      <c r="B401" s="37"/>
      <c r="C401" s="37"/>
      <c r="D401" s="37"/>
      <c r="E401" s="37"/>
      <c r="F401" s="37"/>
      <c r="G401" s="45"/>
      <c r="H401" s="45"/>
      <c r="I401" s="46"/>
    </row>
    <row r="402">
      <c r="B402" s="37"/>
      <c r="C402" s="37"/>
      <c r="D402" s="37"/>
      <c r="E402" s="37"/>
      <c r="F402" s="37"/>
      <c r="G402" s="45"/>
      <c r="H402" s="45"/>
      <c r="I402" s="46"/>
    </row>
    <row r="403">
      <c r="B403" s="37"/>
      <c r="C403" s="37"/>
      <c r="D403" s="37"/>
      <c r="E403" s="37"/>
      <c r="F403" s="37"/>
      <c r="G403" s="45"/>
      <c r="H403" s="45"/>
      <c r="I403" s="46"/>
    </row>
    <row r="404">
      <c r="B404" s="37"/>
      <c r="C404" s="37"/>
      <c r="D404" s="37"/>
      <c r="E404" s="37"/>
      <c r="F404" s="37"/>
      <c r="G404" s="45"/>
      <c r="H404" s="45"/>
      <c r="I404" s="46"/>
    </row>
    <row r="405">
      <c r="B405" s="37"/>
      <c r="C405" s="37"/>
      <c r="D405" s="37"/>
      <c r="E405" s="37"/>
      <c r="F405" s="37"/>
      <c r="G405" s="45"/>
      <c r="H405" s="45"/>
      <c r="I405" s="46"/>
    </row>
    <row r="406">
      <c r="B406" s="37"/>
      <c r="C406" s="37"/>
      <c r="D406" s="37"/>
      <c r="E406" s="37"/>
      <c r="F406" s="37"/>
      <c r="G406" s="45"/>
      <c r="H406" s="45"/>
      <c r="I406" s="46"/>
    </row>
    <row r="407">
      <c r="B407" s="37"/>
      <c r="C407" s="37"/>
      <c r="D407" s="37"/>
      <c r="E407" s="37"/>
      <c r="F407" s="37"/>
      <c r="G407" s="45"/>
      <c r="H407" s="45"/>
      <c r="I407" s="46"/>
    </row>
    <row r="408">
      <c r="B408" s="37"/>
      <c r="C408" s="37"/>
      <c r="D408" s="37"/>
      <c r="E408" s="37"/>
      <c r="F408" s="37"/>
      <c r="G408" s="45"/>
      <c r="H408" s="45"/>
      <c r="I408" s="46"/>
    </row>
    <row r="409">
      <c r="B409" s="37"/>
      <c r="C409" s="37"/>
      <c r="D409" s="37"/>
      <c r="E409" s="37"/>
      <c r="F409" s="37"/>
      <c r="G409" s="45"/>
      <c r="H409" s="45"/>
      <c r="I409" s="46"/>
    </row>
    <row r="410">
      <c r="B410" s="37"/>
      <c r="C410" s="37"/>
      <c r="D410" s="37"/>
      <c r="E410" s="37"/>
      <c r="F410" s="37"/>
      <c r="G410" s="45"/>
      <c r="H410" s="45"/>
      <c r="I410" s="46"/>
    </row>
    <row r="411">
      <c r="B411" s="37"/>
      <c r="C411" s="37"/>
      <c r="D411" s="37"/>
      <c r="E411" s="37"/>
      <c r="F411" s="37"/>
      <c r="G411" s="45"/>
      <c r="H411" s="45"/>
      <c r="I411" s="46"/>
    </row>
    <row r="412">
      <c r="B412" s="37"/>
      <c r="C412" s="37"/>
      <c r="D412" s="37"/>
      <c r="E412" s="37"/>
      <c r="F412" s="37"/>
      <c r="G412" s="45"/>
      <c r="H412" s="45"/>
      <c r="I412" s="46"/>
    </row>
    <row r="413">
      <c r="B413" s="37"/>
      <c r="C413" s="37"/>
      <c r="D413" s="37"/>
      <c r="E413" s="37"/>
      <c r="F413" s="37"/>
      <c r="G413" s="45"/>
      <c r="H413" s="45"/>
      <c r="I413" s="46"/>
    </row>
    <row r="414">
      <c r="B414" s="37"/>
      <c r="C414" s="37"/>
      <c r="D414" s="37"/>
      <c r="E414" s="37"/>
      <c r="F414" s="37"/>
      <c r="G414" s="45"/>
      <c r="H414" s="45"/>
      <c r="I414" s="46"/>
    </row>
    <row r="415">
      <c r="B415" s="37"/>
      <c r="C415" s="37"/>
      <c r="D415" s="37"/>
      <c r="E415" s="37"/>
      <c r="F415" s="37"/>
      <c r="G415" s="45"/>
      <c r="H415" s="45"/>
      <c r="I415" s="46"/>
    </row>
    <row r="416">
      <c r="B416" s="37"/>
      <c r="C416" s="37"/>
      <c r="D416" s="37"/>
      <c r="E416" s="37"/>
      <c r="F416" s="37"/>
      <c r="G416" s="45"/>
      <c r="H416" s="45"/>
      <c r="I416" s="46"/>
    </row>
    <row r="417">
      <c r="B417" s="37"/>
      <c r="C417" s="37"/>
      <c r="D417" s="37"/>
      <c r="E417" s="37"/>
      <c r="F417" s="37"/>
      <c r="G417" s="45"/>
      <c r="H417" s="45"/>
      <c r="I417" s="46"/>
    </row>
    <row r="418">
      <c r="B418" s="37"/>
      <c r="C418" s="37"/>
      <c r="D418" s="37"/>
      <c r="E418" s="37"/>
      <c r="F418" s="37"/>
      <c r="G418" s="45"/>
      <c r="H418" s="45"/>
      <c r="I418" s="46"/>
    </row>
    <row r="419">
      <c r="B419" s="37"/>
      <c r="C419" s="37"/>
      <c r="D419" s="37"/>
      <c r="E419" s="37"/>
      <c r="F419" s="37"/>
      <c r="G419" s="45"/>
      <c r="H419" s="45"/>
      <c r="I419" s="46"/>
    </row>
    <row r="420">
      <c r="B420" s="37"/>
      <c r="C420" s="37"/>
      <c r="D420" s="37"/>
      <c r="E420" s="37"/>
      <c r="F420" s="37"/>
      <c r="G420" s="45"/>
      <c r="H420" s="45"/>
      <c r="I420" s="46"/>
    </row>
    <row r="421">
      <c r="B421" s="37"/>
      <c r="C421" s="37"/>
      <c r="D421" s="37"/>
      <c r="E421" s="37"/>
      <c r="F421" s="37"/>
      <c r="G421" s="45"/>
      <c r="H421" s="45"/>
      <c r="I421" s="46"/>
    </row>
    <row r="422">
      <c r="B422" s="37"/>
      <c r="C422" s="37"/>
      <c r="D422" s="37"/>
      <c r="E422" s="37"/>
      <c r="F422" s="37"/>
      <c r="G422" s="45"/>
      <c r="H422" s="45"/>
      <c r="I422" s="46"/>
    </row>
    <row r="423">
      <c r="B423" s="37"/>
      <c r="C423" s="37"/>
      <c r="D423" s="37"/>
      <c r="E423" s="37"/>
      <c r="F423" s="37"/>
      <c r="G423" s="45"/>
      <c r="H423" s="45"/>
      <c r="I423" s="46"/>
    </row>
    <row r="424">
      <c r="B424" s="37"/>
      <c r="C424" s="37"/>
      <c r="D424" s="37"/>
      <c r="E424" s="37"/>
      <c r="F424" s="37"/>
      <c r="G424" s="45"/>
      <c r="H424" s="45"/>
      <c r="I424" s="46"/>
    </row>
    <row r="425">
      <c r="B425" s="37"/>
      <c r="C425" s="37"/>
      <c r="D425" s="37"/>
      <c r="E425" s="37"/>
      <c r="F425" s="37"/>
      <c r="G425" s="45"/>
      <c r="H425" s="45"/>
      <c r="I425" s="46"/>
    </row>
    <row r="426">
      <c r="B426" s="37"/>
      <c r="C426" s="37"/>
      <c r="D426" s="37"/>
      <c r="E426" s="37"/>
      <c r="F426" s="37"/>
      <c r="G426" s="45"/>
      <c r="H426" s="45"/>
      <c r="I426" s="46"/>
    </row>
    <row r="427">
      <c r="B427" s="37"/>
      <c r="C427" s="37"/>
      <c r="D427" s="37"/>
      <c r="E427" s="37"/>
      <c r="F427" s="37"/>
      <c r="G427" s="45"/>
      <c r="H427" s="45"/>
      <c r="I427" s="46"/>
    </row>
    <row r="428">
      <c r="B428" s="37"/>
      <c r="C428" s="37"/>
      <c r="D428" s="37"/>
      <c r="E428" s="37"/>
      <c r="F428" s="37"/>
      <c r="G428" s="45"/>
      <c r="H428" s="45"/>
      <c r="I428" s="46"/>
    </row>
    <row r="429">
      <c r="B429" s="37"/>
      <c r="C429" s="37"/>
      <c r="D429" s="37"/>
      <c r="E429" s="37"/>
      <c r="F429" s="37"/>
      <c r="G429" s="45"/>
      <c r="H429" s="45"/>
      <c r="I429" s="46"/>
    </row>
    <row r="430">
      <c r="B430" s="37"/>
      <c r="C430" s="37"/>
      <c r="D430" s="37"/>
      <c r="E430" s="37"/>
      <c r="F430" s="37"/>
      <c r="G430" s="45"/>
      <c r="H430" s="45"/>
      <c r="I430" s="46"/>
    </row>
    <row r="431">
      <c r="B431" s="37"/>
      <c r="C431" s="37"/>
      <c r="D431" s="37"/>
      <c r="E431" s="37"/>
      <c r="F431" s="37"/>
      <c r="G431" s="45"/>
      <c r="H431" s="45"/>
      <c r="I431" s="46"/>
    </row>
    <row r="432">
      <c r="B432" s="37"/>
      <c r="C432" s="37"/>
      <c r="D432" s="37"/>
      <c r="E432" s="37"/>
      <c r="F432" s="37"/>
      <c r="G432" s="45"/>
      <c r="H432" s="45"/>
      <c r="I432" s="46"/>
    </row>
    <row r="433">
      <c r="B433" s="37"/>
      <c r="C433" s="37"/>
      <c r="D433" s="37"/>
      <c r="E433" s="37"/>
      <c r="F433" s="37"/>
      <c r="G433" s="45"/>
      <c r="H433" s="45"/>
      <c r="I433" s="46"/>
    </row>
    <row r="434">
      <c r="B434" s="37"/>
      <c r="C434" s="37"/>
      <c r="D434" s="37"/>
      <c r="E434" s="37"/>
      <c r="F434" s="37"/>
      <c r="G434" s="45"/>
      <c r="H434" s="45"/>
      <c r="I434" s="46"/>
    </row>
    <row r="435">
      <c r="B435" s="37"/>
      <c r="C435" s="37"/>
      <c r="D435" s="37"/>
      <c r="E435" s="37"/>
      <c r="F435" s="37"/>
      <c r="G435" s="45"/>
      <c r="H435" s="45"/>
      <c r="I435" s="46"/>
    </row>
    <row r="436">
      <c r="B436" s="37"/>
      <c r="C436" s="37"/>
      <c r="D436" s="37"/>
      <c r="E436" s="37"/>
      <c r="F436" s="37"/>
      <c r="G436" s="45"/>
      <c r="H436" s="45"/>
      <c r="I436" s="46"/>
    </row>
    <row r="437">
      <c r="B437" s="37"/>
      <c r="C437" s="37"/>
      <c r="D437" s="37"/>
      <c r="E437" s="37"/>
      <c r="F437" s="37"/>
      <c r="G437" s="45"/>
      <c r="H437" s="45"/>
      <c r="I437" s="46"/>
    </row>
    <row r="438">
      <c r="B438" s="37"/>
      <c r="C438" s="37"/>
      <c r="D438" s="37"/>
      <c r="E438" s="37"/>
      <c r="F438" s="37"/>
      <c r="G438" s="45"/>
      <c r="H438" s="45"/>
      <c r="I438" s="46"/>
    </row>
    <row r="439">
      <c r="B439" s="37"/>
      <c r="C439" s="37"/>
      <c r="D439" s="37"/>
      <c r="E439" s="37"/>
      <c r="F439" s="37"/>
      <c r="G439" s="45"/>
      <c r="H439" s="45"/>
      <c r="I439" s="46"/>
    </row>
    <row r="440">
      <c r="B440" s="37"/>
      <c r="C440" s="37"/>
      <c r="D440" s="37"/>
      <c r="E440" s="37"/>
      <c r="F440" s="37"/>
      <c r="G440" s="45"/>
      <c r="H440" s="45"/>
      <c r="I440" s="46"/>
    </row>
    <row r="441">
      <c r="B441" s="37"/>
      <c r="C441" s="37"/>
      <c r="D441" s="37"/>
      <c r="E441" s="37"/>
      <c r="F441" s="37"/>
      <c r="G441" s="45"/>
      <c r="H441" s="45"/>
      <c r="I441" s="46"/>
    </row>
    <row r="442">
      <c r="B442" s="37"/>
      <c r="C442" s="37"/>
      <c r="D442" s="37"/>
      <c r="E442" s="37"/>
      <c r="F442" s="37"/>
      <c r="G442" s="45"/>
      <c r="H442" s="45"/>
      <c r="I442" s="46"/>
    </row>
    <row r="443">
      <c r="B443" s="37"/>
      <c r="C443" s="37"/>
      <c r="D443" s="37"/>
      <c r="E443" s="37"/>
      <c r="F443" s="37"/>
      <c r="G443" s="45"/>
      <c r="H443" s="45"/>
      <c r="I443" s="46"/>
    </row>
    <row r="444">
      <c r="B444" s="37"/>
      <c r="C444" s="37"/>
      <c r="D444" s="37"/>
      <c r="E444" s="37"/>
      <c r="F444" s="37"/>
      <c r="G444" s="45"/>
      <c r="H444" s="45"/>
      <c r="I444" s="46"/>
    </row>
    <row r="445">
      <c r="B445" s="37"/>
      <c r="C445" s="37"/>
      <c r="D445" s="37"/>
      <c r="E445" s="37"/>
      <c r="F445" s="37"/>
      <c r="G445" s="45"/>
      <c r="H445" s="45"/>
      <c r="I445" s="46"/>
    </row>
    <row r="446">
      <c r="B446" s="37"/>
      <c r="C446" s="37"/>
      <c r="D446" s="37"/>
      <c r="E446" s="37"/>
      <c r="F446" s="37"/>
      <c r="G446" s="45"/>
      <c r="H446" s="45"/>
      <c r="I446" s="46"/>
    </row>
    <row r="447">
      <c r="B447" s="37"/>
      <c r="C447" s="37"/>
      <c r="D447" s="37"/>
      <c r="E447" s="37"/>
      <c r="F447" s="37"/>
      <c r="G447" s="45"/>
      <c r="H447" s="45"/>
      <c r="I447" s="46"/>
    </row>
    <row r="448">
      <c r="B448" s="37"/>
      <c r="C448" s="37"/>
      <c r="D448" s="37"/>
      <c r="E448" s="37"/>
      <c r="F448" s="37"/>
      <c r="G448" s="45"/>
      <c r="H448" s="45"/>
      <c r="I448" s="46"/>
    </row>
    <row r="449">
      <c r="B449" s="37"/>
      <c r="C449" s="37"/>
      <c r="D449" s="37"/>
      <c r="E449" s="37"/>
      <c r="F449" s="37"/>
      <c r="G449" s="45"/>
      <c r="H449" s="45"/>
      <c r="I449" s="46"/>
    </row>
    <row r="450">
      <c r="B450" s="37"/>
      <c r="C450" s="37"/>
      <c r="D450" s="37"/>
      <c r="E450" s="37"/>
      <c r="F450" s="37"/>
      <c r="G450" s="45"/>
      <c r="H450" s="45"/>
      <c r="I450" s="46"/>
    </row>
    <row r="451">
      <c r="B451" s="37"/>
      <c r="C451" s="37"/>
      <c r="D451" s="37"/>
      <c r="E451" s="37"/>
      <c r="F451" s="37"/>
      <c r="G451" s="45"/>
      <c r="H451" s="45"/>
      <c r="I451" s="46"/>
    </row>
    <row r="452">
      <c r="B452" s="37"/>
      <c r="C452" s="37"/>
      <c r="D452" s="37"/>
      <c r="E452" s="37"/>
      <c r="F452" s="37"/>
      <c r="G452" s="45"/>
      <c r="H452" s="45"/>
      <c r="I452" s="46"/>
    </row>
    <row r="453">
      <c r="B453" s="37"/>
      <c r="C453" s="37"/>
      <c r="D453" s="37"/>
      <c r="E453" s="37"/>
      <c r="F453" s="37"/>
      <c r="G453" s="45"/>
      <c r="H453" s="45"/>
      <c r="I453" s="46"/>
    </row>
    <row r="454">
      <c r="B454" s="37"/>
      <c r="C454" s="37"/>
      <c r="D454" s="37"/>
      <c r="E454" s="37"/>
      <c r="F454" s="37"/>
      <c r="G454" s="45"/>
      <c r="H454" s="45"/>
      <c r="I454" s="46"/>
    </row>
    <row r="455">
      <c r="B455" s="37"/>
      <c r="C455" s="37"/>
      <c r="D455" s="37"/>
      <c r="E455" s="37"/>
      <c r="F455" s="37"/>
      <c r="G455" s="45"/>
      <c r="H455" s="45"/>
      <c r="I455" s="46"/>
    </row>
    <row r="456">
      <c r="B456" s="37"/>
      <c r="C456" s="37"/>
      <c r="D456" s="37"/>
      <c r="E456" s="37"/>
      <c r="F456" s="37"/>
      <c r="G456" s="45"/>
      <c r="H456" s="45"/>
      <c r="I456" s="46"/>
    </row>
    <row r="457">
      <c r="B457" s="37"/>
      <c r="C457" s="37"/>
      <c r="D457" s="37"/>
      <c r="E457" s="37"/>
      <c r="F457" s="37"/>
      <c r="G457" s="45"/>
      <c r="H457" s="45"/>
      <c r="I457" s="46"/>
    </row>
    <row r="458">
      <c r="B458" s="37"/>
      <c r="C458" s="37"/>
      <c r="D458" s="37"/>
      <c r="E458" s="37"/>
      <c r="F458" s="37"/>
      <c r="G458" s="45"/>
      <c r="H458" s="45"/>
      <c r="I458" s="46"/>
    </row>
    <row r="459">
      <c r="B459" s="37"/>
      <c r="C459" s="37"/>
      <c r="D459" s="37"/>
      <c r="E459" s="37"/>
      <c r="F459" s="37"/>
      <c r="G459" s="45"/>
      <c r="H459" s="45"/>
      <c r="I459" s="46"/>
    </row>
    <row r="460">
      <c r="B460" s="37"/>
      <c r="C460" s="37"/>
      <c r="D460" s="37"/>
      <c r="E460" s="37"/>
      <c r="F460" s="37"/>
      <c r="G460" s="45"/>
      <c r="H460" s="45"/>
      <c r="I460" s="46"/>
    </row>
    <row r="461">
      <c r="B461" s="37"/>
      <c r="C461" s="37"/>
      <c r="D461" s="37"/>
      <c r="E461" s="37"/>
      <c r="F461" s="37"/>
      <c r="G461" s="45"/>
      <c r="H461" s="45"/>
      <c r="I461" s="46"/>
    </row>
    <row r="462">
      <c r="B462" s="37"/>
      <c r="C462" s="37"/>
      <c r="D462" s="37"/>
      <c r="E462" s="37"/>
      <c r="F462" s="37"/>
      <c r="G462" s="45"/>
      <c r="H462" s="45"/>
      <c r="I462" s="46"/>
    </row>
    <row r="463">
      <c r="B463" s="37"/>
      <c r="C463" s="37"/>
      <c r="D463" s="37"/>
      <c r="E463" s="37"/>
      <c r="F463" s="37"/>
      <c r="G463" s="45"/>
      <c r="H463" s="45"/>
      <c r="I463" s="46"/>
    </row>
    <row r="464">
      <c r="B464" s="37"/>
      <c r="C464" s="37"/>
      <c r="D464" s="37"/>
      <c r="E464" s="37"/>
      <c r="F464" s="37"/>
      <c r="G464" s="45"/>
      <c r="H464" s="45"/>
      <c r="I464" s="46"/>
    </row>
    <row r="465">
      <c r="B465" s="37"/>
      <c r="C465" s="37"/>
      <c r="D465" s="37"/>
      <c r="E465" s="37"/>
      <c r="F465" s="37"/>
      <c r="G465" s="45"/>
      <c r="H465" s="45"/>
      <c r="I465" s="46"/>
    </row>
    <row r="466">
      <c r="B466" s="37"/>
      <c r="C466" s="37"/>
      <c r="D466" s="37"/>
      <c r="E466" s="37"/>
      <c r="F466" s="37"/>
      <c r="G466" s="45"/>
      <c r="H466" s="45"/>
      <c r="I466" s="46"/>
    </row>
    <row r="467">
      <c r="B467" s="37"/>
      <c r="C467" s="37"/>
      <c r="D467" s="37"/>
      <c r="E467" s="37"/>
      <c r="F467" s="37"/>
      <c r="G467" s="45"/>
      <c r="H467" s="45"/>
      <c r="I467" s="46"/>
    </row>
    <row r="468">
      <c r="B468" s="37"/>
      <c r="C468" s="37"/>
      <c r="D468" s="37"/>
      <c r="E468" s="37"/>
      <c r="F468" s="37"/>
      <c r="G468" s="45"/>
      <c r="H468" s="45"/>
      <c r="I468" s="46"/>
    </row>
    <row r="469">
      <c r="B469" s="37"/>
      <c r="C469" s="37"/>
      <c r="D469" s="37"/>
      <c r="E469" s="37"/>
      <c r="F469" s="37"/>
      <c r="G469" s="45"/>
      <c r="H469" s="45"/>
      <c r="I469" s="46"/>
    </row>
    <row r="470">
      <c r="B470" s="37"/>
      <c r="C470" s="37"/>
      <c r="D470" s="37"/>
      <c r="E470" s="37"/>
      <c r="F470" s="37"/>
      <c r="G470" s="45"/>
      <c r="H470" s="45"/>
      <c r="I470" s="46"/>
    </row>
    <row r="471">
      <c r="B471" s="37"/>
      <c r="C471" s="37"/>
      <c r="D471" s="37"/>
      <c r="E471" s="37"/>
      <c r="F471" s="37"/>
      <c r="G471" s="45"/>
      <c r="H471" s="45"/>
      <c r="I471" s="46"/>
    </row>
    <row r="472">
      <c r="B472" s="37"/>
      <c r="C472" s="37"/>
      <c r="D472" s="37"/>
      <c r="E472" s="37"/>
      <c r="F472" s="37"/>
      <c r="G472" s="45"/>
      <c r="H472" s="45"/>
      <c r="I472" s="46"/>
    </row>
    <row r="473">
      <c r="B473" s="37"/>
      <c r="C473" s="37"/>
      <c r="D473" s="37"/>
      <c r="E473" s="37"/>
      <c r="F473" s="37"/>
      <c r="G473" s="45"/>
      <c r="H473" s="45"/>
      <c r="I473" s="46"/>
    </row>
    <row r="474">
      <c r="B474" s="37"/>
      <c r="C474" s="37"/>
      <c r="D474" s="37"/>
      <c r="E474" s="37"/>
      <c r="F474" s="37"/>
      <c r="G474" s="45"/>
      <c r="H474" s="45"/>
      <c r="I474" s="46"/>
    </row>
    <row r="475">
      <c r="B475" s="37"/>
      <c r="C475" s="37"/>
      <c r="D475" s="37"/>
      <c r="E475" s="37"/>
      <c r="F475" s="37"/>
      <c r="G475" s="45"/>
      <c r="H475" s="45"/>
      <c r="I475" s="46"/>
    </row>
    <row r="476">
      <c r="B476" s="37"/>
      <c r="C476" s="37"/>
      <c r="D476" s="37"/>
      <c r="E476" s="37"/>
      <c r="F476" s="37"/>
      <c r="G476" s="45"/>
      <c r="H476" s="45"/>
      <c r="I476" s="46"/>
    </row>
    <row r="477">
      <c r="B477" s="37"/>
      <c r="C477" s="37"/>
      <c r="D477" s="37"/>
      <c r="E477" s="37"/>
      <c r="F477" s="37"/>
      <c r="G477" s="45"/>
      <c r="H477" s="45"/>
      <c r="I477" s="46"/>
    </row>
    <row r="478">
      <c r="B478" s="37"/>
      <c r="C478" s="37"/>
      <c r="D478" s="37"/>
      <c r="E478" s="37"/>
      <c r="F478" s="37"/>
      <c r="G478" s="45"/>
      <c r="H478" s="45"/>
      <c r="I478" s="46"/>
    </row>
    <row r="479">
      <c r="B479" s="37"/>
      <c r="C479" s="37"/>
      <c r="D479" s="37"/>
      <c r="E479" s="37"/>
      <c r="F479" s="37"/>
      <c r="G479" s="45"/>
      <c r="H479" s="45"/>
      <c r="I479" s="46"/>
    </row>
    <row r="480">
      <c r="B480" s="37"/>
      <c r="C480" s="37"/>
      <c r="D480" s="37"/>
      <c r="E480" s="37"/>
      <c r="F480" s="37"/>
      <c r="G480" s="45"/>
      <c r="H480" s="45"/>
      <c r="I480" s="46"/>
    </row>
    <row r="481">
      <c r="B481" s="37"/>
      <c r="C481" s="37"/>
      <c r="D481" s="37"/>
      <c r="E481" s="37"/>
      <c r="F481" s="37"/>
      <c r="G481" s="45"/>
      <c r="H481" s="45"/>
      <c r="I481" s="46"/>
    </row>
    <row r="482">
      <c r="B482" s="37"/>
      <c r="C482" s="37"/>
      <c r="D482" s="37"/>
      <c r="E482" s="37"/>
      <c r="F482" s="37"/>
      <c r="G482" s="45"/>
      <c r="H482" s="45"/>
      <c r="I482" s="46"/>
    </row>
    <row r="483">
      <c r="B483" s="37"/>
      <c r="C483" s="37"/>
      <c r="D483" s="37"/>
      <c r="E483" s="37"/>
      <c r="F483" s="37"/>
      <c r="G483" s="45"/>
      <c r="H483" s="45"/>
      <c r="I483" s="46"/>
    </row>
    <row r="484">
      <c r="B484" s="37"/>
      <c r="C484" s="37"/>
      <c r="D484" s="37"/>
      <c r="E484" s="37"/>
      <c r="F484" s="37"/>
      <c r="G484" s="45"/>
      <c r="H484" s="45"/>
      <c r="I484" s="46"/>
    </row>
    <row r="485">
      <c r="B485" s="37"/>
      <c r="C485" s="37"/>
      <c r="D485" s="37"/>
      <c r="E485" s="37"/>
      <c r="F485" s="37"/>
      <c r="G485" s="45"/>
      <c r="H485" s="45"/>
      <c r="I485" s="46"/>
    </row>
    <row r="486">
      <c r="B486" s="37"/>
      <c r="C486" s="37"/>
      <c r="D486" s="37"/>
      <c r="E486" s="37"/>
      <c r="F486" s="37"/>
      <c r="G486" s="45"/>
      <c r="H486" s="45"/>
      <c r="I486" s="46"/>
    </row>
    <row r="487">
      <c r="B487" s="37"/>
      <c r="C487" s="37"/>
      <c r="D487" s="37"/>
      <c r="E487" s="37"/>
      <c r="F487" s="37"/>
      <c r="G487" s="45"/>
      <c r="H487" s="45"/>
      <c r="I487" s="46"/>
    </row>
    <row r="488">
      <c r="B488" s="37"/>
      <c r="C488" s="37"/>
      <c r="D488" s="37"/>
      <c r="E488" s="37"/>
      <c r="F488" s="37"/>
      <c r="G488" s="45"/>
      <c r="H488" s="45"/>
      <c r="I488" s="46"/>
    </row>
    <row r="489">
      <c r="B489" s="37"/>
      <c r="C489" s="37"/>
      <c r="D489" s="37"/>
      <c r="E489" s="37"/>
      <c r="F489" s="37"/>
      <c r="G489" s="45"/>
      <c r="H489" s="45"/>
      <c r="I489" s="46"/>
    </row>
    <row r="490">
      <c r="B490" s="37"/>
      <c r="C490" s="37"/>
      <c r="D490" s="37"/>
      <c r="E490" s="37"/>
      <c r="F490" s="37"/>
      <c r="G490" s="45"/>
      <c r="H490" s="45"/>
      <c r="I490" s="46"/>
    </row>
    <row r="491">
      <c r="B491" s="37"/>
      <c r="C491" s="37"/>
      <c r="D491" s="37"/>
      <c r="E491" s="37"/>
      <c r="F491" s="37"/>
      <c r="G491" s="45"/>
      <c r="H491" s="45"/>
      <c r="I491" s="46"/>
    </row>
    <row r="492">
      <c r="B492" s="37"/>
      <c r="C492" s="37"/>
      <c r="D492" s="37"/>
      <c r="E492" s="37"/>
      <c r="F492" s="37"/>
      <c r="G492" s="45"/>
      <c r="H492" s="45"/>
      <c r="I492" s="46"/>
    </row>
    <row r="493">
      <c r="B493" s="37"/>
      <c r="C493" s="37"/>
      <c r="D493" s="37"/>
      <c r="E493" s="37"/>
      <c r="F493" s="37"/>
      <c r="G493" s="45"/>
      <c r="H493" s="45"/>
      <c r="I493" s="46"/>
    </row>
    <row r="494">
      <c r="B494" s="37"/>
      <c r="C494" s="37"/>
      <c r="D494" s="37"/>
      <c r="E494" s="37"/>
      <c r="F494" s="37"/>
      <c r="G494" s="45"/>
      <c r="H494" s="45"/>
      <c r="I494" s="46"/>
    </row>
    <row r="495">
      <c r="B495" s="37"/>
      <c r="C495" s="37"/>
      <c r="D495" s="37"/>
      <c r="E495" s="37"/>
      <c r="F495" s="37"/>
      <c r="G495" s="45"/>
      <c r="H495" s="45"/>
      <c r="I495" s="46"/>
    </row>
    <row r="496">
      <c r="B496" s="37"/>
      <c r="C496" s="37"/>
      <c r="D496" s="37"/>
      <c r="E496" s="37"/>
      <c r="F496" s="37"/>
      <c r="G496" s="45"/>
      <c r="H496" s="45"/>
      <c r="I496" s="46"/>
    </row>
    <row r="497">
      <c r="B497" s="37"/>
      <c r="C497" s="37"/>
      <c r="D497" s="37"/>
      <c r="E497" s="37"/>
      <c r="F497" s="37"/>
      <c r="G497" s="45"/>
      <c r="H497" s="45"/>
      <c r="I497" s="46"/>
    </row>
    <row r="498">
      <c r="B498" s="37"/>
      <c r="C498" s="37"/>
      <c r="D498" s="37"/>
      <c r="E498" s="37"/>
      <c r="F498" s="37"/>
      <c r="G498" s="45"/>
      <c r="H498" s="45"/>
      <c r="I498" s="46"/>
    </row>
    <row r="499">
      <c r="B499" s="37"/>
      <c r="C499" s="37"/>
      <c r="D499" s="37"/>
      <c r="E499" s="37"/>
      <c r="F499" s="37"/>
      <c r="G499" s="45"/>
      <c r="H499" s="45"/>
      <c r="I499" s="46"/>
    </row>
    <row r="500">
      <c r="B500" s="37"/>
      <c r="C500" s="37"/>
      <c r="D500" s="37"/>
      <c r="E500" s="37"/>
      <c r="F500" s="37"/>
      <c r="G500" s="45"/>
      <c r="H500" s="45"/>
      <c r="I500" s="46"/>
    </row>
    <row r="501">
      <c r="B501" s="37"/>
      <c r="C501" s="37"/>
      <c r="D501" s="37"/>
      <c r="E501" s="37"/>
      <c r="F501" s="37"/>
      <c r="G501" s="45"/>
      <c r="H501" s="45"/>
      <c r="I501" s="46"/>
    </row>
    <row r="502">
      <c r="B502" s="37"/>
      <c r="C502" s="37"/>
      <c r="D502" s="37"/>
      <c r="E502" s="37"/>
      <c r="F502" s="37"/>
      <c r="G502" s="45"/>
      <c r="H502" s="45"/>
      <c r="I502" s="46"/>
    </row>
    <row r="503">
      <c r="B503" s="37"/>
      <c r="C503" s="37"/>
      <c r="D503" s="37"/>
      <c r="E503" s="37"/>
      <c r="F503" s="37"/>
      <c r="G503" s="45"/>
      <c r="H503" s="45"/>
      <c r="I503" s="46"/>
    </row>
    <row r="504">
      <c r="B504" s="37"/>
      <c r="C504" s="37"/>
      <c r="D504" s="37"/>
      <c r="E504" s="37"/>
      <c r="F504" s="37"/>
      <c r="G504" s="45"/>
      <c r="H504" s="45"/>
      <c r="I504" s="46"/>
    </row>
    <row r="505">
      <c r="B505" s="37"/>
      <c r="C505" s="37"/>
      <c r="D505" s="37"/>
      <c r="E505" s="37"/>
      <c r="F505" s="37"/>
      <c r="G505" s="45"/>
      <c r="H505" s="45"/>
      <c r="I505" s="46"/>
    </row>
    <row r="506">
      <c r="B506" s="37"/>
      <c r="C506" s="37"/>
      <c r="D506" s="37"/>
      <c r="E506" s="37"/>
      <c r="F506" s="37"/>
      <c r="G506" s="45"/>
      <c r="H506" s="45"/>
      <c r="I506" s="46"/>
    </row>
    <row r="507">
      <c r="B507" s="37"/>
      <c r="C507" s="37"/>
      <c r="D507" s="37"/>
      <c r="E507" s="37"/>
      <c r="F507" s="37"/>
      <c r="G507" s="45"/>
      <c r="H507" s="45"/>
      <c r="I507" s="46"/>
    </row>
    <row r="508">
      <c r="B508" s="37"/>
      <c r="C508" s="37"/>
      <c r="D508" s="37"/>
      <c r="E508" s="37"/>
      <c r="F508" s="37"/>
      <c r="G508" s="45"/>
      <c r="H508" s="45"/>
      <c r="I508" s="46"/>
    </row>
    <row r="509">
      <c r="B509" s="37"/>
      <c r="C509" s="37"/>
      <c r="D509" s="37"/>
      <c r="E509" s="37"/>
      <c r="F509" s="37"/>
      <c r="G509" s="45"/>
      <c r="H509" s="45"/>
      <c r="I509" s="46"/>
    </row>
    <row r="510">
      <c r="B510" s="37"/>
      <c r="C510" s="37"/>
      <c r="D510" s="37"/>
      <c r="E510" s="37"/>
      <c r="F510" s="37"/>
      <c r="G510" s="45"/>
      <c r="H510" s="45"/>
      <c r="I510" s="46"/>
    </row>
    <row r="511">
      <c r="B511" s="37"/>
      <c r="C511" s="37"/>
      <c r="D511" s="37"/>
      <c r="E511" s="37"/>
      <c r="F511" s="37"/>
      <c r="G511" s="45"/>
      <c r="H511" s="45"/>
      <c r="I511" s="46"/>
    </row>
    <row r="512">
      <c r="B512" s="37"/>
      <c r="C512" s="37"/>
      <c r="D512" s="37"/>
      <c r="E512" s="37"/>
      <c r="F512" s="37"/>
      <c r="G512" s="45"/>
      <c r="H512" s="45"/>
      <c r="I512" s="46"/>
    </row>
    <row r="513">
      <c r="B513" s="37"/>
      <c r="C513" s="37"/>
      <c r="D513" s="37"/>
      <c r="E513" s="37"/>
      <c r="F513" s="37"/>
      <c r="G513" s="45"/>
      <c r="H513" s="45"/>
      <c r="I513" s="46"/>
    </row>
    <row r="514">
      <c r="B514" s="37"/>
      <c r="C514" s="37"/>
      <c r="D514" s="37"/>
      <c r="E514" s="37"/>
      <c r="F514" s="37"/>
      <c r="G514" s="45"/>
      <c r="H514" s="45"/>
      <c r="I514" s="46"/>
    </row>
    <row r="515">
      <c r="B515" s="37"/>
      <c r="C515" s="37"/>
      <c r="D515" s="37"/>
      <c r="E515" s="37"/>
      <c r="F515" s="37"/>
      <c r="G515" s="45"/>
      <c r="H515" s="45"/>
      <c r="I515" s="46"/>
    </row>
    <row r="516">
      <c r="B516" s="37"/>
      <c r="C516" s="37"/>
      <c r="D516" s="37"/>
      <c r="E516" s="37"/>
      <c r="F516" s="37"/>
      <c r="G516" s="45"/>
      <c r="H516" s="45"/>
      <c r="I516" s="46"/>
    </row>
    <row r="517">
      <c r="B517" s="37"/>
      <c r="C517" s="37"/>
      <c r="D517" s="37"/>
      <c r="E517" s="37"/>
      <c r="F517" s="37"/>
      <c r="G517" s="45"/>
      <c r="H517" s="45"/>
      <c r="I517" s="46"/>
    </row>
    <row r="518">
      <c r="B518" s="37"/>
      <c r="C518" s="37"/>
      <c r="D518" s="37"/>
      <c r="E518" s="37"/>
      <c r="F518" s="37"/>
      <c r="G518" s="45"/>
      <c r="H518" s="45"/>
      <c r="I518" s="46"/>
    </row>
    <row r="519">
      <c r="B519" s="37"/>
      <c r="C519" s="37"/>
      <c r="D519" s="37"/>
      <c r="E519" s="37"/>
      <c r="F519" s="37"/>
      <c r="G519" s="45"/>
      <c r="H519" s="45"/>
      <c r="I519" s="46"/>
    </row>
    <row r="520">
      <c r="B520" s="37"/>
      <c r="C520" s="37"/>
      <c r="D520" s="37"/>
      <c r="E520" s="37"/>
      <c r="F520" s="37"/>
      <c r="G520" s="45"/>
      <c r="H520" s="45"/>
      <c r="I520" s="46"/>
    </row>
    <row r="521">
      <c r="B521" s="37"/>
      <c r="C521" s="37"/>
      <c r="D521" s="37"/>
      <c r="E521" s="37"/>
      <c r="F521" s="37"/>
      <c r="G521" s="45"/>
      <c r="H521" s="45"/>
      <c r="I521" s="46"/>
    </row>
    <row r="522">
      <c r="B522" s="37"/>
      <c r="C522" s="37"/>
      <c r="D522" s="37"/>
      <c r="E522" s="37"/>
      <c r="F522" s="37"/>
      <c r="G522" s="45"/>
      <c r="H522" s="45"/>
      <c r="I522" s="46"/>
    </row>
    <row r="523">
      <c r="B523" s="37"/>
      <c r="C523" s="37"/>
      <c r="D523" s="37"/>
      <c r="E523" s="37"/>
      <c r="F523" s="37"/>
      <c r="G523" s="45"/>
      <c r="H523" s="45"/>
      <c r="I523" s="46"/>
    </row>
    <row r="524">
      <c r="B524" s="37"/>
      <c r="C524" s="37"/>
      <c r="D524" s="37"/>
      <c r="E524" s="37"/>
      <c r="F524" s="37"/>
      <c r="G524" s="45"/>
      <c r="H524" s="45"/>
      <c r="I524" s="46"/>
    </row>
    <row r="525">
      <c r="B525" s="37"/>
      <c r="C525" s="37"/>
      <c r="D525" s="37"/>
      <c r="E525" s="37"/>
      <c r="F525" s="37"/>
      <c r="G525" s="45"/>
      <c r="H525" s="45"/>
      <c r="I525" s="46"/>
    </row>
    <row r="526">
      <c r="B526" s="37"/>
      <c r="C526" s="37"/>
      <c r="D526" s="37"/>
      <c r="E526" s="37"/>
      <c r="F526" s="37"/>
      <c r="G526" s="45"/>
      <c r="H526" s="45"/>
      <c r="I526" s="46"/>
    </row>
    <row r="527">
      <c r="B527" s="37"/>
      <c r="C527" s="37"/>
      <c r="D527" s="37"/>
      <c r="E527" s="37"/>
      <c r="F527" s="37"/>
      <c r="G527" s="45"/>
      <c r="H527" s="45"/>
      <c r="I527" s="46"/>
    </row>
    <row r="528">
      <c r="B528" s="37"/>
      <c r="C528" s="37"/>
      <c r="D528" s="37"/>
      <c r="E528" s="37"/>
      <c r="F528" s="37"/>
      <c r="G528" s="45"/>
      <c r="H528" s="45"/>
      <c r="I528" s="46"/>
    </row>
    <row r="529">
      <c r="B529" s="37"/>
      <c r="C529" s="37"/>
      <c r="D529" s="37"/>
      <c r="E529" s="37"/>
      <c r="F529" s="37"/>
      <c r="G529" s="45"/>
      <c r="H529" s="45"/>
      <c r="I529" s="46"/>
    </row>
    <row r="530">
      <c r="B530" s="37"/>
      <c r="C530" s="37"/>
      <c r="D530" s="37"/>
      <c r="E530" s="37"/>
      <c r="F530" s="37"/>
      <c r="G530" s="45"/>
      <c r="H530" s="45"/>
      <c r="I530" s="46"/>
    </row>
    <row r="531">
      <c r="B531" s="37"/>
      <c r="C531" s="37"/>
      <c r="D531" s="37"/>
      <c r="E531" s="37"/>
      <c r="F531" s="37"/>
      <c r="G531" s="45"/>
      <c r="H531" s="45"/>
      <c r="I531" s="46"/>
    </row>
    <row r="532">
      <c r="B532" s="37"/>
      <c r="C532" s="37"/>
      <c r="D532" s="37"/>
      <c r="E532" s="37"/>
      <c r="F532" s="37"/>
      <c r="G532" s="45"/>
      <c r="H532" s="45"/>
      <c r="I532" s="46"/>
    </row>
    <row r="533">
      <c r="B533" s="37"/>
      <c r="C533" s="37"/>
      <c r="D533" s="37"/>
      <c r="E533" s="37"/>
      <c r="F533" s="37"/>
      <c r="G533" s="45"/>
      <c r="H533" s="45"/>
      <c r="I533" s="46"/>
    </row>
    <row r="534">
      <c r="B534" s="37"/>
      <c r="C534" s="37"/>
      <c r="D534" s="37"/>
      <c r="E534" s="37"/>
      <c r="F534" s="37"/>
      <c r="G534" s="45"/>
      <c r="H534" s="45"/>
      <c r="I534" s="46"/>
    </row>
    <row r="535">
      <c r="B535" s="37"/>
      <c r="C535" s="37"/>
      <c r="D535" s="37"/>
      <c r="E535" s="37"/>
      <c r="F535" s="37"/>
      <c r="G535" s="45"/>
      <c r="H535" s="45"/>
      <c r="I535" s="46"/>
    </row>
    <row r="536">
      <c r="B536" s="37"/>
      <c r="C536" s="37"/>
      <c r="D536" s="37"/>
      <c r="E536" s="37"/>
      <c r="F536" s="37"/>
      <c r="G536" s="45"/>
      <c r="H536" s="45"/>
      <c r="I536" s="46"/>
    </row>
    <row r="537">
      <c r="B537" s="37"/>
      <c r="C537" s="37"/>
      <c r="D537" s="37"/>
      <c r="E537" s="37"/>
      <c r="F537" s="37"/>
      <c r="G537" s="45"/>
      <c r="H537" s="45"/>
      <c r="I537" s="46"/>
    </row>
    <row r="538">
      <c r="B538" s="37"/>
      <c r="C538" s="37"/>
      <c r="D538" s="37"/>
      <c r="E538" s="37"/>
      <c r="F538" s="37"/>
      <c r="G538" s="45"/>
      <c r="H538" s="45"/>
      <c r="I538" s="46"/>
    </row>
    <row r="539">
      <c r="B539" s="37"/>
      <c r="C539" s="37"/>
      <c r="D539" s="37"/>
      <c r="E539" s="37"/>
      <c r="F539" s="37"/>
      <c r="G539" s="45"/>
      <c r="H539" s="45"/>
      <c r="I539" s="46"/>
    </row>
    <row r="540">
      <c r="B540" s="37"/>
      <c r="C540" s="37"/>
      <c r="D540" s="37"/>
      <c r="E540" s="37"/>
      <c r="F540" s="37"/>
      <c r="G540" s="45"/>
      <c r="H540" s="45"/>
      <c r="I540" s="46"/>
    </row>
    <row r="541">
      <c r="B541" s="37"/>
      <c r="C541" s="37"/>
      <c r="D541" s="37"/>
      <c r="E541" s="37"/>
      <c r="F541" s="37"/>
      <c r="G541" s="45"/>
      <c r="H541" s="45"/>
      <c r="I541" s="46"/>
    </row>
    <row r="542">
      <c r="B542" s="37"/>
      <c r="C542" s="37"/>
      <c r="D542" s="37"/>
      <c r="E542" s="37"/>
      <c r="F542" s="37"/>
      <c r="G542" s="45"/>
      <c r="H542" s="45"/>
      <c r="I542" s="46"/>
    </row>
    <row r="543">
      <c r="B543" s="37"/>
      <c r="C543" s="37"/>
      <c r="D543" s="37"/>
      <c r="E543" s="37"/>
      <c r="F543" s="37"/>
      <c r="G543" s="45"/>
      <c r="H543" s="45"/>
      <c r="I543" s="46"/>
    </row>
    <row r="544">
      <c r="B544" s="37"/>
      <c r="C544" s="37"/>
      <c r="D544" s="37"/>
      <c r="E544" s="37"/>
      <c r="F544" s="37"/>
      <c r="G544" s="45"/>
      <c r="H544" s="45"/>
      <c r="I544" s="46"/>
    </row>
    <row r="545">
      <c r="B545" s="37"/>
      <c r="C545" s="37"/>
      <c r="D545" s="37"/>
      <c r="E545" s="37"/>
      <c r="F545" s="37"/>
      <c r="G545" s="45"/>
      <c r="H545" s="45"/>
      <c r="I545" s="46"/>
    </row>
    <row r="546">
      <c r="B546" s="37"/>
      <c r="C546" s="37"/>
      <c r="D546" s="37"/>
      <c r="E546" s="37"/>
      <c r="F546" s="37"/>
      <c r="G546" s="45"/>
      <c r="H546" s="45"/>
      <c r="I546" s="46"/>
    </row>
    <row r="547">
      <c r="B547" s="37"/>
      <c r="C547" s="37"/>
      <c r="D547" s="37"/>
      <c r="E547" s="37"/>
      <c r="F547" s="37"/>
      <c r="G547" s="45"/>
      <c r="H547" s="45"/>
      <c r="I547" s="46"/>
    </row>
    <row r="548">
      <c r="B548" s="37"/>
      <c r="C548" s="37"/>
      <c r="D548" s="37"/>
      <c r="E548" s="37"/>
      <c r="F548" s="37"/>
      <c r="G548" s="45"/>
      <c r="H548" s="45"/>
      <c r="I548" s="46"/>
    </row>
    <row r="549">
      <c r="B549" s="37"/>
      <c r="C549" s="37"/>
      <c r="D549" s="37"/>
      <c r="E549" s="37"/>
      <c r="F549" s="37"/>
      <c r="G549" s="45"/>
      <c r="H549" s="45"/>
      <c r="I549" s="46"/>
    </row>
    <row r="550">
      <c r="B550" s="37"/>
      <c r="C550" s="37"/>
      <c r="D550" s="37"/>
      <c r="E550" s="37"/>
      <c r="F550" s="37"/>
      <c r="G550" s="45"/>
      <c r="H550" s="45"/>
      <c r="I550" s="46"/>
    </row>
    <row r="551">
      <c r="B551" s="37"/>
      <c r="C551" s="37"/>
      <c r="D551" s="37"/>
      <c r="E551" s="37"/>
      <c r="F551" s="37"/>
      <c r="G551" s="45"/>
      <c r="H551" s="45"/>
      <c r="I551" s="46"/>
    </row>
    <row r="552">
      <c r="B552" s="37"/>
      <c r="C552" s="37"/>
      <c r="D552" s="37"/>
      <c r="E552" s="37"/>
      <c r="F552" s="37"/>
      <c r="G552" s="45"/>
      <c r="H552" s="45"/>
      <c r="I552" s="46"/>
    </row>
    <row r="553">
      <c r="B553" s="37"/>
      <c r="C553" s="37"/>
      <c r="D553" s="37"/>
      <c r="E553" s="37"/>
      <c r="F553" s="37"/>
      <c r="G553" s="45"/>
      <c r="H553" s="45"/>
      <c r="I553" s="46"/>
    </row>
    <row r="554">
      <c r="B554" s="37"/>
      <c r="C554" s="37"/>
      <c r="D554" s="37"/>
      <c r="E554" s="37"/>
      <c r="F554" s="37"/>
      <c r="G554" s="45"/>
      <c r="H554" s="45"/>
      <c r="I554" s="46"/>
    </row>
    <row r="555">
      <c r="B555" s="37"/>
      <c r="C555" s="37"/>
      <c r="D555" s="37"/>
      <c r="E555" s="37"/>
      <c r="F555" s="37"/>
      <c r="G555" s="45"/>
      <c r="H555" s="45"/>
      <c r="I555" s="46"/>
    </row>
    <row r="556">
      <c r="B556" s="37"/>
      <c r="C556" s="37"/>
      <c r="D556" s="37"/>
      <c r="E556" s="37"/>
      <c r="F556" s="37"/>
      <c r="G556" s="45"/>
      <c r="H556" s="45"/>
      <c r="I556" s="46"/>
    </row>
    <row r="557">
      <c r="B557" s="37"/>
      <c r="C557" s="37"/>
      <c r="D557" s="37"/>
      <c r="E557" s="37"/>
      <c r="F557" s="37"/>
      <c r="G557" s="45"/>
      <c r="H557" s="45"/>
      <c r="I557" s="46"/>
    </row>
    <row r="558">
      <c r="B558" s="37"/>
      <c r="C558" s="37"/>
      <c r="D558" s="37"/>
      <c r="E558" s="37"/>
      <c r="F558" s="37"/>
      <c r="G558" s="45"/>
      <c r="H558" s="45"/>
      <c r="I558" s="46"/>
    </row>
    <row r="559">
      <c r="B559" s="37"/>
      <c r="C559" s="37"/>
      <c r="D559" s="37"/>
      <c r="E559" s="37"/>
      <c r="F559" s="37"/>
      <c r="G559" s="45"/>
      <c r="H559" s="45"/>
      <c r="I559" s="46"/>
    </row>
    <row r="560">
      <c r="B560" s="37"/>
      <c r="C560" s="37"/>
      <c r="D560" s="37"/>
      <c r="E560" s="37"/>
      <c r="F560" s="37"/>
      <c r="G560" s="45"/>
      <c r="H560" s="45"/>
      <c r="I560" s="46"/>
    </row>
    <row r="561">
      <c r="B561" s="37"/>
      <c r="C561" s="37"/>
      <c r="D561" s="37"/>
      <c r="E561" s="37"/>
      <c r="F561" s="37"/>
      <c r="G561" s="45"/>
      <c r="H561" s="45"/>
      <c r="I561" s="46"/>
    </row>
    <row r="562">
      <c r="B562" s="37"/>
      <c r="C562" s="37"/>
      <c r="D562" s="37"/>
      <c r="E562" s="37"/>
      <c r="F562" s="37"/>
      <c r="G562" s="45"/>
      <c r="H562" s="45"/>
      <c r="I562" s="46"/>
    </row>
    <row r="563">
      <c r="B563" s="37"/>
      <c r="C563" s="37"/>
      <c r="D563" s="37"/>
      <c r="E563" s="37"/>
      <c r="F563" s="37"/>
      <c r="G563" s="45"/>
      <c r="H563" s="45"/>
      <c r="I563" s="46"/>
    </row>
    <row r="564">
      <c r="B564" s="37"/>
      <c r="C564" s="37"/>
      <c r="D564" s="37"/>
      <c r="E564" s="37"/>
      <c r="F564" s="37"/>
      <c r="G564" s="45"/>
      <c r="H564" s="45"/>
      <c r="I564" s="46"/>
    </row>
    <row r="565">
      <c r="B565" s="37"/>
      <c r="C565" s="37"/>
      <c r="D565" s="37"/>
      <c r="E565" s="37"/>
      <c r="F565" s="37"/>
      <c r="G565" s="45"/>
      <c r="H565" s="45"/>
      <c r="I565" s="46"/>
    </row>
    <row r="566">
      <c r="B566" s="37"/>
      <c r="C566" s="37"/>
      <c r="D566" s="37"/>
      <c r="E566" s="37"/>
      <c r="F566" s="37"/>
      <c r="G566" s="45"/>
      <c r="H566" s="45"/>
      <c r="I566" s="46"/>
    </row>
    <row r="567">
      <c r="B567" s="37"/>
      <c r="C567" s="37"/>
      <c r="D567" s="37"/>
      <c r="E567" s="37"/>
      <c r="F567" s="37"/>
      <c r="G567" s="45"/>
      <c r="H567" s="45"/>
      <c r="I567" s="46"/>
    </row>
    <row r="568">
      <c r="B568" s="37"/>
      <c r="C568" s="37"/>
      <c r="D568" s="37"/>
      <c r="E568" s="37"/>
      <c r="F568" s="37"/>
      <c r="G568" s="45"/>
      <c r="H568" s="45"/>
      <c r="I568" s="46"/>
    </row>
    <row r="569">
      <c r="B569" s="37"/>
      <c r="C569" s="37"/>
      <c r="D569" s="37"/>
      <c r="E569" s="37"/>
      <c r="F569" s="37"/>
      <c r="G569" s="45"/>
      <c r="H569" s="45"/>
      <c r="I569" s="46"/>
    </row>
    <row r="570">
      <c r="B570" s="37"/>
      <c r="C570" s="37"/>
      <c r="D570" s="37"/>
      <c r="E570" s="37"/>
      <c r="F570" s="37"/>
      <c r="G570" s="45"/>
      <c r="H570" s="45"/>
      <c r="I570" s="46"/>
    </row>
    <row r="571">
      <c r="B571" s="37"/>
      <c r="C571" s="37"/>
      <c r="D571" s="37"/>
      <c r="E571" s="37"/>
      <c r="F571" s="37"/>
      <c r="G571" s="45"/>
      <c r="H571" s="45"/>
      <c r="I571" s="46"/>
    </row>
    <row r="572">
      <c r="B572" s="37"/>
      <c r="C572" s="37"/>
      <c r="D572" s="37"/>
      <c r="E572" s="37"/>
      <c r="F572" s="37"/>
      <c r="G572" s="45"/>
      <c r="H572" s="45"/>
      <c r="I572" s="46"/>
    </row>
    <row r="573">
      <c r="B573" s="37"/>
      <c r="C573" s="37"/>
      <c r="D573" s="37"/>
      <c r="E573" s="37"/>
      <c r="F573" s="37"/>
      <c r="G573" s="45"/>
      <c r="H573" s="45"/>
      <c r="I573" s="46"/>
    </row>
    <row r="574">
      <c r="B574" s="37"/>
      <c r="C574" s="37"/>
      <c r="D574" s="37"/>
      <c r="E574" s="37"/>
      <c r="F574" s="37"/>
      <c r="G574" s="45"/>
      <c r="H574" s="45"/>
      <c r="I574" s="46"/>
    </row>
    <row r="575">
      <c r="B575" s="37"/>
      <c r="C575" s="37"/>
      <c r="D575" s="37"/>
      <c r="E575" s="37"/>
      <c r="F575" s="37"/>
      <c r="G575" s="45"/>
      <c r="H575" s="45"/>
      <c r="I575" s="46"/>
    </row>
    <row r="576">
      <c r="B576" s="37"/>
      <c r="C576" s="37"/>
      <c r="D576" s="37"/>
      <c r="E576" s="37"/>
      <c r="F576" s="37"/>
      <c r="G576" s="45"/>
      <c r="H576" s="45"/>
      <c r="I576" s="46"/>
    </row>
    <row r="577">
      <c r="B577" s="37"/>
      <c r="C577" s="37"/>
      <c r="D577" s="37"/>
      <c r="E577" s="37"/>
      <c r="F577" s="37"/>
      <c r="G577" s="45"/>
      <c r="H577" s="45"/>
      <c r="I577" s="46"/>
    </row>
    <row r="578">
      <c r="B578" s="37"/>
      <c r="C578" s="37"/>
      <c r="D578" s="37"/>
      <c r="E578" s="37"/>
      <c r="F578" s="37"/>
      <c r="G578" s="45"/>
      <c r="H578" s="45"/>
      <c r="I578" s="46"/>
    </row>
    <row r="579">
      <c r="B579" s="37"/>
      <c r="C579" s="37"/>
      <c r="D579" s="37"/>
      <c r="E579" s="37"/>
      <c r="F579" s="37"/>
      <c r="G579" s="45"/>
      <c r="H579" s="45"/>
      <c r="I579" s="46"/>
    </row>
    <row r="580">
      <c r="B580" s="37"/>
      <c r="C580" s="37"/>
      <c r="D580" s="37"/>
      <c r="E580" s="37"/>
      <c r="F580" s="37"/>
      <c r="G580" s="45"/>
      <c r="H580" s="45"/>
      <c r="I580" s="46"/>
    </row>
    <row r="581">
      <c r="B581" s="37"/>
      <c r="C581" s="37"/>
      <c r="D581" s="37"/>
      <c r="E581" s="37"/>
      <c r="F581" s="37"/>
      <c r="G581" s="45"/>
      <c r="H581" s="45"/>
      <c r="I581" s="46"/>
    </row>
    <row r="582">
      <c r="B582" s="37"/>
      <c r="C582" s="37"/>
      <c r="D582" s="37"/>
      <c r="E582" s="37"/>
      <c r="F582" s="37"/>
      <c r="G582" s="45"/>
      <c r="H582" s="45"/>
      <c r="I582" s="46"/>
    </row>
    <row r="583">
      <c r="B583" s="37"/>
      <c r="C583" s="37"/>
      <c r="D583" s="37"/>
      <c r="E583" s="37"/>
      <c r="F583" s="37"/>
      <c r="G583" s="45"/>
      <c r="H583" s="45"/>
      <c r="I583" s="46"/>
    </row>
    <row r="584">
      <c r="B584" s="37"/>
      <c r="C584" s="37"/>
      <c r="D584" s="37"/>
      <c r="E584" s="37"/>
      <c r="F584" s="37"/>
      <c r="G584" s="45"/>
      <c r="H584" s="45"/>
      <c r="I584" s="46"/>
    </row>
    <row r="585">
      <c r="B585" s="37"/>
      <c r="C585" s="37"/>
      <c r="D585" s="37"/>
      <c r="E585" s="37"/>
      <c r="F585" s="37"/>
      <c r="G585" s="45"/>
      <c r="H585" s="45"/>
      <c r="I585" s="46"/>
    </row>
    <row r="586">
      <c r="B586" s="37"/>
      <c r="C586" s="37"/>
      <c r="D586" s="37"/>
      <c r="E586" s="37"/>
      <c r="F586" s="37"/>
      <c r="G586" s="45"/>
      <c r="H586" s="45"/>
      <c r="I586" s="46"/>
    </row>
    <row r="587">
      <c r="B587" s="37"/>
      <c r="C587" s="37"/>
      <c r="D587" s="37"/>
      <c r="E587" s="37"/>
      <c r="F587" s="37"/>
      <c r="G587" s="45"/>
      <c r="H587" s="45"/>
      <c r="I587" s="46"/>
    </row>
    <row r="588">
      <c r="B588" s="37"/>
      <c r="C588" s="37"/>
      <c r="D588" s="37"/>
      <c r="E588" s="37"/>
      <c r="F588" s="37"/>
      <c r="G588" s="45"/>
      <c r="H588" s="45"/>
      <c r="I588" s="46"/>
    </row>
    <row r="589">
      <c r="B589" s="37"/>
      <c r="C589" s="37"/>
      <c r="D589" s="37"/>
      <c r="E589" s="37"/>
      <c r="F589" s="37"/>
      <c r="G589" s="45"/>
      <c r="H589" s="45"/>
      <c r="I589" s="46"/>
    </row>
    <row r="590">
      <c r="B590" s="37"/>
      <c r="C590" s="37"/>
      <c r="D590" s="37"/>
      <c r="E590" s="37"/>
      <c r="F590" s="37"/>
      <c r="G590" s="45"/>
      <c r="H590" s="45"/>
      <c r="I590" s="46"/>
    </row>
    <row r="591">
      <c r="B591" s="37"/>
      <c r="C591" s="37"/>
      <c r="D591" s="37"/>
      <c r="E591" s="37"/>
      <c r="F591" s="37"/>
      <c r="G591" s="45"/>
      <c r="H591" s="45"/>
      <c r="I591" s="46"/>
    </row>
    <row r="592">
      <c r="B592" s="37"/>
      <c r="C592" s="37"/>
      <c r="D592" s="37"/>
      <c r="E592" s="37"/>
      <c r="F592" s="37"/>
      <c r="G592" s="45"/>
      <c r="H592" s="45"/>
      <c r="I592" s="46"/>
    </row>
    <row r="593">
      <c r="B593" s="37"/>
      <c r="C593" s="37"/>
      <c r="D593" s="37"/>
      <c r="E593" s="37"/>
      <c r="F593" s="37"/>
      <c r="G593" s="45"/>
      <c r="H593" s="45"/>
      <c r="I593" s="46"/>
    </row>
    <row r="594">
      <c r="B594" s="37"/>
      <c r="C594" s="37"/>
      <c r="D594" s="37"/>
      <c r="E594" s="37"/>
      <c r="F594" s="37"/>
      <c r="G594" s="45"/>
      <c r="H594" s="45"/>
      <c r="I594" s="46"/>
    </row>
    <row r="595">
      <c r="B595" s="37"/>
      <c r="C595" s="37"/>
      <c r="D595" s="37"/>
      <c r="E595" s="37"/>
      <c r="F595" s="37"/>
      <c r="G595" s="45"/>
      <c r="H595" s="45"/>
      <c r="I595" s="46"/>
    </row>
    <row r="596">
      <c r="B596" s="37"/>
      <c r="C596" s="37"/>
      <c r="D596" s="37"/>
      <c r="E596" s="37"/>
      <c r="F596" s="37"/>
      <c r="G596" s="45"/>
      <c r="H596" s="45"/>
      <c r="I596" s="46"/>
    </row>
    <row r="597">
      <c r="B597" s="37"/>
      <c r="C597" s="37"/>
      <c r="D597" s="37"/>
      <c r="E597" s="37"/>
      <c r="F597" s="37"/>
      <c r="G597" s="45"/>
      <c r="H597" s="45"/>
      <c r="I597" s="46"/>
    </row>
    <row r="598">
      <c r="B598" s="37"/>
      <c r="C598" s="37"/>
      <c r="D598" s="37"/>
      <c r="E598" s="37"/>
      <c r="F598" s="37"/>
      <c r="G598" s="45"/>
      <c r="H598" s="45"/>
      <c r="I598" s="46"/>
    </row>
    <row r="599">
      <c r="B599" s="37"/>
      <c r="C599" s="37"/>
      <c r="D599" s="37"/>
      <c r="E599" s="37"/>
      <c r="F599" s="37"/>
      <c r="G599" s="45"/>
      <c r="H599" s="45"/>
      <c r="I599" s="46"/>
    </row>
    <row r="600">
      <c r="B600" s="37"/>
      <c r="C600" s="37"/>
      <c r="D600" s="37"/>
      <c r="E600" s="37"/>
      <c r="F600" s="37"/>
      <c r="G600" s="45"/>
      <c r="H600" s="45"/>
      <c r="I600" s="46"/>
    </row>
    <row r="601">
      <c r="B601" s="37"/>
      <c r="C601" s="37"/>
      <c r="D601" s="37"/>
      <c r="E601" s="37"/>
      <c r="F601" s="37"/>
      <c r="G601" s="45"/>
      <c r="H601" s="45"/>
      <c r="I601" s="46"/>
    </row>
    <row r="602">
      <c r="B602" s="37"/>
      <c r="C602" s="37"/>
      <c r="D602" s="37"/>
      <c r="E602" s="37"/>
      <c r="F602" s="37"/>
      <c r="G602" s="45"/>
      <c r="H602" s="45"/>
      <c r="I602" s="46"/>
    </row>
    <row r="603">
      <c r="B603" s="37"/>
      <c r="C603" s="37"/>
      <c r="D603" s="37"/>
      <c r="E603" s="37"/>
      <c r="F603" s="37"/>
      <c r="G603" s="45"/>
      <c r="H603" s="45"/>
      <c r="I603" s="46"/>
    </row>
    <row r="604">
      <c r="B604" s="37"/>
      <c r="C604" s="37"/>
      <c r="D604" s="37"/>
      <c r="E604" s="37"/>
      <c r="F604" s="37"/>
      <c r="G604" s="45"/>
      <c r="H604" s="45"/>
      <c r="I604" s="46"/>
    </row>
    <row r="605">
      <c r="B605" s="37"/>
      <c r="C605" s="37"/>
      <c r="D605" s="37"/>
      <c r="E605" s="37"/>
      <c r="F605" s="37"/>
      <c r="G605" s="45"/>
      <c r="H605" s="45"/>
      <c r="I605" s="46"/>
    </row>
    <row r="606">
      <c r="B606" s="37"/>
      <c r="C606" s="37"/>
      <c r="D606" s="37"/>
      <c r="E606" s="37"/>
      <c r="F606" s="37"/>
      <c r="G606" s="45"/>
      <c r="H606" s="45"/>
      <c r="I606" s="46"/>
    </row>
    <row r="607">
      <c r="B607" s="37"/>
      <c r="C607" s="37"/>
      <c r="D607" s="37"/>
      <c r="E607" s="37"/>
      <c r="F607" s="37"/>
      <c r="G607" s="45"/>
      <c r="H607" s="45"/>
      <c r="I607" s="46"/>
    </row>
    <row r="608">
      <c r="B608" s="37"/>
      <c r="C608" s="37"/>
      <c r="D608" s="37"/>
      <c r="E608" s="37"/>
      <c r="F608" s="37"/>
      <c r="G608" s="45"/>
      <c r="H608" s="45"/>
      <c r="I608" s="46"/>
    </row>
    <row r="609">
      <c r="B609" s="37"/>
      <c r="C609" s="37"/>
      <c r="D609" s="37"/>
      <c r="E609" s="37"/>
      <c r="F609" s="37"/>
      <c r="G609" s="45"/>
      <c r="H609" s="45"/>
      <c r="I609" s="46"/>
    </row>
    <row r="610">
      <c r="B610" s="37"/>
      <c r="C610" s="37"/>
      <c r="D610" s="37"/>
      <c r="E610" s="37"/>
      <c r="F610" s="37"/>
      <c r="G610" s="45"/>
      <c r="H610" s="45"/>
      <c r="I610" s="46"/>
    </row>
    <row r="611">
      <c r="B611" s="37"/>
      <c r="C611" s="37"/>
      <c r="D611" s="37"/>
      <c r="E611" s="37"/>
      <c r="F611" s="37"/>
      <c r="G611" s="45"/>
      <c r="H611" s="45"/>
      <c r="I611" s="46"/>
    </row>
    <row r="612">
      <c r="B612" s="37"/>
      <c r="C612" s="37"/>
      <c r="D612" s="37"/>
      <c r="E612" s="37"/>
      <c r="F612" s="37"/>
      <c r="G612" s="45"/>
      <c r="H612" s="45"/>
      <c r="I612" s="46"/>
    </row>
    <row r="613">
      <c r="B613" s="37"/>
      <c r="C613" s="37"/>
      <c r="D613" s="37"/>
      <c r="E613" s="37"/>
      <c r="F613" s="37"/>
      <c r="G613" s="45"/>
      <c r="H613" s="45"/>
      <c r="I613" s="46"/>
    </row>
    <row r="614">
      <c r="B614" s="37"/>
      <c r="C614" s="37"/>
      <c r="D614" s="37"/>
      <c r="E614" s="37"/>
      <c r="F614" s="37"/>
      <c r="G614" s="45"/>
      <c r="H614" s="45"/>
      <c r="I614" s="46"/>
    </row>
    <row r="615">
      <c r="B615" s="37"/>
      <c r="C615" s="37"/>
      <c r="D615" s="37"/>
      <c r="E615" s="37"/>
      <c r="F615" s="37"/>
      <c r="G615" s="45"/>
      <c r="H615" s="45"/>
      <c r="I615" s="46"/>
    </row>
    <row r="616">
      <c r="B616" s="37"/>
      <c r="C616" s="37"/>
      <c r="D616" s="37"/>
      <c r="E616" s="37"/>
      <c r="F616" s="37"/>
      <c r="G616" s="45"/>
      <c r="H616" s="45"/>
      <c r="I616" s="46"/>
    </row>
    <row r="617">
      <c r="B617" s="37"/>
      <c r="C617" s="37"/>
      <c r="D617" s="37"/>
      <c r="E617" s="37"/>
      <c r="F617" s="37"/>
      <c r="G617" s="45"/>
      <c r="H617" s="45"/>
      <c r="I617" s="46"/>
    </row>
    <row r="618">
      <c r="B618" s="37"/>
      <c r="C618" s="37"/>
      <c r="D618" s="37"/>
      <c r="E618" s="37"/>
      <c r="F618" s="37"/>
      <c r="G618" s="45"/>
      <c r="H618" s="45"/>
      <c r="I618" s="46"/>
    </row>
    <row r="619">
      <c r="B619" s="37"/>
      <c r="C619" s="37"/>
      <c r="D619" s="37"/>
      <c r="E619" s="37"/>
      <c r="F619" s="37"/>
      <c r="G619" s="45"/>
      <c r="H619" s="45"/>
      <c r="I619" s="46"/>
    </row>
    <row r="620">
      <c r="B620" s="37"/>
      <c r="C620" s="37"/>
      <c r="D620" s="37"/>
      <c r="E620" s="37"/>
      <c r="F620" s="37"/>
      <c r="G620" s="45"/>
      <c r="H620" s="45"/>
      <c r="I620" s="46"/>
    </row>
    <row r="621">
      <c r="B621" s="37"/>
      <c r="C621" s="37"/>
      <c r="D621" s="37"/>
      <c r="E621" s="37"/>
      <c r="F621" s="37"/>
      <c r="G621" s="45"/>
      <c r="H621" s="45"/>
      <c r="I621" s="46"/>
    </row>
    <row r="622">
      <c r="B622" s="37"/>
      <c r="C622" s="37"/>
      <c r="D622" s="37"/>
      <c r="E622" s="37"/>
      <c r="F622" s="37"/>
      <c r="G622" s="45"/>
      <c r="H622" s="45"/>
      <c r="I622" s="46"/>
    </row>
    <row r="623">
      <c r="B623" s="37"/>
      <c r="C623" s="37"/>
      <c r="D623" s="37"/>
      <c r="E623" s="37"/>
      <c r="F623" s="37"/>
      <c r="G623" s="45"/>
      <c r="H623" s="45"/>
      <c r="I623" s="46"/>
    </row>
    <row r="624">
      <c r="B624" s="37"/>
      <c r="C624" s="37"/>
      <c r="D624" s="37"/>
      <c r="E624" s="37"/>
      <c r="F624" s="37"/>
      <c r="G624" s="45"/>
      <c r="H624" s="45"/>
      <c r="I624" s="46"/>
    </row>
    <row r="625">
      <c r="B625" s="37"/>
      <c r="C625" s="37"/>
      <c r="D625" s="37"/>
      <c r="E625" s="37"/>
      <c r="F625" s="37"/>
      <c r="G625" s="45"/>
      <c r="H625" s="45"/>
      <c r="I625" s="46"/>
    </row>
    <row r="626">
      <c r="B626" s="37"/>
      <c r="C626" s="37"/>
      <c r="D626" s="37"/>
      <c r="E626" s="37"/>
      <c r="F626" s="37"/>
      <c r="G626" s="45"/>
      <c r="H626" s="45"/>
      <c r="I626" s="46"/>
    </row>
    <row r="627">
      <c r="B627" s="37"/>
      <c r="C627" s="37"/>
      <c r="D627" s="37"/>
      <c r="E627" s="37"/>
      <c r="F627" s="37"/>
      <c r="G627" s="45"/>
      <c r="H627" s="45"/>
      <c r="I627" s="46"/>
    </row>
    <row r="628">
      <c r="B628" s="37"/>
      <c r="C628" s="37"/>
      <c r="D628" s="37"/>
      <c r="E628" s="37"/>
      <c r="F628" s="37"/>
      <c r="G628" s="45"/>
      <c r="H628" s="45"/>
      <c r="I628" s="46"/>
    </row>
    <row r="629">
      <c r="B629" s="37"/>
      <c r="C629" s="37"/>
      <c r="D629" s="37"/>
      <c r="E629" s="37"/>
      <c r="F629" s="37"/>
      <c r="G629" s="45"/>
      <c r="H629" s="45"/>
      <c r="I629" s="46"/>
    </row>
    <row r="630">
      <c r="B630" s="37"/>
      <c r="C630" s="37"/>
      <c r="D630" s="37"/>
      <c r="E630" s="37"/>
      <c r="F630" s="37"/>
      <c r="G630" s="45"/>
      <c r="H630" s="45"/>
      <c r="I630" s="46"/>
    </row>
    <row r="631">
      <c r="B631" s="37"/>
      <c r="C631" s="37"/>
      <c r="D631" s="37"/>
      <c r="E631" s="37"/>
      <c r="F631" s="37"/>
      <c r="G631" s="45"/>
      <c r="H631" s="45"/>
      <c r="I631" s="46"/>
    </row>
    <row r="632">
      <c r="B632" s="37"/>
      <c r="C632" s="37"/>
      <c r="D632" s="37"/>
      <c r="E632" s="37"/>
      <c r="F632" s="37"/>
      <c r="G632" s="45"/>
      <c r="H632" s="45"/>
      <c r="I632" s="46"/>
    </row>
    <row r="633">
      <c r="B633" s="37"/>
      <c r="C633" s="37"/>
      <c r="D633" s="37"/>
      <c r="E633" s="37"/>
      <c r="F633" s="37"/>
      <c r="G633" s="45"/>
      <c r="H633" s="45"/>
      <c r="I633" s="46"/>
    </row>
    <row r="634">
      <c r="B634" s="37"/>
      <c r="C634" s="37"/>
      <c r="D634" s="37"/>
      <c r="E634" s="37"/>
      <c r="F634" s="37"/>
      <c r="G634" s="45"/>
      <c r="H634" s="45"/>
      <c r="I634" s="46"/>
    </row>
    <row r="635">
      <c r="B635" s="37"/>
      <c r="C635" s="37"/>
      <c r="D635" s="37"/>
      <c r="E635" s="37"/>
      <c r="F635" s="37"/>
      <c r="G635" s="45"/>
      <c r="H635" s="45"/>
      <c r="I635" s="46"/>
    </row>
    <row r="636">
      <c r="B636" s="37"/>
      <c r="C636" s="37"/>
      <c r="D636" s="37"/>
      <c r="E636" s="37"/>
      <c r="F636" s="37"/>
      <c r="G636" s="45"/>
      <c r="H636" s="45"/>
      <c r="I636" s="46"/>
    </row>
    <row r="637">
      <c r="B637" s="37"/>
      <c r="C637" s="37"/>
      <c r="D637" s="37"/>
      <c r="E637" s="37"/>
      <c r="F637" s="37"/>
      <c r="G637" s="45"/>
      <c r="H637" s="45"/>
      <c r="I637" s="46"/>
    </row>
    <row r="638">
      <c r="B638" s="37"/>
      <c r="C638" s="37"/>
      <c r="D638" s="37"/>
      <c r="E638" s="37"/>
      <c r="F638" s="37"/>
      <c r="G638" s="45"/>
      <c r="H638" s="45"/>
      <c r="I638" s="46"/>
    </row>
    <row r="639">
      <c r="B639" s="37"/>
      <c r="C639" s="37"/>
      <c r="D639" s="37"/>
      <c r="E639" s="37"/>
      <c r="F639" s="37"/>
      <c r="G639" s="45"/>
      <c r="H639" s="45"/>
      <c r="I639" s="46"/>
    </row>
    <row r="640">
      <c r="B640" s="37"/>
      <c r="C640" s="37"/>
      <c r="D640" s="37"/>
      <c r="E640" s="37"/>
      <c r="F640" s="37"/>
      <c r="G640" s="45"/>
      <c r="H640" s="45"/>
      <c r="I640" s="46"/>
    </row>
    <row r="641">
      <c r="B641" s="37"/>
      <c r="C641" s="37"/>
      <c r="D641" s="37"/>
      <c r="E641" s="37"/>
      <c r="F641" s="37"/>
      <c r="G641" s="45"/>
      <c r="H641" s="45"/>
      <c r="I641" s="46"/>
    </row>
    <row r="642">
      <c r="B642" s="37"/>
      <c r="C642" s="37"/>
      <c r="D642" s="37"/>
      <c r="E642" s="37"/>
      <c r="F642" s="37"/>
      <c r="G642" s="45"/>
      <c r="H642" s="45"/>
      <c r="I642" s="46"/>
    </row>
    <row r="643">
      <c r="B643" s="37"/>
      <c r="C643" s="37"/>
      <c r="D643" s="37"/>
      <c r="E643" s="37"/>
      <c r="F643" s="37"/>
      <c r="G643" s="45"/>
      <c r="H643" s="45"/>
      <c r="I643" s="46"/>
    </row>
    <row r="644">
      <c r="B644" s="37"/>
      <c r="C644" s="37"/>
      <c r="D644" s="37"/>
      <c r="E644" s="37"/>
      <c r="F644" s="37"/>
      <c r="G644" s="45"/>
      <c r="H644" s="45"/>
      <c r="I644" s="46"/>
    </row>
    <row r="645">
      <c r="B645" s="37"/>
      <c r="C645" s="37"/>
      <c r="D645" s="37"/>
      <c r="E645" s="37"/>
      <c r="F645" s="37"/>
      <c r="G645" s="45"/>
      <c r="H645" s="45"/>
      <c r="I645" s="46"/>
    </row>
    <row r="646">
      <c r="B646" s="37"/>
      <c r="C646" s="37"/>
      <c r="D646" s="37"/>
      <c r="E646" s="37"/>
      <c r="F646" s="37"/>
      <c r="G646" s="45"/>
      <c r="H646" s="45"/>
      <c r="I646" s="46"/>
    </row>
    <row r="647">
      <c r="B647" s="37"/>
      <c r="C647" s="37"/>
      <c r="D647" s="37"/>
      <c r="E647" s="37"/>
      <c r="F647" s="37"/>
      <c r="G647" s="45"/>
      <c r="H647" s="45"/>
      <c r="I647" s="46"/>
    </row>
    <row r="648">
      <c r="B648" s="37"/>
      <c r="C648" s="37"/>
      <c r="D648" s="37"/>
      <c r="E648" s="37"/>
      <c r="F648" s="37"/>
      <c r="G648" s="45"/>
      <c r="H648" s="45"/>
      <c r="I648" s="46"/>
    </row>
    <row r="649">
      <c r="B649" s="37"/>
      <c r="C649" s="37"/>
      <c r="D649" s="37"/>
      <c r="E649" s="37"/>
      <c r="F649" s="37"/>
      <c r="G649" s="45"/>
      <c r="H649" s="45"/>
      <c r="I649" s="46"/>
    </row>
    <row r="650">
      <c r="B650" s="37"/>
      <c r="C650" s="37"/>
      <c r="D650" s="37"/>
      <c r="E650" s="37"/>
      <c r="F650" s="37"/>
      <c r="G650" s="45"/>
      <c r="H650" s="45"/>
      <c r="I650" s="46"/>
    </row>
    <row r="651">
      <c r="B651" s="37"/>
      <c r="C651" s="37"/>
      <c r="D651" s="37"/>
      <c r="E651" s="37"/>
      <c r="F651" s="37"/>
      <c r="G651" s="45"/>
      <c r="H651" s="45"/>
      <c r="I651" s="46"/>
    </row>
    <row r="652">
      <c r="B652" s="37"/>
      <c r="C652" s="37"/>
      <c r="D652" s="37"/>
      <c r="E652" s="37"/>
      <c r="F652" s="37"/>
      <c r="G652" s="45"/>
      <c r="H652" s="45"/>
      <c r="I652" s="46"/>
    </row>
    <row r="653">
      <c r="B653" s="37"/>
      <c r="C653" s="37"/>
      <c r="D653" s="37"/>
      <c r="E653" s="37"/>
      <c r="F653" s="37"/>
      <c r="G653" s="45"/>
      <c r="H653" s="45"/>
      <c r="I653" s="46"/>
    </row>
    <row r="654">
      <c r="B654" s="37"/>
      <c r="C654" s="37"/>
      <c r="D654" s="37"/>
      <c r="E654" s="37"/>
      <c r="F654" s="37"/>
      <c r="G654" s="45"/>
      <c r="H654" s="45"/>
      <c r="I654" s="46"/>
    </row>
    <row r="655">
      <c r="B655" s="37"/>
      <c r="C655" s="37"/>
      <c r="D655" s="37"/>
      <c r="E655" s="37"/>
      <c r="F655" s="37"/>
      <c r="G655" s="45"/>
      <c r="H655" s="45"/>
      <c r="I655" s="46"/>
    </row>
    <row r="656">
      <c r="B656" s="37"/>
      <c r="C656" s="37"/>
      <c r="D656" s="37"/>
      <c r="E656" s="37"/>
      <c r="F656" s="37"/>
      <c r="G656" s="45"/>
      <c r="H656" s="45"/>
      <c r="I656" s="46"/>
    </row>
    <row r="657">
      <c r="B657" s="37"/>
      <c r="C657" s="37"/>
      <c r="D657" s="37"/>
      <c r="E657" s="37"/>
      <c r="F657" s="37"/>
      <c r="G657" s="45"/>
      <c r="H657" s="45"/>
      <c r="I657" s="46"/>
    </row>
    <row r="658">
      <c r="B658" s="37"/>
      <c r="C658" s="37"/>
      <c r="D658" s="37"/>
      <c r="E658" s="37"/>
      <c r="F658" s="37"/>
      <c r="G658" s="45"/>
      <c r="H658" s="45"/>
      <c r="I658" s="46"/>
    </row>
    <row r="659">
      <c r="B659" s="37"/>
      <c r="C659" s="37"/>
      <c r="D659" s="37"/>
      <c r="E659" s="37"/>
      <c r="F659" s="37"/>
      <c r="G659" s="45"/>
      <c r="H659" s="45"/>
      <c r="I659" s="46"/>
    </row>
    <row r="660">
      <c r="B660" s="37"/>
      <c r="C660" s="37"/>
      <c r="D660" s="37"/>
      <c r="E660" s="37"/>
      <c r="F660" s="37"/>
      <c r="G660" s="45"/>
      <c r="H660" s="45"/>
      <c r="I660" s="46"/>
    </row>
    <row r="661">
      <c r="B661" s="37"/>
      <c r="C661" s="37"/>
      <c r="D661" s="37"/>
      <c r="E661" s="37"/>
      <c r="F661" s="37"/>
      <c r="G661" s="45"/>
      <c r="H661" s="45"/>
      <c r="I661" s="46"/>
    </row>
    <row r="662">
      <c r="B662" s="37"/>
      <c r="C662" s="37"/>
      <c r="D662" s="37"/>
      <c r="E662" s="37"/>
      <c r="F662" s="37"/>
      <c r="G662" s="45"/>
      <c r="H662" s="45"/>
      <c r="I662" s="46"/>
    </row>
    <row r="663">
      <c r="B663" s="37"/>
      <c r="C663" s="37"/>
      <c r="D663" s="37"/>
      <c r="E663" s="37"/>
      <c r="F663" s="37"/>
      <c r="G663" s="45"/>
      <c r="H663" s="45"/>
      <c r="I663" s="46"/>
    </row>
    <row r="664">
      <c r="B664" s="37"/>
      <c r="C664" s="37"/>
      <c r="D664" s="37"/>
      <c r="E664" s="37"/>
      <c r="F664" s="37"/>
      <c r="G664" s="45"/>
      <c r="H664" s="45"/>
      <c r="I664" s="46"/>
    </row>
    <row r="665">
      <c r="B665" s="37"/>
      <c r="C665" s="37"/>
      <c r="D665" s="37"/>
      <c r="E665" s="37"/>
      <c r="F665" s="37"/>
      <c r="G665" s="45"/>
      <c r="H665" s="45"/>
      <c r="I665" s="46"/>
    </row>
    <row r="666">
      <c r="B666" s="37"/>
      <c r="C666" s="37"/>
      <c r="D666" s="37"/>
      <c r="E666" s="37"/>
      <c r="F666" s="37"/>
      <c r="G666" s="45"/>
      <c r="H666" s="45"/>
      <c r="I666" s="46"/>
    </row>
    <row r="667">
      <c r="B667" s="37"/>
      <c r="C667" s="37"/>
      <c r="D667" s="37"/>
      <c r="E667" s="37"/>
      <c r="F667" s="37"/>
      <c r="G667" s="45"/>
      <c r="H667" s="45"/>
      <c r="I667" s="46"/>
    </row>
    <row r="668">
      <c r="B668" s="37"/>
      <c r="C668" s="37"/>
      <c r="D668" s="37"/>
      <c r="E668" s="37"/>
      <c r="F668" s="37"/>
      <c r="G668" s="45"/>
      <c r="H668" s="45"/>
      <c r="I668" s="46"/>
    </row>
    <row r="669">
      <c r="B669" s="37"/>
      <c r="C669" s="37"/>
      <c r="D669" s="37"/>
      <c r="E669" s="37"/>
      <c r="F669" s="37"/>
      <c r="G669" s="45"/>
      <c r="H669" s="45"/>
      <c r="I669" s="46"/>
    </row>
    <row r="670">
      <c r="B670" s="37"/>
      <c r="C670" s="37"/>
      <c r="D670" s="37"/>
      <c r="E670" s="37"/>
      <c r="F670" s="37"/>
      <c r="G670" s="45"/>
      <c r="H670" s="45"/>
      <c r="I670" s="46"/>
    </row>
    <row r="671">
      <c r="B671" s="37"/>
      <c r="C671" s="37"/>
      <c r="D671" s="37"/>
      <c r="E671" s="37"/>
      <c r="F671" s="37"/>
      <c r="G671" s="45"/>
      <c r="H671" s="45"/>
      <c r="I671" s="46"/>
    </row>
    <row r="672">
      <c r="B672" s="37"/>
      <c r="C672" s="37"/>
      <c r="D672" s="37"/>
      <c r="E672" s="37"/>
      <c r="F672" s="37"/>
      <c r="G672" s="45"/>
      <c r="H672" s="45"/>
      <c r="I672" s="46"/>
    </row>
    <row r="673">
      <c r="B673" s="37"/>
      <c r="C673" s="37"/>
      <c r="D673" s="37"/>
      <c r="E673" s="37"/>
      <c r="F673" s="37"/>
      <c r="G673" s="45"/>
      <c r="H673" s="45"/>
      <c r="I673" s="46"/>
    </row>
    <row r="674">
      <c r="B674" s="37"/>
      <c r="C674" s="37"/>
      <c r="D674" s="37"/>
      <c r="E674" s="37"/>
      <c r="F674" s="37"/>
      <c r="G674" s="45"/>
      <c r="H674" s="45"/>
      <c r="I674" s="46"/>
    </row>
    <row r="675">
      <c r="B675" s="37"/>
      <c r="C675" s="37"/>
      <c r="D675" s="37"/>
      <c r="E675" s="37"/>
      <c r="F675" s="37"/>
      <c r="G675" s="45"/>
      <c r="H675" s="45"/>
      <c r="I675" s="46"/>
    </row>
    <row r="676">
      <c r="B676" s="37"/>
      <c r="C676" s="37"/>
      <c r="D676" s="37"/>
      <c r="E676" s="37"/>
      <c r="F676" s="37"/>
      <c r="G676" s="45"/>
      <c r="H676" s="45"/>
      <c r="I676" s="46"/>
    </row>
    <row r="677">
      <c r="B677" s="37"/>
      <c r="C677" s="37"/>
      <c r="D677" s="37"/>
      <c r="E677" s="37"/>
      <c r="F677" s="37"/>
      <c r="G677" s="45"/>
      <c r="H677" s="45"/>
      <c r="I677" s="46"/>
    </row>
    <row r="678">
      <c r="B678" s="37"/>
      <c r="C678" s="37"/>
      <c r="D678" s="37"/>
      <c r="E678" s="37"/>
      <c r="F678" s="37"/>
      <c r="G678" s="45"/>
      <c r="H678" s="45"/>
      <c r="I678" s="46"/>
    </row>
    <row r="679">
      <c r="B679" s="37"/>
      <c r="C679" s="37"/>
      <c r="D679" s="37"/>
      <c r="E679" s="37"/>
      <c r="F679" s="37"/>
      <c r="G679" s="45"/>
      <c r="H679" s="45"/>
      <c r="I679" s="46"/>
    </row>
    <row r="680">
      <c r="B680" s="37"/>
      <c r="C680" s="37"/>
      <c r="D680" s="37"/>
      <c r="E680" s="37"/>
      <c r="F680" s="37"/>
      <c r="G680" s="45"/>
      <c r="H680" s="45"/>
      <c r="I680" s="46"/>
    </row>
    <row r="681">
      <c r="B681" s="37"/>
      <c r="C681" s="37"/>
      <c r="D681" s="37"/>
      <c r="E681" s="37"/>
      <c r="F681" s="37"/>
      <c r="G681" s="45"/>
      <c r="H681" s="45"/>
      <c r="I681" s="46"/>
    </row>
    <row r="682">
      <c r="B682" s="37"/>
      <c r="C682" s="37"/>
      <c r="D682" s="37"/>
      <c r="E682" s="37"/>
      <c r="F682" s="37"/>
      <c r="G682" s="45"/>
      <c r="H682" s="45"/>
      <c r="I682" s="46"/>
    </row>
    <row r="683">
      <c r="B683" s="37"/>
      <c r="C683" s="37"/>
      <c r="D683" s="37"/>
      <c r="E683" s="37"/>
      <c r="F683" s="37"/>
      <c r="G683" s="45"/>
      <c r="H683" s="45"/>
      <c r="I683" s="46"/>
    </row>
    <row r="684">
      <c r="B684" s="37"/>
      <c r="C684" s="37"/>
      <c r="D684" s="37"/>
      <c r="E684" s="37"/>
      <c r="F684" s="37"/>
      <c r="G684" s="45"/>
      <c r="H684" s="45"/>
      <c r="I684" s="46"/>
    </row>
    <row r="685">
      <c r="B685" s="37"/>
      <c r="C685" s="37"/>
      <c r="D685" s="37"/>
      <c r="E685" s="37"/>
      <c r="F685" s="37"/>
      <c r="G685" s="45"/>
      <c r="H685" s="45"/>
      <c r="I685" s="46"/>
    </row>
    <row r="686">
      <c r="B686" s="37"/>
      <c r="C686" s="37"/>
      <c r="D686" s="37"/>
      <c r="E686" s="37"/>
      <c r="F686" s="37"/>
      <c r="G686" s="45"/>
      <c r="H686" s="45"/>
      <c r="I686" s="46"/>
    </row>
    <row r="687">
      <c r="B687" s="37"/>
      <c r="C687" s="37"/>
      <c r="D687" s="37"/>
      <c r="E687" s="37"/>
      <c r="F687" s="37"/>
      <c r="G687" s="45"/>
      <c r="H687" s="45"/>
      <c r="I687" s="46"/>
    </row>
    <row r="688">
      <c r="B688" s="37"/>
      <c r="C688" s="37"/>
      <c r="D688" s="37"/>
      <c r="E688" s="37"/>
      <c r="F688" s="37"/>
      <c r="G688" s="45"/>
      <c r="H688" s="45"/>
      <c r="I688" s="46"/>
    </row>
    <row r="689">
      <c r="B689" s="37"/>
      <c r="C689" s="37"/>
      <c r="D689" s="37"/>
      <c r="E689" s="37"/>
      <c r="F689" s="37"/>
      <c r="G689" s="45"/>
      <c r="H689" s="45"/>
      <c r="I689" s="46"/>
    </row>
    <row r="690">
      <c r="B690" s="37"/>
      <c r="C690" s="37"/>
      <c r="D690" s="37"/>
      <c r="E690" s="37"/>
      <c r="F690" s="37"/>
      <c r="G690" s="45"/>
      <c r="H690" s="45"/>
      <c r="I690" s="46"/>
    </row>
    <row r="691">
      <c r="B691" s="37"/>
      <c r="C691" s="37"/>
      <c r="D691" s="37"/>
      <c r="E691" s="37"/>
      <c r="F691" s="37"/>
      <c r="G691" s="45"/>
      <c r="H691" s="45"/>
      <c r="I691" s="46"/>
    </row>
    <row r="692">
      <c r="B692" s="37"/>
      <c r="C692" s="37"/>
      <c r="D692" s="37"/>
      <c r="E692" s="37"/>
      <c r="F692" s="37"/>
      <c r="G692" s="45"/>
      <c r="H692" s="45"/>
      <c r="I692" s="46"/>
    </row>
    <row r="693">
      <c r="B693" s="37"/>
      <c r="C693" s="37"/>
      <c r="D693" s="37"/>
      <c r="E693" s="37"/>
      <c r="F693" s="37"/>
      <c r="G693" s="45"/>
      <c r="H693" s="45"/>
      <c r="I693" s="46"/>
    </row>
    <row r="694">
      <c r="B694" s="37"/>
      <c r="C694" s="37"/>
      <c r="D694" s="37"/>
      <c r="E694" s="37"/>
      <c r="F694" s="37"/>
      <c r="G694" s="45"/>
      <c r="H694" s="45"/>
      <c r="I694" s="46"/>
    </row>
    <row r="695">
      <c r="B695" s="37"/>
      <c r="C695" s="37"/>
      <c r="D695" s="37"/>
      <c r="E695" s="37"/>
      <c r="F695" s="37"/>
      <c r="G695" s="45"/>
      <c r="H695" s="45"/>
      <c r="I695" s="46"/>
    </row>
    <row r="696">
      <c r="B696" s="37"/>
      <c r="C696" s="37"/>
      <c r="D696" s="37"/>
      <c r="E696" s="37"/>
      <c r="F696" s="37"/>
      <c r="G696" s="45"/>
      <c r="H696" s="45"/>
      <c r="I696" s="46"/>
    </row>
    <row r="697">
      <c r="B697" s="37"/>
      <c r="C697" s="37"/>
      <c r="D697" s="37"/>
      <c r="E697" s="37"/>
      <c r="F697" s="37"/>
      <c r="G697" s="45"/>
      <c r="H697" s="45"/>
      <c r="I697" s="46"/>
    </row>
    <row r="698">
      <c r="B698" s="37"/>
      <c r="C698" s="37"/>
      <c r="D698" s="37"/>
      <c r="E698" s="37"/>
      <c r="F698" s="37"/>
      <c r="G698" s="45"/>
      <c r="H698" s="45"/>
      <c r="I698" s="46"/>
    </row>
    <row r="699">
      <c r="B699" s="37"/>
      <c r="C699" s="37"/>
      <c r="D699" s="37"/>
      <c r="E699" s="37"/>
      <c r="F699" s="37"/>
      <c r="G699" s="45"/>
      <c r="H699" s="45"/>
      <c r="I699" s="46"/>
    </row>
    <row r="700">
      <c r="B700" s="37"/>
      <c r="C700" s="37"/>
      <c r="D700" s="37"/>
      <c r="E700" s="37"/>
      <c r="F700" s="37"/>
      <c r="G700" s="45"/>
      <c r="H700" s="45"/>
      <c r="I700" s="46"/>
    </row>
    <row r="701">
      <c r="B701" s="37"/>
      <c r="C701" s="37"/>
      <c r="D701" s="37"/>
      <c r="E701" s="37"/>
      <c r="F701" s="37"/>
      <c r="G701" s="45"/>
      <c r="H701" s="45"/>
      <c r="I701" s="46"/>
    </row>
    <row r="702">
      <c r="B702" s="37"/>
      <c r="C702" s="37"/>
      <c r="D702" s="37"/>
      <c r="E702" s="37"/>
      <c r="F702" s="37"/>
      <c r="G702" s="45"/>
      <c r="H702" s="45"/>
      <c r="I702" s="46"/>
    </row>
    <row r="703">
      <c r="B703" s="37"/>
      <c r="C703" s="37"/>
      <c r="D703" s="37"/>
      <c r="E703" s="37"/>
      <c r="F703" s="37"/>
      <c r="G703" s="45"/>
      <c r="H703" s="45"/>
      <c r="I703" s="46"/>
    </row>
    <row r="704">
      <c r="B704" s="37"/>
      <c r="C704" s="37"/>
      <c r="D704" s="37"/>
      <c r="E704" s="37"/>
      <c r="F704" s="37"/>
      <c r="G704" s="45"/>
      <c r="H704" s="45"/>
      <c r="I704" s="46"/>
    </row>
    <row r="705">
      <c r="B705" s="37"/>
      <c r="C705" s="37"/>
      <c r="D705" s="37"/>
      <c r="E705" s="37"/>
      <c r="F705" s="37"/>
      <c r="G705" s="45"/>
      <c r="H705" s="45"/>
      <c r="I705" s="46"/>
    </row>
    <row r="706">
      <c r="B706" s="37"/>
      <c r="C706" s="37"/>
      <c r="D706" s="37"/>
      <c r="E706" s="37"/>
      <c r="F706" s="37"/>
      <c r="G706" s="45"/>
      <c r="H706" s="45"/>
      <c r="I706" s="46"/>
    </row>
    <row r="707">
      <c r="B707" s="37"/>
      <c r="C707" s="37"/>
      <c r="D707" s="37"/>
      <c r="E707" s="37"/>
      <c r="F707" s="37"/>
      <c r="G707" s="45"/>
      <c r="H707" s="45"/>
      <c r="I707" s="46"/>
    </row>
    <row r="708">
      <c r="B708" s="37"/>
      <c r="C708" s="37"/>
      <c r="D708" s="37"/>
      <c r="E708" s="37"/>
      <c r="F708" s="37"/>
      <c r="G708" s="45"/>
      <c r="H708" s="45"/>
      <c r="I708" s="46"/>
    </row>
    <row r="709">
      <c r="B709" s="37"/>
      <c r="C709" s="37"/>
      <c r="D709" s="37"/>
      <c r="E709" s="37"/>
      <c r="F709" s="37"/>
      <c r="G709" s="45"/>
      <c r="H709" s="45"/>
      <c r="I709" s="46"/>
    </row>
    <row r="710">
      <c r="B710" s="37"/>
      <c r="C710" s="37"/>
      <c r="D710" s="37"/>
      <c r="E710" s="37"/>
      <c r="F710" s="37"/>
      <c r="G710" s="45"/>
      <c r="H710" s="45"/>
      <c r="I710" s="46"/>
    </row>
    <row r="711">
      <c r="B711" s="37"/>
      <c r="C711" s="37"/>
      <c r="D711" s="37"/>
      <c r="E711" s="37"/>
      <c r="F711" s="37"/>
      <c r="G711" s="45"/>
      <c r="H711" s="45"/>
      <c r="I711" s="46"/>
    </row>
    <row r="712">
      <c r="B712" s="37"/>
      <c r="C712" s="37"/>
      <c r="D712" s="37"/>
      <c r="E712" s="37"/>
      <c r="F712" s="37"/>
      <c r="G712" s="45"/>
      <c r="H712" s="45"/>
      <c r="I712" s="46"/>
    </row>
    <row r="713">
      <c r="B713" s="37"/>
      <c r="C713" s="37"/>
      <c r="D713" s="37"/>
      <c r="E713" s="37"/>
      <c r="F713" s="37"/>
      <c r="G713" s="45"/>
      <c r="H713" s="45"/>
      <c r="I713" s="46"/>
    </row>
    <row r="714">
      <c r="B714" s="37"/>
      <c r="C714" s="37"/>
      <c r="D714" s="37"/>
      <c r="E714" s="37"/>
      <c r="F714" s="37"/>
      <c r="G714" s="45"/>
      <c r="H714" s="45"/>
      <c r="I714" s="46"/>
    </row>
    <row r="715">
      <c r="B715" s="37"/>
      <c r="C715" s="37"/>
      <c r="D715" s="37"/>
      <c r="E715" s="37"/>
      <c r="F715" s="37"/>
      <c r="G715" s="45"/>
      <c r="H715" s="45"/>
      <c r="I715" s="46"/>
    </row>
    <row r="716">
      <c r="B716" s="37"/>
      <c r="C716" s="37"/>
      <c r="D716" s="37"/>
      <c r="E716" s="37"/>
      <c r="F716" s="37"/>
      <c r="G716" s="45"/>
      <c r="H716" s="45"/>
      <c r="I716" s="46"/>
    </row>
    <row r="717">
      <c r="B717" s="37"/>
      <c r="C717" s="37"/>
      <c r="D717" s="37"/>
      <c r="E717" s="37"/>
      <c r="F717" s="37"/>
      <c r="G717" s="45"/>
      <c r="H717" s="45"/>
      <c r="I717" s="46"/>
    </row>
    <row r="718">
      <c r="B718" s="37"/>
      <c r="C718" s="37"/>
      <c r="D718" s="37"/>
      <c r="E718" s="37"/>
      <c r="F718" s="37"/>
      <c r="G718" s="45"/>
      <c r="H718" s="45"/>
      <c r="I718" s="46"/>
    </row>
    <row r="719">
      <c r="B719" s="37"/>
      <c r="C719" s="37"/>
      <c r="D719" s="37"/>
      <c r="E719" s="37"/>
      <c r="F719" s="37"/>
      <c r="G719" s="45"/>
      <c r="H719" s="45"/>
      <c r="I719" s="46"/>
    </row>
    <row r="720">
      <c r="B720" s="37"/>
      <c r="C720" s="37"/>
      <c r="D720" s="37"/>
      <c r="E720" s="37"/>
      <c r="F720" s="37"/>
      <c r="G720" s="45"/>
      <c r="H720" s="45"/>
      <c r="I720" s="46"/>
    </row>
    <row r="721">
      <c r="B721" s="37"/>
      <c r="C721" s="37"/>
      <c r="D721" s="37"/>
      <c r="E721" s="37"/>
      <c r="F721" s="37"/>
      <c r="G721" s="45"/>
      <c r="H721" s="45"/>
      <c r="I721" s="46"/>
    </row>
    <row r="722">
      <c r="B722" s="37"/>
      <c r="C722" s="37"/>
      <c r="D722" s="37"/>
      <c r="E722" s="37"/>
      <c r="F722" s="37"/>
      <c r="G722" s="45"/>
      <c r="H722" s="45"/>
      <c r="I722" s="46"/>
    </row>
    <row r="723">
      <c r="B723" s="37"/>
      <c r="C723" s="37"/>
      <c r="D723" s="37"/>
      <c r="E723" s="37"/>
      <c r="F723" s="37"/>
      <c r="G723" s="45"/>
      <c r="H723" s="45"/>
      <c r="I723" s="46"/>
    </row>
    <row r="724">
      <c r="B724" s="37"/>
      <c r="C724" s="37"/>
      <c r="D724" s="37"/>
      <c r="E724" s="37"/>
      <c r="F724" s="37"/>
      <c r="G724" s="45"/>
      <c r="H724" s="45"/>
      <c r="I724" s="46"/>
    </row>
    <row r="725">
      <c r="B725" s="37"/>
      <c r="C725" s="37"/>
      <c r="D725" s="37"/>
      <c r="E725" s="37"/>
      <c r="F725" s="37"/>
      <c r="G725" s="45"/>
      <c r="H725" s="45"/>
      <c r="I725" s="46"/>
    </row>
    <row r="726">
      <c r="B726" s="37"/>
      <c r="C726" s="37"/>
      <c r="D726" s="37"/>
      <c r="E726" s="37"/>
      <c r="F726" s="37"/>
      <c r="G726" s="45"/>
      <c r="H726" s="45"/>
      <c r="I726" s="46"/>
    </row>
    <row r="727">
      <c r="B727" s="37"/>
      <c r="C727" s="37"/>
      <c r="D727" s="37"/>
      <c r="E727" s="37"/>
      <c r="F727" s="37"/>
      <c r="G727" s="45"/>
      <c r="H727" s="45"/>
      <c r="I727" s="46"/>
    </row>
    <row r="728">
      <c r="B728" s="37"/>
      <c r="C728" s="37"/>
      <c r="D728" s="37"/>
      <c r="E728" s="37"/>
      <c r="F728" s="37"/>
      <c r="G728" s="45"/>
      <c r="H728" s="45"/>
      <c r="I728" s="46"/>
    </row>
    <row r="729">
      <c r="B729" s="37"/>
      <c r="C729" s="37"/>
      <c r="D729" s="37"/>
      <c r="E729" s="37"/>
      <c r="F729" s="37"/>
      <c r="G729" s="45"/>
      <c r="H729" s="45"/>
      <c r="I729" s="46"/>
    </row>
    <row r="730">
      <c r="B730" s="37"/>
      <c r="C730" s="37"/>
      <c r="D730" s="37"/>
      <c r="E730" s="37"/>
      <c r="F730" s="37"/>
      <c r="G730" s="45"/>
      <c r="H730" s="45"/>
      <c r="I730" s="46"/>
    </row>
    <row r="731">
      <c r="B731" s="37"/>
      <c r="C731" s="37"/>
      <c r="D731" s="37"/>
      <c r="E731" s="37"/>
      <c r="F731" s="37"/>
      <c r="G731" s="45"/>
      <c r="H731" s="45"/>
      <c r="I731" s="46"/>
    </row>
    <row r="732">
      <c r="B732" s="37"/>
      <c r="C732" s="37"/>
      <c r="D732" s="37"/>
      <c r="E732" s="37"/>
      <c r="F732" s="37"/>
      <c r="G732" s="45"/>
      <c r="H732" s="45"/>
      <c r="I732" s="46"/>
    </row>
    <row r="733">
      <c r="B733" s="37"/>
      <c r="C733" s="37"/>
      <c r="D733" s="37"/>
      <c r="E733" s="37"/>
      <c r="F733" s="37"/>
      <c r="G733" s="45"/>
      <c r="H733" s="45"/>
      <c r="I733" s="46"/>
    </row>
    <row r="734">
      <c r="B734" s="37"/>
      <c r="C734" s="37"/>
      <c r="D734" s="37"/>
      <c r="E734" s="37"/>
      <c r="F734" s="37"/>
      <c r="G734" s="45"/>
      <c r="H734" s="45"/>
      <c r="I734" s="46"/>
    </row>
    <row r="735">
      <c r="B735" s="37"/>
      <c r="C735" s="37"/>
      <c r="D735" s="37"/>
      <c r="E735" s="37"/>
      <c r="F735" s="37"/>
      <c r="G735" s="45"/>
      <c r="H735" s="45"/>
      <c r="I735" s="46"/>
    </row>
    <row r="736">
      <c r="B736" s="37"/>
      <c r="C736" s="37"/>
      <c r="D736" s="37"/>
      <c r="E736" s="37"/>
      <c r="F736" s="37"/>
      <c r="G736" s="45"/>
      <c r="H736" s="45"/>
      <c r="I736" s="46"/>
    </row>
    <row r="737">
      <c r="B737" s="37"/>
      <c r="C737" s="37"/>
      <c r="D737" s="37"/>
      <c r="E737" s="37"/>
      <c r="F737" s="37"/>
      <c r="G737" s="45"/>
      <c r="H737" s="45"/>
      <c r="I737" s="46"/>
    </row>
    <row r="738">
      <c r="B738" s="37"/>
      <c r="C738" s="37"/>
      <c r="D738" s="37"/>
      <c r="E738" s="37"/>
      <c r="F738" s="37"/>
      <c r="G738" s="45"/>
      <c r="H738" s="45"/>
      <c r="I738" s="46"/>
    </row>
    <row r="739">
      <c r="B739" s="37"/>
      <c r="C739" s="37"/>
      <c r="D739" s="37"/>
      <c r="E739" s="37"/>
      <c r="F739" s="37"/>
      <c r="G739" s="45"/>
      <c r="H739" s="45"/>
      <c r="I739" s="46"/>
    </row>
    <row r="740">
      <c r="B740" s="37"/>
      <c r="C740" s="37"/>
      <c r="D740" s="37"/>
      <c r="E740" s="37"/>
      <c r="F740" s="37"/>
      <c r="G740" s="45"/>
      <c r="H740" s="45"/>
      <c r="I740" s="46"/>
    </row>
    <row r="741">
      <c r="B741" s="37"/>
      <c r="C741" s="37"/>
      <c r="D741" s="37"/>
      <c r="E741" s="37"/>
      <c r="F741" s="37"/>
      <c r="G741" s="45"/>
      <c r="H741" s="45"/>
      <c r="I741" s="46"/>
    </row>
    <row r="742">
      <c r="B742" s="37"/>
      <c r="C742" s="37"/>
      <c r="D742" s="37"/>
      <c r="E742" s="37"/>
      <c r="F742" s="37"/>
      <c r="G742" s="45"/>
      <c r="H742" s="45"/>
      <c r="I742" s="46"/>
    </row>
    <row r="743">
      <c r="B743" s="37"/>
      <c r="C743" s="37"/>
      <c r="D743" s="37"/>
      <c r="E743" s="37"/>
      <c r="F743" s="37"/>
      <c r="G743" s="45"/>
      <c r="H743" s="45"/>
      <c r="I743" s="46"/>
    </row>
    <row r="744">
      <c r="B744" s="37"/>
      <c r="C744" s="37"/>
      <c r="D744" s="37"/>
      <c r="E744" s="37"/>
      <c r="F744" s="37"/>
      <c r="G744" s="45"/>
      <c r="H744" s="45"/>
      <c r="I744" s="46"/>
    </row>
    <row r="745">
      <c r="B745" s="37"/>
      <c r="C745" s="37"/>
      <c r="D745" s="37"/>
      <c r="E745" s="37"/>
      <c r="F745" s="37"/>
      <c r="G745" s="45"/>
      <c r="H745" s="45"/>
      <c r="I745" s="46"/>
    </row>
    <row r="746">
      <c r="B746" s="37"/>
      <c r="C746" s="37"/>
      <c r="D746" s="37"/>
      <c r="E746" s="37"/>
      <c r="F746" s="37"/>
      <c r="G746" s="45"/>
      <c r="H746" s="45"/>
      <c r="I746" s="46"/>
    </row>
    <row r="747">
      <c r="B747" s="37"/>
      <c r="C747" s="37"/>
      <c r="D747" s="37"/>
      <c r="E747" s="37"/>
      <c r="F747" s="37"/>
      <c r="G747" s="45"/>
      <c r="H747" s="45"/>
      <c r="I747" s="46"/>
    </row>
    <row r="748">
      <c r="B748" s="37"/>
      <c r="C748" s="37"/>
      <c r="D748" s="37"/>
      <c r="E748" s="37"/>
      <c r="F748" s="37"/>
      <c r="G748" s="45"/>
      <c r="H748" s="45"/>
      <c r="I748" s="46"/>
    </row>
    <row r="749">
      <c r="B749" s="37"/>
      <c r="C749" s="37"/>
      <c r="D749" s="37"/>
      <c r="E749" s="37"/>
      <c r="F749" s="37"/>
      <c r="G749" s="45"/>
      <c r="H749" s="45"/>
      <c r="I749" s="46"/>
    </row>
    <row r="750">
      <c r="B750" s="37"/>
      <c r="C750" s="37"/>
      <c r="D750" s="37"/>
      <c r="E750" s="37"/>
      <c r="F750" s="37"/>
      <c r="G750" s="45"/>
      <c r="H750" s="45"/>
      <c r="I750" s="46"/>
    </row>
    <row r="751">
      <c r="B751" s="37"/>
      <c r="C751" s="37"/>
      <c r="D751" s="37"/>
      <c r="E751" s="37"/>
      <c r="F751" s="37"/>
      <c r="G751" s="45"/>
      <c r="H751" s="45"/>
      <c r="I751" s="46"/>
    </row>
    <row r="752">
      <c r="B752" s="37"/>
      <c r="C752" s="37"/>
      <c r="D752" s="37"/>
      <c r="E752" s="37"/>
      <c r="F752" s="37"/>
      <c r="G752" s="45"/>
      <c r="H752" s="45"/>
      <c r="I752" s="46"/>
    </row>
    <row r="753">
      <c r="B753" s="37"/>
      <c r="C753" s="37"/>
      <c r="D753" s="37"/>
      <c r="E753" s="37"/>
      <c r="F753" s="37"/>
      <c r="G753" s="45"/>
      <c r="H753" s="45"/>
      <c r="I753" s="46"/>
    </row>
    <row r="754">
      <c r="B754" s="37"/>
      <c r="C754" s="37"/>
      <c r="D754" s="37"/>
      <c r="E754" s="37"/>
      <c r="F754" s="37"/>
      <c r="G754" s="45"/>
      <c r="H754" s="45"/>
      <c r="I754" s="46"/>
    </row>
    <row r="755">
      <c r="B755" s="37"/>
      <c r="C755" s="37"/>
      <c r="D755" s="37"/>
      <c r="E755" s="37"/>
      <c r="F755" s="37"/>
      <c r="G755" s="45"/>
      <c r="H755" s="45"/>
      <c r="I755" s="46"/>
    </row>
    <row r="756">
      <c r="B756" s="37"/>
      <c r="C756" s="37"/>
      <c r="D756" s="37"/>
      <c r="E756" s="37"/>
      <c r="F756" s="37"/>
      <c r="G756" s="45"/>
      <c r="H756" s="45"/>
      <c r="I756" s="46"/>
    </row>
    <row r="757">
      <c r="B757" s="37"/>
      <c r="C757" s="37"/>
      <c r="D757" s="37"/>
      <c r="E757" s="37"/>
      <c r="F757" s="37"/>
      <c r="G757" s="45"/>
      <c r="H757" s="45"/>
      <c r="I757" s="46"/>
    </row>
    <row r="758">
      <c r="B758" s="37"/>
      <c r="C758" s="37"/>
      <c r="D758" s="37"/>
      <c r="E758" s="37"/>
      <c r="F758" s="37"/>
      <c r="G758" s="45"/>
      <c r="H758" s="45"/>
      <c r="I758" s="46"/>
    </row>
    <row r="759">
      <c r="B759" s="37"/>
      <c r="C759" s="37"/>
      <c r="D759" s="37"/>
      <c r="E759" s="37"/>
      <c r="F759" s="37"/>
      <c r="G759" s="45"/>
      <c r="H759" s="45"/>
      <c r="I759" s="46"/>
    </row>
    <row r="760">
      <c r="B760" s="37"/>
      <c r="C760" s="37"/>
      <c r="D760" s="37"/>
      <c r="E760" s="37"/>
      <c r="F760" s="37"/>
      <c r="G760" s="45"/>
      <c r="H760" s="45"/>
      <c r="I760" s="46"/>
    </row>
    <row r="761">
      <c r="B761" s="37"/>
      <c r="C761" s="37"/>
      <c r="D761" s="37"/>
      <c r="E761" s="37"/>
      <c r="F761" s="37"/>
      <c r="G761" s="45"/>
      <c r="H761" s="45"/>
      <c r="I761" s="46"/>
    </row>
    <row r="762">
      <c r="B762" s="37"/>
      <c r="C762" s="37"/>
      <c r="D762" s="37"/>
      <c r="E762" s="37"/>
      <c r="F762" s="37"/>
      <c r="G762" s="45"/>
      <c r="H762" s="45"/>
      <c r="I762" s="46"/>
    </row>
    <row r="763">
      <c r="B763" s="37"/>
      <c r="C763" s="37"/>
      <c r="D763" s="37"/>
      <c r="E763" s="37"/>
      <c r="F763" s="37"/>
      <c r="G763" s="45"/>
      <c r="H763" s="45"/>
      <c r="I763" s="46"/>
    </row>
    <row r="764">
      <c r="B764" s="37"/>
      <c r="C764" s="37"/>
      <c r="D764" s="37"/>
      <c r="E764" s="37"/>
      <c r="F764" s="37"/>
      <c r="G764" s="45"/>
      <c r="H764" s="45"/>
      <c r="I764" s="46"/>
    </row>
    <row r="765">
      <c r="B765" s="37"/>
      <c r="C765" s="37"/>
      <c r="D765" s="37"/>
      <c r="E765" s="37"/>
      <c r="F765" s="37"/>
      <c r="G765" s="45"/>
      <c r="H765" s="45"/>
      <c r="I765" s="46"/>
    </row>
    <row r="766">
      <c r="B766" s="37"/>
      <c r="C766" s="37"/>
      <c r="D766" s="37"/>
      <c r="E766" s="37"/>
      <c r="F766" s="37"/>
      <c r="G766" s="45"/>
      <c r="H766" s="45"/>
      <c r="I766" s="46"/>
    </row>
    <row r="767">
      <c r="B767" s="37"/>
      <c r="C767" s="37"/>
      <c r="D767" s="37"/>
      <c r="E767" s="37"/>
      <c r="F767" s="37"/>
      <c r="G767" s="45"/>
      <c r="H767" s="45"/>
      <c r="I767" s="46"/>
    </row>
    <row r="768">
      <c r="B768" s="37"/>
      <c r="C768" s="37"/>
      <c r="D768" s="37"/>
      <c r="E768" s="37"/>
      <c r="F768" s="37"/>
      <c r="G768" s="45"/>
      <c r="H768" s="45"/>
      <c r="I768" s="46"/>
    </row>
    <row r="769">
      <c r="B769" s="37"/>
      <c r="C769" s="37"/>
      <c r="D769" s="37"/>
      <c r="E769" s="37"/>
      <c r="F769" s="37"/>
      <c r="G769" s="45"/>
      <c r="H769" s="45"/>
      <c r="I769" s="46"/>
    </row>
    <row r="770">
      <c r="B770" s="37"/>
      <c r="C770" s="37"/>
      <c r="D770" s="37"/>
      <c r="E770" s="37"/>
      <c r="F770" s="37"/>
      <c r="G770" s="45"/>
      <c r="H770" s="45"/>
      <c r="I770" s="46"/>
    </row>
    <row r="771">
      <c r="B771" s="37"/>
      <c r="C771" s="37"/>
      <c r="D771" s="37"/>
      <c r="E771" s="37"/>
      <c r="F771" s="37"/>
      <c r="G771" s="45"/>
      <c r="H771" s="45"/>
      <c r="I771" s="46"/>
    </row>
    <row r="772">
      <c r="B772" s="37"/>
      <c r="C772" s="37"/>
      <c r="D772" s="37"/>
      <c r="E772" s="37"/>
      <c r="F772" s="37"/>
      <c r="G772" s="45"/>
      <c r="H772" s="45"/>
      <c r="I772" s="46"/>
    </row>
    <row r="773">
      <c r="B773" s="37"/>
      <c r="C773" s="37"/>
      <c r="D773" s="37"/>
      <c r="E773" s="37"/>
      <c r="F773" s="37"/>
      <c r="G773" s="45"/>
      <c r="H773" s="45"/>
      <c r="I773" s="46"/>
    </row>
    <row r="774">
      <c r="B774" s="37"/>
      <c r="C774" s="37"/>
      <c r="D774" s="37"/>
      <c r="E774" s="37"/>
      <c r="F774" s="37"/>
      <c r="G774" s="45"/>
      <c r="H774" s="45"/>
      <c r="I774" s="46"/>
    </row>
    <row r="775">
      <c r="B775" s="37"/>
      <c r="C775" s="37"/>
      <c r="D775" s="37"/>
      <c r="E775" s="37"/>
      <c r="F775" s="37"/>
      <c r="G775" s="45"/>
      <c r="H775" s="45"/>
      <c r="I775" s="46"/>
    </row>
    <row r="776">
      <c r="B776" s="37"/>
      <c r="C776" s="37"/>
      <c r="D776" s="37"/>
      <c r="E776" s="37"/>
      <c r="F776" s="37"/>
      <c r="G776" s="45"/>
      <c r="H776" s="45"/>
      <c r="I776" s="46"/>
    </row>
    <row r="777">
      <c r="B777" s="37"/>
      <c r="C777" s="37"/>
      <c r="D777" s="37"/>
      <c r="E777" s="37"/>
      <c r="F777" s="37"/>
      <c r="G777" s="45"/>
      <c r="H777" s="45"/>
      <c r="I777" s="46"/>
    </row>
    <row r="778">
      <c r="B778" s="37"/>
      <c r="C778" s="37"/>
      <c r="D778" s="37"/>
      <c r="E778" s="37"/>
      <c r="F778" s="37"/>
      <c r="G778" s="45"/>
      <c r="H778" s="45"/>
      <c r="I778" s="46"/>
    </row>
    <row r="779">
      <c r="B779" s="37"/>
      <c r="C779" s="37"/>
      <c r="D779" s="37"/>
      <c r="E779" s="37"/>
      <c r="F779" s="37"/>
      <c r="G779" s="45"/>
      <c r="H779" s="45"/>
      <c r="I779" s="46"/>
    </row>
    <row r="780">
      <c r="B780" s="37"/>
      <c r="C780" s="37"/>
      <c r="D780" s="37"/>
      <c r="E780" s="37"/>
      <c r="F780" s="37"/>
      <c r="G780" s="45"/>
      <c r="H780" s="45"/>
      <c r="I780" s="46"/>
    </row>
    <row r="781">
      <c r="B781" s="37"/>
      <c r="C781" s="37"/>
      <c r="D781" s="37"/>
      <c r="E781" s="37"/>
      <c r="F781" s="37"/>
      <c r="G781" s="45"/>
      <c r="H781" s="45"/>
      <c r="I781" s="46"/>
    </row>
    <row r="782">
      <c r="B782" s="37"/>
      <c r="C782" s="37"/>
      <c r="D782" s="37"/>
      <c r="E782" s="37"/>
      <c r="F782" s="37"/>
      <c r="G782" s="45"/>
      <c r="H782" s="45"/>
      <c r="I782" s="46"/>
    </row>
    <row r="783">
      <c r="B783" s="37"/>
      <c r="C783" s="37"/>
      <c r="D783" s="37"/>
      <c r="E783" s="37"/>
      <c r="F783" s="37"/>
      <c r="G783" s="45"/>
      <c r="H783" s="45"/>
      <c r="I783" s="46"/>
    </row>
    <row r="784">
      <c r="B784" s="37"/>
      <c r="C784" s="37"/>
      <c r="D784" s="37"/>
      <c r="E784" s="37"/>
      <c r="F784" s="37"/>
      <c r="G784" s="45"/>
      <c r="H784" s="45"/>
      <c r="I784" s="46"/>
    </row>
    <row r="785">
      <c r="B785" s="37"/>
      <c r="C785" s="37"/>
      <c r="D785" s="37"/>
      <c r="E785" s="37"/>
      <c r="F785" s="37"/>
      <c r="G785" s="45"/>
      <c r="H785" s="45"/>
      <c r="I785" s="46"/>
    </row>
    <row r="786">
      <c r="B786" s="37"/>
      <c r="C786" s="37"/>
      <c r="D786" s="37"/>
      <c r="E786" s="37"/>
      <c r="F786" s="37"/>
      <c r="G786" s="45"/>
      <c r="H786" s="45"/>
      <c r="I786" s="46"/>
    </row>
    <row r="787">
      <c r="B787" s="37"/>
      <c r="C787" s="37"/>
      <c r="D787" s="37"/>
      <c r="E787" s="37"/>
      <c r="F787" s="37"/>
      <c r="G787" s="45"/>
      <c r="H787" s="45"/>
      <c r="I787" s="46"/>
    </row>
    <row r="788">
      <c r="B788" s="37"/>
      <c r="C788" s="37"/>
      <c r="D788" s="37"/>
      <c r="E788" s="37"/>
      <c r="F788" s="37"/>
      <c r="G788" s="45"/>
      <c r="H788" s="45"/>
      <c r="I788" s="46"/>
    </row>
    <row r="789">
      <c r="B789" s="37"/>
      <c r="C789" s="37"/>
      <c r="D789" s="37"/>
      <c r="E789" s="37"/>
      <c r="F789" s="37"/>
      <c r="G789" s="45"/>
      <c r="H789" s="45"/>
      <c r="I789" s="46"/>
    </row>
    <row r="790">
      <c r="B790" s="37"/>
      <c r="C790" s="37"/>
      <c r="D790" s="37"/>
      <c r="E790" s="37"/>
      <c r="F790" s="37"/>
      <c r="G790" s="45"/>
      <c r="H790" s="45"/>
      <c r="I790" s="46"/>
    </row>
    <row r="791">
      <c r="B791" s="37"/>
      <c r="C791" s="37"/>
      <c r="D791" s="37"/>
      <c r="E791" s="37"/>
      <c r="F791" s="37"/>
      <c r="G791" s="45"/>
      <c r="H791" s="45"/>
      <c r="I791" s="46"/>
    </row>
    <row r="792">
      <c r="B792" s="37"/>
      <c r="C792" s="37"/>
      <c r="D792" s="37"/>
      <c r="E792" s="37"/>
      <c r="F792" s="37"/>
      <c r="G792" s="45"/>
      <c r="H792" s="45"/>
      <c r="I792" s="46"/>
    </row>
    <row r="793">
      <c r="B793" s="37"/>
      <c r="C793" s="37"/>
      <c r="D793" s="37"/>
      <c r="E793" s="37"/>
      <c r="F793" s="37"/>
      <c r="G793" s="45"/>
      <c r="H793" s="45"/>
      <c r="I793" s="46"/>
    </row>
    <row r="794">
      <c r="B794" s="37"/>
      <c r="C794" s="37"/>
      <c r="D794" s="37"/>
      <c r="E794" s="37"/>
      <c r="F794" s="37"/>
      <c r="G794" s="45"/>
      <c r="H794" s="45"/>
      <c r="I794" s="46"/>
    </row>
    <row r="795">
      <c r="B795" s="37"/>
      <c r="C795" s="37"/>
      <c r="D795" s="37"/>
      <c r="E795" s="37"/>
      <c r="F795" s="37"/>
      <c r="G795" s="45"/>
      <c r="H795" s="45"/>
      <c r="I795" s="46"/>
    </row>
    <row r="796">
      <c r="B796" s="37"/>
      <c r="C796" s="37"/>
      <c r="D796" s="37"/>
      <c r="E796" s="37"/>
      <c r="F796" s="37"/>
      <c r="G796" s="45"/>
      <c r="H796" s="45"/>
      <c r="I796" s="46"/>
    </row>
    <row r="797">
      <c r="B797" s="37"/>
      <c r="C797" s="37"/>
      <c r="D797" s="37"/>
      <c r="E797" s="37"/>
      <c r="F797" s="37"/>
      <c r="G797" s="45"/>
      <c r="H797" s="45"/>
      <c r="I797" s="46"/>
    </row>
    <row r="798">
      <c r="B798" s="37"/>
      <c r="C798" s="37"/>
      <c r="D798" s="37"/>
      <c r="E798" s="37"/>
      <c r="F798" s="37"/>
      <c r="G798" s="45"/>
      <c r="H798" s="45"/>
      <c r="I798" s="46"/>
    </row>
    <row r="799">
      <c r="B799" s="37"/>
      <c r="C799" s="37"/>
      <c r="D799" s="37"/>
      <c r="E799" s="37"/>
      <c r="F799" s="37"/>
      <c r="G799" s="45"/>
      <c r="H799" s="45"/>
      <c r="I799" s="46"/>
    </row>
    <row r="800">
      <c r="B800" s="37"/>
      <c r="C800" s="37"/>
      <c r="D800" s="37"/>
      <c r="E800" s="37"/>
      <c r="F800" s="37"/>
      <c r="G800" s="45"/>
      <c r="H800" s="45"/>
      <c r="I800" s="46"/>
    </row>
    <row r="801">
      <c r="B801" s="37"/>
      <c r="C801" s="37"/>
      <c r="D801" s="37"/>
      <c r="E801" s="37"/>
      <c r="F801" s="37"/>
      <c r="G801" s="45"/>
      <c r="H801" s="45"/>
      <c r="I801" s="46"/>
    </row>
    <row r="802">
      <c r="B802" s="37"/>
      <c r="C802" s="37"/>
      <c r="D802" s="37"/>
      <c r="E802" s="37"/>
      <c r="F802" s="37"/>
      <c r="G802" s="45"/>
      <c r="H802" s="45"/>
      <c r="I802" s="46"/>
    </row>
    <row r="803">
      <c r="B803" s="37"/>
      <c r="C803" s="37"/>
      <c r="D803" s="37"/>
      <c r="E803" s="37"/>
      <c r="F803" s="37"/>
      <c r="G803" s="45"/>
      <c r="H803" s="45"/>
      <c r="I803" s="46"/>
    </row>
    <row r="804">
      <c r="B804" s="37"/>
      <c r="C804" s="37"/>
      <c r="D804" s="37"/>
      <c r="E804" s="37"/>
      <c r="F804" s="37"/>
      <c r="G804" s="45"/>
      <c r="H804" s="45"/>
      <c r="I804" s="46"/>
    </row>
    <row r="805">
      <c r="B805" s="37"/>
      <c r="C805" s="37"/>
      <c r="D805" s="37"/>
      <c r="E805" s="37"/>
      <c r="F805" s="37"/>
      <c r="G805" s="45"/>
      <c r="H805" s="45"/>
      <c r="I805" s="46"/>
    </row>
    <row r="806">
      <c r="B806" s="37"/>
      <c r="C806" s="37"/>
      <c r="D806" s="37"/>
      <c r="E806" s="37"/>
      <c r="F806" s="37"/>
      <c r="G806" s="45"/>
      <c r="H806" s="45"/>
      <c r="I806" s="46"/>
    </row>
    <row r="807">
      <c r="B807" s="37"/>
      <c r="C807" s="37"/>
      <c r="D807" s="37"/>
      <c r="E807" s="37"/>
      <c r="F807" s="37"/>
      <c r="G807" s="45"/>
      <c r="H807" s="45"/>
      <c r="I807" s="46"/>
    </row>
    <row r="808">
      <c r="B808" s="37"/>
      <c r="C808" s="37"/>
      <c r="D808" s="37"/>
      <c r="E808" s="37"/>
      <c r="F808" s="37"/>
      <c r="G808" s="45"/>
      <c r="H808" s="45"/>
      <c r="I808" s="46"/>
    </row>
    <row r="809">
      <c r="B809" s="37"/>
      <c r="C809" s="37"/>
      <c r="D809" s="37"/>
      <c r="E809" s="37"/>
      <c r="F809" s="37"/>
      <c r="G809" s="45"/>
      <c r="H809" s="45"/>
      <c r="I809" s="46"/>
    </row>
    <row r="810">
      <c r="B810" s="37"/>
      <c r="C810" s="37"/>
      <c r="D810" s="37"/>
      <c r="E810" s="37"/>
      <c r="F810" s="37"/>
      <c r="G810" s="45"/>
      <c r="H810" s="45"/>
      <c r="I810" s="46"/>
    </row>
    <row r="811">
      <c r="B811" s="37"/>
      <c r="C811" s="37"/>
      <c r="D811" s="37"/>
      <c r="E811" s="37"/>
      <c r="F811" s="37"/>
      <c r="G811" s="45"/>
      <c r="H811" s="45"/>
      <c r="I811" s="46"/>
    </row>
    <row r="812">
      <c r="B812" s="37"/>
      <c r="C812" s="37"/>
      <c r="D812" s="37"/>
      <c r="E812" s="37"/>
      <c r="F812" s="37"/>
      <c r="G812" s="45"/>
      <c r="H812" s="45"/>
      <c r="I812" s="46"/>
    </row>
    <row r="813">
      <c r="B813" s="37"/>
      <c r="C813" s="37"/>
      <c r="D813" s="37"/>
      <c r="E813" s="37"/>
      <c r="F813" s="37"/>
      <c r="G813" s="45"/>
      <c r="H813" s="45"/>
      <c r="I813" s="46"/>
    </row>
    <row r="814">
      <c r="B814" s="37"/>
      <c r="C814" s="37"/>
      <c r="D814" s="37"/>
      <c r="E814" s="37"/>
      <c r="F814" s="37"/>
      <c r="G814" s="45"/>
      <c r="H814" s="45"/>
      <c r="I814" s="46"/>
    </row>
    <row r="815">
      <c r="B815" s="37"/>
      <c r="C815" s="37"/>
      <c r="D815" s="37"/>
      <c r="E815" s="37"/>
      <c r="F815" s="37"/>
      <c r="G815" s="45"/>
      <c r="H815" s="45"/>
      <c r="I815" s="46"/>
    </row>
    <row r="816">
      <c r="B816" s="37"/>
      <c r="C816" s="37"/>
      <c r="D816" s="37"/>
      <c r="E816" s="37"/>
      <c r="F816" s="37"/>
      <c r="G816" s="45"/>
      <c r="H816" s="45"/>
      <c r="I816" s="46"/>
    </row>
    <row r="817">
      <c r="B817" s="37"/>
      <c r="C817" s="37"/>
      <c r="D817" s="37"/>
      <c r="E817" s="37"/>
      <c r="F817" s="37"/>
      <c r="G817" s="45"/>
      <c r="H817" s="45"/>
      <c r="I817" s="46"/>
    </row>
    <row r="818">
      <c r="B818" s="37"/>
      <c r="C818" s="37"/>
      <c r="D818" s="37"/>
      <c r="E818" s="37"/>
      <c r="F818" s="37"/>
      <c r="G818" s="45"/>
      <c r="H818" s="45"/>
      <c r="I818" s="46"/>
    </row>
    <row r="819">
      <c r="B819" s="37"/>
      <c r="C819" s="37"/>
      <c r="D819" s="37"/>
      <c r="E819" s="37"/>
      <c r="F819" s="37"/>
      <c r="G819" s="45"/>
      <c r="H819" s="45"/>
      <c r="I819" s="46"/>
    </row>
    <row r="820">
      <c r="B820" s="37"/>
      <c r="C820" s="37"/>
      <c r="D820" s="37"/>
      <c r="E820" s="37"/>
      <c r="F820" s="37"/>
      <c r="G820" s="45"/>
      <c r="H820" s="45"/>
      <c r="I820" s="46"/>
    </row>
    <row r="821">
      <c r="B821" s="37"/>
      <c r="C821" s="37"/>
      <c r="D821" s="37"/>
      <c r="E821" s="37"/>
      <c r="F821" s="37"/>
      <c r="G821" s="45"/>
      <c r="H821" s="45"/>
      <c r="I821" s="46"/>
    </row>
    <row r="822">
      <c r="B822" s="37"/>
      <c r="C822" s="37"/>
      <c r="D822" s="37"/>
      <c r="E822" s="37"/>
      <c r="F822" s="37"/>
      <c r="G822" s="45"/>
      <c r="H822" s="45"/>
      <c r="I822" s="46"/>
    </row>
    <row r="823">
      <c r="B823" s="37"/>
      <c r="C823" s="37"/>
      <c r="D823" s="37"/>
      <c r="E823" s="37"/>
      <c r="F823" s="37"/>
      <c r="G823" s="45"/>
      <c r="H823" s="45"/>
      <c r="I823" s="46"/>
    </row>
    <row r="824">
      <c r="B824" s="37"/>
      <c r="C824" s="37"/>
      <c r="D824" s="37"/>
      <c r="E824" s="37"/>
      <c r="F824" s="37"/>
      <c r="G824" s="45"/>
      <c r="H824" s="45"/>
      <c r="I824" s="46"/>
    </row>
    <row r="825">
      <c r="B825" s="37"/>
      <c r="C825" s="37"/>
      <c r="D825" s="37"/>
      <c r="E825" s="37"/>
      <c r="F825" s="37"/>
      <c r="G825" s="45"/>
      <c r="H825" s="45"/>
      <c r="I825" s="46"/>
    </row>
    <row r="826">
      <c r="B826" s="37"/>
      <c r="C826" s="37"/>
      <c r="D826" s="37"/>
      <c r="E826" s="37"/>
      <c r="F826" s="37"/>
      <c r="G826" s="45"/>
      <c r="H826" s="45"/>
      <c r="I826" s="46"/>
    </row>
    <row r="827">
      <c r="B827" s="37"/>
      <c r="C827" s="37"/>
      <c r="D827" s="37"/>
      <c r="E827" s="37"/>
      <c r="F827" s="37"/>
      <c r="G827" s="45"/>
      <c r="H827" s="45"/>
      <c r="I827" s="46"/>
    </row>
    <row r="828">
      <c r="B828" s="37"/>
      <c r="C828" s="37"/>
      <c r="D828" s="37"/>
      <c r="E828" s="37"/>
      <c r="F828" s="37"/>
      <c r="G828" s="45"/>
      <c r="H828" s="45"/>
      <c r="I828" s="46"/>
    </row>
    <row r="829">
      <c r="B829" s="37"/>
      <c r="C829" s="37"/>
      <c r="D829" s="37"/>
      <c r="E829" s="37"/>
      <c r="F829" s="37"/>
      <c r="G829" s="45"/>
      <c r="H829" s="45"/>
      <c r="I829" s="46"/>
    </row>
    <row r="830">
      <c r="B830" s="37"/>
      <c r="C830" s="37"/>
      <c r="D830" s="37"/>
      <c r="E830" s="37"/>
      <c r="F830" s="37"/>
      <c r="G830" s="45"/>
      <c r="H830" s="45"/>
      <c r="I830" s="46"/>
    </row>
    <row r="831">
      <c r="B831" s="37"/>
      <c r="C831" s="37"/>
      <c r="D831" s="37"/>
      <c r="E831" s="37"/>
      <c r="F831" s="37"/>
      <c r="G831" s="45"/>
      <c r="H831" s="45"/>
      <c r="I831" s="46"/>
    </row>
    <row r="832">
      <c r="B832" s="37"/>
      <c r="C832" s="37"/>
      <c r="D832" s="37"/>
      <c r="E832" s="37"/>
      <c r="F832" s="37"/>
      <c r="G832" s="45"/>
      <c r="H832" s="45"/>
      <c r="I832" s="46"/>
    </row>
    <row r="833">
      <c r="B833" s="37"/>
      <c r="C833" s="37"/>
      <c r="D833" s="37"/>
      <c r="E833" s="37"/>
      <c r="F833" s="37"/>
      <c r="G833" s="45"/>
      <c r="H833" s="45"/>
      <c r="I833" s="46"/>
    </row>
    <row r="834">
      <c r="B834" s="37"/>
      <c r="C834" s="37"/>
      <c r="D834" s="37"/>
      <c r="E834" s="37"/>
      <c r="F834" s="37"/>
      <c r="G834" s="45"/>
      <c r="H834" s="45"/>
      <c r="I834" s="46"/>
    </row>
    <row r="835">
      <c r="B835" s="37"/>
      <c r="C835" s="37"/>
      <c r="D835" s="37"/>
      <c r="E835" s="37"/>
      <c r="F835" s="37"/>
      <c r="G835" s="45"/>
      <c r="H835" s="45"/>
      <c r="I835" s="46"/>
    </row>
    <row r="836">
      <c r="B836" s="37"/>
      <c r="C836" s="37"/>
      <c r="D836" s="37"/>
      <c r="E836" s="37"/>
      <c r="F836" s="37"/>
      <c r="G836" s="45"/>
      <c r="H836" s="45"/>
      <c r="I836" s="46"/>
    </row>
    <row r="837">
      <c r="B837" s="37"/>
      <c r="C837" s="37"/>
      <c r="D837" s="37"/>
      <c r="E837" s="37"/>
      <c r="F837" s="37"/>
      <c r="G837" s="45"/>
      <c r="H837" s="45"/>
      <c r="I837" s="46"/>
    </row>
    <row r="838">
      <c r="B838" s="37"/>
      <c r="C838" s="37"/>
      <c r="D838" s="37"/>
      <c r="E838" s="37"/>
      <c r="F838" s="37"/>
      <c r="G838" s="45"/>
      <c r="H838" s="45"/>
      <c r="I838" s="46"/>
    </row>
    <row r="839">
      <c r="B839" s="37"/>
      <c r="C839" s="37"/>
      <c r="D839" s="37"/>
      <c r="E839" s="37"/>
      <c r="F839" s="37"/>
      <c r="G839" s="45"/>
      <c r="H839" s="45"/>
      <c r="I839" s="46"/>
    </row>
    <row r="840">
      <c r="B840" s="37"/>
      <c r="C840" s="37"/>
      <c r="D840" s="37"/>
      <c r="E840" s="37"/>
      <c r="F840" s="37"/>
      <c r="G840" s="45"/>
      <c r="H840" s="45"/>
      <c r="I840" s="46"/>
    </row>
    <row r="841">
      <c r="B841" s="37"/>
      <c r="C841" s="37"/>
      <c r="D841" s="37"/>
      <c r="E841" s="37"/>
      <c r="F841" s="37"/>
      <c r="G841" s="45"/>
      <c r="H841" s="45"/>
      <c r="I841" s="46"/>
    </row>
    <row r="842">
      <c r="B842" s="37"/>
      <c r="C842" s="37"/>
      <c r="D842" s="37"/>
      <c r="E842" s="37"/>
      <c r="F842" s="37"/>
      <c r="G842" s="45"/>
      <c r="H842" s="45"/>
      <c r="I842" s="46"/>
    </row>
    <row r="843">
      <c r="B843" s="37"/>
      <c r="C843" s="37"/>
      <c r="D843" s="37"/>
      <c r="E843" s="37"/>
      <c r="F843" s="37"/>
      <c r="G843" s="45"/>
      <c r="H843" s="45"/>
      <c r="I843" s="46"/>
    </row>
    <row r="844">
      <c r="B844" s="37"/>
      <c r="C844" s="37"/>
      <c r="D844" s="37"/>
      <c r="E844" s="37"/>
      <c r="F844" s="37"/>
      <c r="G844" s="45"/>
      <c r="H844" s="45"/>
      <c r="I844" s="46"/>
    </row>
    <row r="845">
      <c r="B845" s="37"/>
      <c r="C845" s="37"/>
      <c r="D845" s="37"/>
      <c r="E845" s="37"/>
      <c r="F845" s="37"/>
      <c r="G845" s="45"/>
      <c r="H845" s="45"/>
      <c r="I845" s="46"/>
    </row>
    <row r="846">
      <c r="B846" s="37"/>
      <c r="C846" s="37"/>
      <c r="D846" s="37"/>
      <c r="E846" s="37"/>
      <c r="F846" s="37"/>
      <c r="G846" s="45"/>
      <c r="H846" s="45"/>
      <c r="I846" s="46"/>
    </row>
    <row r="847">
      <c r="B847" s="37"/>
      <c r="C847" s="37"/>
      <c r="D847" s="37"/>
      <c r="E847" s="37"/>
      <c r="F847" s="37"/>
      <c r="G847" s="45"/>
      <c r="H847" s="45"/>
      <c r="I847" s="46"/>
    </row>
    <row r="848">
      <c r="B848" s="37"/>
      <c r="C848" s="37"/>
      <c r="D848" s="37"/>
      <c r="E848" s="37"/>
      <c r="F848" s="37"/>
      <c r="G848" s="45"/>
      <c r="H848" s="45"/>
      <c r="I848" s="46"/>
    </row>
    <row r="849">
      <c r="B849" s="37"/>
      <c r="C849" s="37"/>
      <c r="D849" s="37"/>
      <c r="E849" s="37"/>
      <c r="F849" s="37"/>
      <c r="G849" s="45"/>
      <c r="H849" s="45"/>
      <c r="I849" s="46"/>
    </row>
    <row r="850">
      <c r="B850" s="37"/>
      <c r="C850" s="37"/>
      <c r="D850" s="37"/>
      <c r="E850" s="37"/>
      <c r="F850" s="37"/>
      <c r="G850" s="45"/>
      <c r="H850" s="45"/>
      <c r="I850" s="46"/>
    </row>
    <row r="851">
      <c r="B851" s="37"/>
      <c r="C851" s="37"/>
      <c r="D851" s="37"/>
      <c r="E851" s="37"/>
      <c r="F851" s="37"/>
      <c r="G851" s="45"/>
      <c r="H851" s="45"/>
      <c r="I851" s="46"/>
    </row>
    <row r="852">
      <c r="B852" s="37"/>
      <c r="C852" s="37"/>
      <c r="D852" s="37"/>
      <c r="E852" s="37"/>
      <c r="F852" s="37"/>
      <c r="G852" s="45"/>
      <c r="H852" s="45"/>
      <c r="I852" s="46"/>
    </row>
    <row r="853">
      <c r="B853" s="37"/>
      <c r="C853" s="37"/>
      <c r="D853" s="37"/>
      <c r="E853" s="37"/>
      <c r="F853" s="37"/>
      <c r="G853" s="45"/>
      <c r="H853" s="45"/>
      <c r="I853" s="46"/>
    </row>
    <row r="854">
      <c r="B854" s="37"/>
      <c r="C854" s="37"/>
      <c r="D854" s="37"/>
      <c r="E854" s="37"/>
      <c r="F854" s="37"/>
      <c r="G854" s="45"/>
      <c r="H854" s="45"/>
      <c r="I854" s="46"/>
    </row>
    <row r="855">
      <c r="B855" s="37"/>
      <c r="C855" s="37"/>
      <c r="D855" s="37"/>
      <c r="E855" s="37"/>
      <c r="F855" s="37"/>
      <c r="G855" s="45"/>
      <c r="H855" s="45"/>
      <c r="I855" s="46"/>
    </row>
    <row r="856">
      <c r="B856" s="37"/>
      <c r="C856" s="37"/>
      <c r="D856" s="37"/>
      <c r="E856" s="37"/>
      <c r="F856" s="37"/>
      <c r="G856" s="45"/>
      <c r="H856" s="45"/>
      <c r="I856" s="46"/>
    </row>
    <row r="857">
      <c r="B857" s="37"/>
      <c r="C857" s="37"/>
      <c r="D857" s="37"/>
      <c r="E857" s="37"/>
      <c r="F857" s="37"/>
      <c r="G857" s="45"/>
      <c r="H857" s="45"/>
      <c r="I857" s="46"/>
    </row>
    <row r="858">
      <c r="B858" s="37"/>
      <c r="C858" s="37"/>
      <c r="D858" s="37"/>
      <c r="E858" s="37"/>
      <c r="F858" s="37"/>
      <c r="G858" s="45"/>
      <c r="H858" s="45"/>
      <c r="I858" s="46"/>
    </row>
    <row r="859">
      <c r="B859" s="37"/>
      <c r="C859" s="37"/>
      <c r="D859" s="37"/>
      <c r="E859" s="37"/>
      <c r="F859" s="37"/>
      <c r="G859" s="45"/>
      <c r="H859" s="45"/>
      <c r="I859" s="46"/>
    </row>
    <row r="860">
      <c r="B860" s="37"/>
      <c r="C860" s="37"/>
      <c r="D860" s="37"/>
      <c r="E860" s="37"/>
      <c r="F860" s="37"/>
      <c r="G860" s="45"/>
      <c r="H860" s="45"/>
      <c r="I860" s="46"/>
    </row>
    <row r="861">
      <c r="B861" s="37"/>
      <c r="C861" s="37"/>
      <c r="D861" s="37"/>
      <c r="E861" s="37"/>
      <c r="F861" s="37"/>
      <c r="G861" s="45"/>
      <c r="H861" s="45"/>
      <c r="I861" s="46"/>
    </row>
    <row r="862">
      <c r="B862" s="37"/>
      <c r="C862" s="37"/>
      <c r="D862" s="37"/>
      <c r="E862" s="37"/>
      <c r="F862" s="37"/>
      <c r="G862" s="45"/>
      <c r="H862" s="45"/>
      <c r="I862" s="46"/>
    </row>
    <row r="863">
      <c r="B863" s="37"/>
      <c r="C863" s="37"/>
      <c r="D863" s="37"/>
      <c r="E863" s="37"/>
      <c r="F863" s="37"/>
      <c r="G863" s="45"/>
      <c r="H863" s="45"/>
      <c r="I863" s="46"/>
    </row>
    <row r="864">
      <c r="B864" s="37"/>
      <c r="C864" s="37"/>
      <c r="D864" s="37"/>
      <c r="E864" s="37"/>
      <c r="F864" s="37"/>
      <c r="G864" s="45"/>
      <c r="H864" s="45"/>
      <c r="I864" s="46"/>
    </row>
    <row r="865">
      <c r="B865" s="37"/>
      <c r="C865" s="37"/>
      <c r="D865" s="37"/>
      <c r="E865" s="37"/>
      <c r="F865" s="37"/>
      <c r="G865" s="45"/>
      <c r="H865" s="45"/>
      <c r="I865" s="46"/>
    </row>
    <row r="866">
      <c r="B866" s="37"/>
      <c r="C866" s="37"/>
      <c r="D866" s="37"/>
      <c r="E866" s="37"/>
      <c r="F866" s="37"/>
      <c r="G866" s="45"/>
      <c r="H866" s="45"/>
      <c r="I866" s="46"/>
    </row>
    <row r="867">
      <c r="B867" s="37"/>
      <c r="C867" s="37"/>
      <c r="D867" s="37"/>
      <c r="E867" s="37"/>
      <c r="F867" s="37"/>
      <c r="G867" s="45"/>
      <c r="H867" s="45"/>
      <c r="I867" s="46"/>
    </row>
    <row r="868">
      <c r="B868" s="37"/>
      <c r="C868" s="37"/>
      <c r="D868" s="37"/>
      <c r="E868" s="37"/>
      <c r="F868" s="37"/>
      <c r="G868" s="45"/>
      <c r="H868" s="45"/>
      <c r="I868" s="46"/>
    </row>
    <row r="869">
      <c r="B869" s="37"/>
      <c r="C869" s="37"/>
      <c r="D869" s="37"/>
      <c r="E869" s="37"/>
      <c r="F869" s="37"/>
      <c r="G869" s="45"/>
      <c r="H869" s="45"/>
      <c r="I869" s="46"/>
    </row>
    <row r="870">
      <c r="B870" s="37"/>
      <c r="C870" s="37"/>
      <c r="D870" s="37"/>
      <c r="E870" s="37"/>
      <c r="F870" s="37"/>
      <c r="G870" s="45"/>
      <c r="H870" s="45"/>
      <c r="I870" s="46"/>
    </row>
    <row r="871">
      <c r="B871" s="37"/>
      <c r="C871" s="37"/>
      <c r="D871" s="37"/>
      <c r="E871" s="37"/>
      <c r="F871" s="37"/>
      <c r="G871" s="45"/>
      <c r="H871" s="45"/>
      <c r="I871" s="46"/>
    </row>
    <row r="872">
      <c r="B872" s="37"/>
      <c r="C872" s="37"/>
      <c r="D872" s="37"/>
      <c r="E872" s="37"/>
      <c r="F872" s="37"/>
      <c r="G872" s="45"/>
      <c r="H872" s="45"/>
      <c r="I872" s="46"/>
    </row>
    <row r="873">
      <c r="B873" s="37"/>
      <c r="C873" s="37"/>
      <c r="D873" s="37"/>
      <c r="E873" s="37"/>
      <c r="F873" s="37"/>
      <c r="G873" s="45"/>
      <c r="H873" s="45"/>
      <c r="I873" s="46"/>
    </row>
    <row r="874">
      <c r="B874" s="37"/>
      <c r="C874" s="37"/>
      <c r="D874" s="37"/>
      <c r="E874" s="37"/>
      <c r="F874" s="37"/>
      <c r="G874" s="45"/>
      <c r="H874" s="45"/>
      <c r="I874" s="46"/>
    </row>
    <row r="875">
      <c r="B875" s="37"/>
      <c r="C875" s="37"/>
      <c r="D875" s="37"/>
      <c r="E875" s="37"/>
      <c r="F875" s="37"/>
      <c r="G875" s="45"/>
      <c r="H875" s="45"/>
      <c r="I875" s="46"/>
    </row>
    <row r="876">
      <c r="B876" s="37"/>
      <c r="C876" s="37"/>
      <c r="D876" s="37"/>
      <c r="E876" s="37"/>
      <c r="F876" s="37"/>
      <c r="G876" s="45"/>
      <c r="H876" s="45"/>
      <c r="I876" s="46"/>
    </row>
    <row r="877">
      <c r="B877" s="37"/>
      <c r="C877" s="37"/>
      <c r="D877" s="37"/>
      <c r="E877" s="37"/>
      <c r="F877" s="37"/>
      <c r="G877" s="45"/>
      <c r="H877" s="45"/>
      <c r="I877" s="46"/>
    </row>
    <row r="878">
      <c r="B878" s="37"/>
      <c r="C878" s="37"/>
      <c r="D878" s="37"/>
      <c r="E878" s="37"/>
      <c r="F878" s="37"/>
      <c r="G878" s="45"/>
      <c r="H878" s="45"/>
      <c r="I878" s="46"/>
    </row>
    <row r="879">
      <c r="B879" s="37"/>
      <c r="C879" s="37"/>
      <c r="D879" s="37"/>
      <c r="E879" s="37"/>
      <c r="F879" s="37"/>
      <c r="G879" s="45"/>
      <c r="H879" s="45"/>
      <c r="I879" s="46"/>
    </row>
    <row r="880">
      <c r="B880" s="37"/>
      <c r="C880" s="37"/>
      <c r="D880" s="37"/>
      <c r="E880" s="37"/>
      <c r="F880" s="37"/>
      <c r="G880" s="45"/>
      <c r="H880" s="45"/>
      <c r="I880" s="46"/>
    </row>
    <row r="881">
      <c r="B881" s="37"/>
      <c r="C881" s="37"/>
      <c r="D881" s="37"/>
      <c r="E881" s="37"/>
      <c r="F881" s="37"/>
      <c r="G881" s="45"/>
      <c r="H881" s="45"/>
      <c r="I881" s="46"/>
    </row>
    <row r="882">
      <c r="B882" s="37"/>
      <c r="C882" s="37"/>
      <c r="D882" s="37"/>
      <c r="E882" s="37"/>
      <c r="F882" s="37"/>
      <c r="G882" s="45"/>
      <c r="H882" s="45"/>
      <c r="I882" s="46"/>
    </row>
    <row r="883">
      <c r="B883" s="37"/>
      <c r="C883" s="37"/>
      <c r="D883" s="37"/>
      <c r="E883" s="37"/>
      <c r="F883" s="37"/>
      <c r="G883" s="45"/>
      <c r="H883" s="45"/>
      <c r="I883" s="46"/>
    </row>
    <row r="884">
      <c r="B884" s="37"/>
      <c r="C884" s="37"/>
      <c r="D884" s="37"/>
      <c r="E884" s="37"/>
      <c r="F884" s="37"/>
      <c r="G884" s="45"/>
      <c r="H884" s="45"/>
      <c r="I884" s="46"/>
    </row>
    <row r="885">
      <c r="B885" s="37"/>
      <c r="C885" s="37"/>
      <c r="D885" s="37"/>
      <c r="E885" s="37"/>
      <c r="F885" s="37"/>
      <c r="G885" s="45"/>
      <c r="H885" s="45"/>
      <c r="I885" s="46"/>
    </row>
    <row r="886">
      <c r="B886" s="37"/>
      <c r="C886" s="37"/>
      <c r="D886" s="37"/>
      <c r="E886" s="37"/>
      <c r="F886" s="37"/>
      <c r="G886" s="45"/>
      <c r="H886" s="45"/>
      <c r="I886" s="46"/>
    </row>
    <row r="887">
      <c r="B887" s="37"/>
      <c r="C887" s="37"/>
      <c r="D887" s="37"/>
      <c r="E887" s="37"/>
      <c r="F887" s="37"/>
      <c r="G887" s="45"/>
      <c r="H887" s="45"/>
      <c r="I887" s="46"/>
    </row>
    <row r="888">
      <c r="B888" s="37"/>
      <c r="C888" s="37"/>
      <c r="D888" s="37"/>
      <c r="E888" s="37"/>
      <c r="F888" s="37"/>
      <c r="G888" s="45"/>
      <c r="H888" s="45"/>
      <c r="I888" s="46"/>
    </row>
    <row r="889">
      <c r="B889" s="37"/>
      <c r="C889" s="37"/>
      <c r="D889" s="37"/>
      <c r="E889" s="37"/>
      <c r="F889" s="37"/>
      <c r="G889" s="45"/>
      <c r="H889" s="45"/>
      <c r="I889" s="46"/>
    </row>
    <row r="890">
      <c r="B890" s="37"/>
      <c r="C890" s="37"/>
      <c r="D890" s="37"/>
      <c r="E890" s="37"/>
      <c r="F890" s="37"/>
      <c r="G890" s="45"/>
      <c r="H890" s="45"/>
      <c r="I890" s="46"/>
    </row>
    <row r="891">
      <c r="B891" s="37"/>
      <c r="C891" s="37"/>
      <c r="D891" s="37"/>
      <c r="E891" s="37"/>
      <c r="F891" s="37"/>
      <c r="G891" s="45"/>
      <c r="H891" s="45"/>
      <c r="I891" s="46"/>
    </row>
    <row r="892">
      <c r="B892" s="37"/>
      <c r="C892" s="37"/>
      <c r="D892" s="37"/>
      <c r="E892" s="37"/>
      <c r="F892" s="37"/>
      <c r="G892" s="45"/>
      <c r="H892" s="45"/>
      <c r="I892" s="46"/>
    </row>
    <row r="893">
      <c r="B893" s="37"/>
      <c r="C893" s="37"/>
      <c r="D893" s="37"/>
      <c r="E893" s="37"/>
      <c r="F893" s="37"/>
      <c r="G893" s="45"/>
      <c r="H893" s="45"/>
      <c r="I893" s="46"/>
    </row>
    <row r="894">
      <c r="B894" s="37"/>
      <c r="C894" s="37"/>
      <c r="D894" s="37"/>
      <c r="E894" s="37"/>
      <c r="F894" s="37"/>
      <c r="G894" s="45"/>
      <c r="H894" s="45"/>
      <c r="I894" s="46"/>
    </row>
    <row r="895">
      <c r="B895" s="37"/>
      <c r="C895" s="37"/>
      <c r="D895" s="37"/>
      <c r="E895" s="37"/>
      <c r="F895" s="37"/>
      <c r="G895" s="45"/>
      <c r="H895" s="45"/>
      <c r="I895" s="46"/>
    </row>
    <row r="896">
      <c r="B896" s="37"/>
      <c r="C896" s="37"/>
      <c r="D896" s="37"/>
      <c r="E896" s="37"/>
      <c r="F896" s="37"/>
      <c r="G896" s="45"/>
      <c r="H896" s="45"/>
      <c r="I896" s="46"/>
    </row>
    <row r="897">
      <c r="B897" s="37"/>
      <c r="C897" s="37"/>
      <c r="D897" s="37"/>
      <c r="E897" s="37"/>
      <c r="F897" s="37"/>
      <c r="G897" s="45"/>
      <c r="H897" s="45"/>
      <c r="I897" s="46"/>
    </row>
    <row r="898">
      <c r="B898" s="37"/>
      <c r="C898" s="37"/>
      <c r="D898" s="37"/>
      <c r="E898" s="37"/>
      <c r="F898" s="37"/>
      <c r="G898" s="45"/>
      <c r="H898" s="45"/>
      <c r="I898" s="46"/>
    </row>
    <row r="899">
      <c r="B899" s="37"/>
      <c r="C899" s="37"/>
      <c r="D899" s="37"/>
      <c r="E899" s="37"/>
      <c r="F899" s="37"/>
      <c r="G899" s="45"/>
      <c r="H899" s="45"/>
      <c r="I899" s="46"/>
    </row>
    <row r="900">
      <c r="B900" s="37"/>
      <c r="C900" s="37"/>
      <c r="D900" s="37"/>
      <c r="E900" s="37"/>
      <c r="F900" s="37"/>
      <c r="G900" s="45"/>
      <c r="H900" s="45"/>
      <c r="I900" s="46"/>
    </row>
    <row r="901">
      <c r="B901" s="37"/>
      <c r="C901" s="37"/>
      <c r="D901" s="37"/>
      <c r="E901" s="37"/>
      <c r="F901" s="37"/>
      <c r="G901" s="45"/>
      <c r="H901" s="45"/>
      <c r="I901" s="46"/>
    </row>
    <row r="902">
      <c r="B902" s="37"/>
      <c r="C902" s="37"/>
      <c r="D902" s="37"/>
      <c r="E902" s="37"/>
      <c r="F902" s="37"/>
      <c r="G902" s="45"/>
      <c r="H902" s="45"/>
      <c r="I902" s="46"/>
    </row>
    <row r="903">
      <c r="B903" s="37"/>
      <c r="C903" s="37"/>
      <c r="D903" s="37"/>
      <c r="E903" s="37"/>
      <c r="F903" s="37"/>
      <c r="G903" s="45"/>
      <c r="H903" s="45"/>
      <c r="I903" s="46"/>
    </row>
    <row r="904">
      <c r="B904" s="37"/>
      <c r="C904" s="37"/>
      <c r="D904" s="37"/>
      <c r="E904" s="37"/>
      <c r="F904" s="37"/>
      <c r="G904" s="45"/>
      <c r="H904" s="45"/>
      <c r="I904" s="46"/>
    </row>
    <row r="905">
      <c r="B905" s="37"/>
      <c r="C905" s="37"/>
      <c r="D905" s="37"/>
      <c r="E905" s="37"/>
      <c r="F905" s="37"/>
      <c r="G905" s="45"/>
      <c r="H905" s="45"/>
      <c r="I905" s="46"/>
    </row>
    <row r="906">
      <c r="B906" s="37"/>
      <c r="C906" s="37"/>
      <c r="D906" s="37"/>
      <c r="E906" s="37"/>
      <c r="F906" s="37"/>
      <c r="G906" s="45"/>
      <c r="H906" s="45"/>
      <c r="I906" s="46"/>
    </row>
    <row r="907">
      <c r="B907" s="37"/>
      <c r="C907" s="37"/>
      <c r="D907" s="37"/>
      <c r="E907" s="37"/>
      <c r="F907" s="37"/>
      <c r="G907" s="45"/>
      <c r="H907" s="45"/>
      <c r="I907" s="46"/>
    </row>
    <row r="908">
      <c r="B908" s="37"/>
      <c r="C908" s="37"/>
      <c r="D908" s="37"/>
      <c r="E908" s="37"/>
      <c r="F908" s="37"/>
      <c r="G908" s="45"/>
      <c r="H908" s="45"/>
      <c r="I908" s="46"/>
    </row>
    <row r="909">
      <c r="B909" s="37"/>
      <c r="C909" s="37"/>
      <c r="D909" s="37"/>
      <c r="E909" s="37"/>
      <c r="F909" s="37"/>
      <c r="G909" s="45"/>
      <c r="H909" s="45"/>
      <c r="I909" s="46"/>
    </row>
    <row r="910">
      <c r="B910" s="37"/>
      <c r="C910" s="37"/>
      <c r="D910" s="37"/>
      <c r="E910" s="37"/>
      <c r="F910" s="37"/>
      <c r="G910" s="45"/>
      <c r="H910" s="45"/>
      <c r="I910" s="46"/>
    </row>
    <row r="911">
      <c r="B911" s="37"/>
      <c r="C911" s="37"/>
      <c r="D911" s="37"/>
      <c r="E911" s="37"/>
      <c r="F911" s="37"/>
      <c r="G911" s="45"/>
      <c r="H911" s="45"/>
      <c r="I911" s="46"/>
    </row>
    <row r="912">
      <c r="B912" s="37"/>
      <c r="C912" s="37"/>
      <c r="D912" s="37"/>
      <c r="E912" s="37"/>
      <c r="F912" s="37"/>
      <c r="G912" s="45"/>
      <c r="H912" s="45"/>
      <c r="I912" s="46"/>
    </row>
    <row r="913">
      <c r="B913" s="37"/>
      <c r="C913" s="37"/>
      <c r="D913" s="37"/>
      <c r="E913" s="37"/>
      <c r="F913" s="37"/>
      <c r="G913" s="45"/>
      <c r="H913" s="45"/>
      <c r="I913" s="46"/>
    </row>
    <row r="914">
      <c r="B914" s="37"/>
      <c r="C914" s="37"/>
      <c r="D914" s="37"/>
      <c r="E914" s="37"/>
      <c r="F914" s="37"/>
      <c r="G914" s="45"/>
      <c r="H914" s="45"/>
      <c r="I914" s="46"/>
    </row>
    <row r="915">
      <c r="B915" s="37"/>
      <c r="C915" s="37"/>
      <c r="D915" s="37"/>
      <c r="E915" s="37"/>
      <c r="F915" s="37"/>
      <c r="G915" s="45"/>
      <c r="H915" s="45"/>
      <c r="I915" s="46"/>
    </row>
    <row r="916">
      <c r="B916" s="37"/>
      <c r="C916" s="37"/>
      <c r="D916" s="37"/>
      <c r="E916" s="37"/>
      <c r="F916" s="37"/>
      <c r="G916" s="45"/>
      <c r="H916" s="45"/>
      <c r="I916" s="46"/>
    </row>
    <row r="917">
      <c r="B917" s="37"/>
      <c r="C917" s="37"/>
      <c r="D917" s="37"/>
      <c r="E917" s="37"/>
      <c r="F917" s="37"/>
      <c r="G917" s="45"/>
      <c r="H917" s="45"/>
      <c r="I917" s="46"/>
    </row>
    <row r="918">
      <c r="B918" s="37"/>
      <c r="C918" s="37"/>
      <c r="D918" s="37"/>
      <c r="E918" s="37"/>
      <c r="F918" s="37"/>
      <c r="G918" s="45"/>
      <c r="H918" s="45"/>
      <c r="I918" s="46"/>
    </row>
    <row r="919">
      <c r="B919" s="37"/>
      <c r="C919" s="37"/>
      <c r="D919" s="37"/>
      <c r="E919" s="37"/>
      <c r="F919" s="37"/>
      <c r="G919" s="45"/>
      <c r="H919" s="45"/>
      <c r="I919" s="46"/>
    </row>
    <row r="920">
      <c r="B920" s="37"/>
      <c r="C920" s="37"/>
      <c r="D920" s="37"/>
      <c r="E920" s="37"/>
      <c r="F920" s="37"/>
      <c r="G920" s="45"/>
      <c r="H920" s="45"/>
      <c r="I920" s="46"/>
    </row>
    <row r="921">
      <c r="B921" s="37"/>
      <c r="C921" s="37"/>
      <c r="D921" s="37"/>
      <c r="E921" s="37"/>
      <c r="F921" s="37"/>
      <c r="G921" s="45"/>
      <c r="H921" s="45"/>
      <c r="I921" s="46"/>
    </row>
    <row r="922">
      <c r="B922" s="37"/>
      <c r="C922" s="37"/>
      <c r="D922" s="37"/>
      <c r="E922" s="37"/>
      <c r="F922" s="37"/>
      <c r="G922" s="45"/>
      <c r="H922" s="45"/>
      <c r="I922" s="46"/>
    </row>
    <row r="923">
      <c r="B923" s="37"/>
      <c r="C923" s="37"/>
      <c r="D923" s="37"/>
      <c r="E923" s="37"/>
      <c r="F923" s="37"/>
      <c r="G923" s="45"/>
      <c r="H923" s="45"/>
      <c r="I923" s="46"/>
    </row>
    <row r="924">
      <c r="B924" s="37"/>
      <c r="C924" s="37"/>
      <c r="D924" s="37"/>
      <c r="E924" s="37"/>
      <c r="F924" s="37"/>
      <c r="G924" s="45"/>
      <c r="H924" s="45"/>
      <c r="I924" s="46"/>
    </row>
    <row r="925">
      <c r="B925" s="37"/>
      <c r="C925" s="37"/>
      <c r="D925" s="37"/>
      <c r="E925" s="37"/>
      <c r="F925" s="37"/>
      <c r="G925" s="45"/>
      <c r="H925" s="45"/>
      <c r="I925" s="46"/>
    </row>
    <row r="926">
      <c r="B926" s="37"/>
      <c r="C926" s="37"/>
      <c r="D926" s="37"/>
      <c r="E926" s="37"/>
      <c r="F926" s="37"/>
      <c r="G926" s="45"/>
      <c r="H926" s="45"/>
      <c r="I926" s="46"/>
    </row>
    <row r="927">
      <c r="B927" s="37"/>
      <c r="C927" s="37"/>
      <c r="D927" s="37"/>
      <c r="E927" s="37"/>
      <c r="F927" s="37"/>
      <c r="G927" s="45"/>
      <c r="H927" s="45"/>
      <c r="I927" s="46"/>
    </row>
    <row r="928">
      <c r="B928" s="37"/>
      <c r="C928" s="37"/>
      <c r="D928" s="37"/>
      <c r="E928" s="37"/>
      <c r="F928" s="37"/>
      <c r="G928" s="45"/>
      <c r="H928" s="45"/>
      <c r="I928" s="46"/>
    </row>
    <row r="929">
      <c r="B929" s="37"/>
      <c r="C929" s="37"/>
      <c r="D929" s="37"/>
      <c r="E929" s="37"/>
      <c r="F929" s="37"/>
      <c r="G929" s="45"/>
      <c r="H929" s="45"/>
      <c r="I929" s="46"/>
    </row>
    <row r="930">
      <c r="B930" s="37"/>
      <c r="C930" s="37"/>
      <c r="D930" s="37"/>
      <c r="E930" s="37"/>
      <c r="F930" s="37"/>
      <c r="G930" s="45"/>
      <c r="H930" s="45"/>
      <c r="I930" s="46"/>
    </row>
    <row r="931">
      <c r="B931" s="37"/>
      <c r="C931" s="37"/>
      <c r="D931" s="37"/>
      <c r="E931" s="37"/>
      <c r="F931" s="37"/>
      <c r="G931" s="45"/>
      <c r="H931" s="45"/>
      <c r="I931" s="46"/>
    </row>
    <row r="932">
      <c r="B932" s="37"/>
      <c r="C932" s="37"/>
      <c r="D932" s="37"/>
      <c r="E932" s="37"/>
      <c r="F932" s="37"/>
      <c r="G932" s="45"/>
      <c r="H932" s="45"/>
      <c r="I932" s="46"/>
    </row>
    <row r="933">
      <c r="B933" s="37"/>
      <c r="C933" s="37"/>
      <c r="D933" s="37"/>
      <c r="E933" s="37"/>
      <c r="F933" s="37"/>
      <c r="G933" s="45"/>
      <c r="H933" s="45"/>
      <c r="I933" s="46"/>
    </row>
    <row r="934">
      <c r="B934" s="37"/>
      <c r="C934" s="37"/>
      <c r="D934" s="37"/>
      <c r="E934" s="37"/>
      <c r="F934" s="37"/>
      <c r="G934" s="45"/>
      <c r="H934" s="45"/>
      <c r="I934" s="46"/>
    </row>
    <row r="935">
      <c r="B935" s="37"/>
      <c r="C935" s="37"/>
      <c r="D935" s="37"/>
      <c r="E935" s="37"/>
      <c r="F935" s="37"/>
      <c r="G935" s="45"/>
      <c r="H935" s="45"/>
      <c r="I935" s="46"/>
    </row>
    <row r="936">
      <c r="B936" s="37"/>
      <c r="C936" s="37"/>
      <c r="D936" s="37"/>
      <c r="E936" s="37"/>
      <c r="F936" s="37"/>
      <c r="G936" s="45"/>
      <c r="H936" s="45"/>
      <c r="I936" s="46"/>
    </row>
    <row r="937">
      <c r="B937" s="37"/>
      <c r="C937" s="37"/>
      <c r="D937" s="37"/>
      <c r="E937" s="37"/>
      <c r="F937" s="37"/>
      <c r="G937" s="45"/>
      <c r="H937" s="45"/>
      <c r="I937" s="46"/>
    </row>
    <row r="938">
      <c r="B938" s="37"/>
      <c r="C938" s="37"/>
      <c r="D938" s="37"/>
      <c r="E938" s="37"/>
      <c r="F938" s="37"/>
      <c r="G938" s="45"/>
      <c r="H938" s="45"/>
      <c r="I938" s="46"/>
    </row>
    <row r="939">
      <c r="B939" s="37"/>
      <c r="C939" s="37"/>
      <c r="D939" s="37"/>
      <c r="E939" s="37"/>
      <c r="F939" s="37"/>
      <c r="G939" s="45"/>
      <c r="H939" s="45"/>
      <c r="I939" s="46"/>
    </row>
    <row r="940">
      <c r="B940" s="37"/>
      <c r="C940" s="37"/>
      <c r="D940" s="37"/>
      <c r="E940" s="37"/>
      <c r="F940" s="37"/>
      <c r="G940" s="45"/>
      <c r="H940" s="45"/>
      <c r="I940" s="46"/>
    </row>
    <row r="941">
      <c r="B941" s="37"/>
      <c r="C941" s="37"/>
      <c r="D941" s="37"/>
      <c r="E941" s="37"/>
      <c r="F941" s="37"/>
      <c r="G941" s="45"/>
      <c r="H941" s="45"/>
      <c r="I941" s="46"/>
    </row>
    <row r="942">
      <c r="B942" s="37"/>
      <c r="C942" s="37"/>
      <c r="D942" s="37"/>
      <c r="E942" s="37"/>
      <c r="F942" s="37"/>
      <c r="G942" s="45"/>
      <c r="H942" s="45"/>
      <c r="I942" s="46"/>
    </row>
    <row r="943">
      <c r="B943" s="37"/>
      <c r="C943" s="37"/>
      <c r="D943" s="37"/>
      <c r="E943" s="37"/>
      <c r="F943" s="37"/>
      <c r="G943" s="45"/>
      <c r="H943" s="45"/>
      <c r="I943" s="46"/>
    </row>
    <row r="944">
      <c r="B944" s="37"/>
      <c r="C944" s="37"/>
      <c r="D944" s="37"/>
      <c r="E944" s="37"/>
      <c r="F944" s="37"/>
      <c r="G944" s="45"/>
      <c r="H944" s="45"/>
      <c r="I944" s="46"/>
    </row>
    <row r="945">
      <c r="B945" s="37"/>
      <c r="C945" s="37"/>
      <c r="D945" s="37"/>
      <c r="E945" s="37"/>
      <c r="F945" s="37"/>
      <c r="G945" s="45"/>
      <c r="H945" s="45"/>
      <c r="I945" s="46"/>
    </row>
    <row r="946">
      <c r="B946" s="37"/>
      <c r="C946" s="37"/>
      <c r="D946" s="37"/>
      <c r="E946" s="37"/>
      <c r="F946" s="37"/>
      <c r="G946" s="45"/>
      <c r="H946" s="45"/>
      <c r="I946" s="46"/>
    </row>
    <row r="947">
      <c r="B947" s="37"/>
      <c r="C947" s="37"/>
      <c r="D947" s="37"/>
      <c r="E947" s="37"/>
      <c r="F947" s="37"/>
      <c r="G947" s="45"/>
      <c r="H947" s="45"/>
      <c r="I947" s="46"/>
    </row>
    <row r="948">
      <c r="B948" s="37"/>
      <c r="C948" s="37"/>
      <c r="D948" s="37"/>
      <c r="E948" s="37"/>
      <c r="F948" s="37"/>
      <c r="G948" s="45"/>
      <c r="H948" s="45"/>
      <c r="I948" s="46"/>
    </row>
    <row r="949">
      <c r="B949" s="37"/>
      <c r="C949" s="37"/>
      <c r="D949" s="37"/>
      <c r="E949" s="37"/>
      <c r="F949" s="37"/>
      <c r="G949" s="45"/>
      <c r="H949" s="45"/>
      <c r="I949" s="46"/>
    </row>
    <row r="950">
      <c r="B950" s="37"/>
      <c r="C950" s="37"/>
      <c r="D950" s="37"/>
      <c r="E950" s="37"/>
      <c r="F950" s="37"/>
      <c r="G950" s="45"/>
      <c r="H950" s="45"/>
      <c r="I950" s="46"/>
    </row>
    <row r="951">
      <c r="B951" s="37"/>
      <c r="C951" s="37"/>
      <c r="D951" s="37"/>
      <c r="E951" s="37"/>
      <c r="F951" s="37"/>
      <c r="G951" s="45"/>
      <c r="H951" s="45"/>
      <c r="I951" s="46"/>
    </row>
    <row r="952">
      <c r="B952" s="37"/>
      <c r="C952" s="37"/>
      <c r="D952" s="37"/>
      <c r="E952" s="37"/>
      <c r="F952" s="37"/>
      <c r="G952" s="45"/>
      <c r="H952" s="45"/>
      <c r="I952" s="46"/>
    </row>
    <row r="953">
      <c r="B953" s="37"/>
      <c r="C953" s="37"/>
      <c r="D953" s="37"/>
      <c r="E953" s="37"/>
      <c r="F953" s="37"/>
      <c r="G953" s="45"/>
      <c r="H953" s="45"/>
      <c r="I953" s="46"/>
    </row>
    <row r="954">
      <c r="B954" s="37"/>
      <c r="C954" s="37"/>
      <c r="D954" s="37"/>
      <c r="E954" s="37"/>
      <c r="F954" s="37"/>
      <c r="G954" s="45"/>
      <c r="H954" s="45"/>
      <c r="I954" s="46"/>
    </row>
    <row r="955">
      <c r="B955" s="37"/>
      <c r="C955" s="37"/>
      <c r="D955" s="37"/>
      <c r="E955" s="37"/>
      <c r="F955" s="37"/>
      <c r="G955" s="45"/>
      <c r="H955" s="45"/>
      <c r="I955" s="46"/>
    </row>
    <row r="956">
      <c r="B956" s="37"/>
      <c r="C956" s="37"/>
      <c r="D956" s="37"/>
      <c r="E956" s="37"/>
      <c r="F956" s="37"/>
      <c r="G956" s="45"/>
      <c r="H956" s="45"/>
      <c r="I956" s="46"/>
    </row>
    <row r="957">
      <c r="B957" s="37"/>
      <c r="C957" s="37"/>
      <c r="D957" s="37"/>
      <c r="E957" s="37"/>
      <c r="F957" s="37"/>
      <c r="G957" s="45"/>
      <c r="H957" s="45"/>
      <c r="I957" s="46"/>
    </row>
    <row r="958">
      <c r="B958" s="37"/>
      <c r="C958" s="37"/>
      <c r="D958" s="37"/>
      <c r="E958" s="37"/>
      <c r="F958" s="37"/>
      <c r="G958" s="45"/>
      <c r="H958" s="45"/>
      <c r="I958" s="46"/>
    </row>
    <row r="959">
      <c r="B959" s="37"/>
      <c r="C959" s="37"/>
      <c r="D959" s="37"/>
      <c r="E959" s="37"/>
      <c r="F959" s="37"/>
      <c r="G959" s="45"/>
      <c r="H959" s="45"/>
      <c r="I959" s="46"/>
    </row>
    <row r="960">
      <c r="B960" s="37"/>
      <c r="C960" s="37"/>
      <c r="D960" s="37"/>
      <c r="E960" s="37"/>
      <c r="F960" s="37"/>
      <c r="G960" s="45"/>
      <c r="H960" s="45"/>
      <c r="I960" s="46"/>
    </row>
    <row r="961">
      <c r="B961" s="37"/>
      <c r="C961" s="37"/>
      <c r="D961" s="37"/>
      <c r="E961" s="37"/>
      <c r="F961" s="37"/>
      <c r="G961" s="45"/>
      <c r="H961" s="45"/>
      <c r="I961" s="46"/>
    </row>
    <row r="962">
      <c r="B962" s="37"/>
      <c r="C962" s="37"/>
      <c r="D962" s="37"/>
      <c r="E962" s="37"/>
      <c r="F962" s="37"/>
      <c r="G962" s="45"/>
      <c r="H962" s="45"/>
      <c r="I962" s="46"/>
    </row>
    <row r="963">
      <c r="B963" s="37"/>
      <c r="C963" s="37"/>
      <c r="D963" s="37"/>
      <c r="E963" s="37"/>
      <c r="F963" s="37"/>
      <c r="G963" s="45"/>
      <c r="H963" s="45"/>
      <c r="I963" s="46"/>
    </row>
    <row r="964">
      <c r="B964" s="37"/>
      <c r="C964" s="37"/>
      <c r="D964" s="37"/>
      <c r="E964" s="37"/>
      <c r="F964" s="37"/>
      <c r="G964" s="45"/>
      <c r="H964" s="45"/>
      <c r="I964" s="46"/>
    </row>
    <row r="965">
      <c r="B965" s="37"/>
      <c r="C965" s="37"/>
      <c r="D965" s="37"/>
      <c r="E965" s="37"/>
      <c r="F965" s="37"/>
      <c r="G965" s="45"/>
      <c r="H965" s="45"/>
      <c r="I965" s="46"/>
    </row>
    <row r="966">
      <c r="B966" s="37"/>
      <c r="C966" s="37"/>
      <c r="D966" s="37"/>
      <c r="E966" s="37"/>
      <c r="F966" s="37"/>
      <c r="G966" s="45"/>
      <c r="H966" s="45"/>
      <c r="I966" s="46"/>
    </row>
    <row r="967">
      <c r="B967" s="37"/>
      <c r="C967" s="37"/>
      <c r="D967" s="37"/>
      <c r="E967" s="37"/>
      <c r="F967" s="37"/>
      <c r="G967" s="45"/>
      <c r="H967" s="45"/>
      <c r="I967" s="46"/>
    </row>
    <row r="968">
      <c r="B968" s="37"/>
      <c r="C968" s="37"/>
      <c r="D968" s="37"/>
      <c r="E968" s="37"/>
      <c r="F968" s="37"/>
      <c r="G968" s="45"/>
      <c r="H968" s="45"/>
      <c r="I968" s="46"/>
    </row>
    <row r="969">
      <c r="B969" s="37"/>
      <c r="C969" s="37"/>
      <c r="D969" s="37"/>
      <c r="E969" s="37"/>
      <c r="F969" s="37"/>
      <c r="G969" s="45"/>
      <c r="H969" s="45"/>
      <c r="I969" s="46"/>
    </row>
    <row r="970">
      <c r="B970" s="37"/>
      <c r="C970" s="37"/>
      <c r="D970" s="37"/>
      <c r="E970" s="37"/>
      <c r="F970" s="37"/>
      <c r="G970" s="45"/>
      <c r="H970" s="45"/>
      <c r="I970" s="46"/>
    </row>
    <row r="971">
      <c r="B971" s="37"/>
      <c r="C971" s="37"/>
      <c r="D971" s="37"/>
      <c r="E971" s="37"/>
      <c r="F971" s="37"/>
      <c r="G971" s="45"/>
      <c r="H971" s="45"/>
      <c r="I971" s="46"/>
    </row>
    <row r="972">
      <c r="B972" s="37"/>
      <c r="C972" s="37"/>
      <c r="D972" s="37"/>
      <c r="E972" s="37"/>
      <c r="F972" s="37"/>
      <c r="G972" s="45"/>
      <c r="H972" s="45"/>
      <c r="I972" s="46"/>
    </row>
    <row r="973">
      <c r="B973" s="37"/>
      <c r="C973" s="37"/>
      <c r="D973" s="37"/>
      <c r="E973" s="37"/>
      <c r="F973" s="37"/>
      <c r="G973" s="45"/>
      <c r="H973" s="45"/>
      <c r="I973" s="46"/>
    </row>
    <row r="974">
      <c r="B974" s="37"/>
      <c r="C974" s="37"/>
      <c r="D974" s="37"/>
      <c r="E974" s="37"/>
      <c r="F974" s="37"/>
      <c r="G974" s="45"/>
      <c r="H974" s="45"/>
      <c r="I974" s="46"/>
    </row>
    <row r="975">
      <c r="B975" s="37"/>
      <c r="C975" s="37"/>
      <c r="D975" s="37"/>
      <c r="E975" s="37"/>
      <c r="F975" s="37"/>
      <c r="G975" s="45"/>
      <c r="H975" s="45"/>
      <c r="I975" s="46"/>
    </row>
    <row r="976">
      <c r="B976" s="37"/>
      <c r="C976" s="37"/>
      <c r="D976" s="37"/>
      <c r="E976" s="37"/>
      <c r="F976" s="37"/>
      <c r="G976" s="45"/>
      <c r="H976" s="45"/>
      <c r="I976" s="46"/>
    </row>
    <row r="977">
      <c r="B977" s="37"/>
      <c r="C977" s="37"/>
      <c r="D977" s="37"/>
      <c r="E977" s="37"/>
      <c r="F977" s="37"/>
      <c r="G977" s="45"/>
      <c r="H977" s="45"/>
      <c r="I977" s="46"/>
    </row>
    <row r="978">
      <c r="B978" s="37"/>
      <c r="C978" s="37"/>
      <c r="D978" s="37"/>
      <c r="E978" s="37"/>
      <c r="F978" s="37"/>
      <c r="G978" s="45"/>
      <c r="H978" s="45"/>
      <c r="I978" s="46"/>
    </row>
    <row r="979">
      <c r="B979" s="37"/>
      <c r="C979" s="37"/>
      <c r="D979" s="37"/>
      <c r="E979" s="37"/>
      <c r="F979" s="37"/>
      <c r="G979" s="45"/>
      <c r="H979" s="45"/>
      <c r="I979" s="46"/>
    </row>
    <row r="980">
      <c r="B980" s="37"/>
      <c r="C980" s="37"/>
      <c r="D980" s="37"/>
      <c r="E980" s="37"/>
      <c r="F980" s="37"/>
      <c r="G980" s="45"/>
      <c r="H980" s="45"/>
      <c r="I980" s="46"/>
    </row>
    <row r="981">
      <c r="B981" s="37"/>
      <c r="C981" s="37"/>
      <c r="D981" s="37"/>
      <c r="E981" s="37"/>
      <c r="F981" s="37"/>
      <c r="G981" s="45"/>
      <c r="H981" s="45"/>
      <c r="I981" s="46"/>
    </row>
    <row r="982">
      <c r="B982" s="37"/>
      <c r="C982" s="37"/>
      <c r="D982" s="37"/>
      <c r="E982" s="37"/>
      <c r="F982" s="37"/>
      <c r="G982" s="45"/>
      <c r="H982" s="45"/>
      <c r="I982" s="46"/>
    </row>
    <row r="983">
      <c r="B983" s="37"/>
      <c r="C983" s="37"/>
      <c r="D983" s="37"/>
      <c r="E983" s="37"/>
      <c r="F983" s="37"/>
      <c r="G983" s="45"/>
      <c r="H983" s="45"/>
      <c r="I983" s="46"/>
    </row>
    <row r="984">
      <c r="B984" s="37"/>
      <c r="C984" s="37"/>
      <c r="D984" s="37"/>
      <c r="E984" s="37"/>
      <c r="F984" s="37"/>
      <c r="G984" s="45"/>
      <c r="H984" s="45"/>
      <c r="I984" s="46"/>
    </row>
    <row r="985">
      <c r="B985" s="37"/>
      <c r="C985" s="37"/>
      <c r="D985" s="37"/>
      <c r="E985" s="37"/>
      <c r="F985" s="37"/>
      <c r="G985" s="45"/>
      <c r="H985" s="45"/>
      <c r="I985" s="46"/>
    </row>
    <row r="986">
      <c r="B986" s="37"/>
      <c r="C986" s="37"/>
      <c r="D986" s="37"/>
      <c r="E986" s="37"/>
      <c r="F986" s="37"/>
      <c r="G986" s="45"/>
      <c r="H986" s="45"/>
      <c r="I986" s="46"/>
    </row>
    <row r="987">
      <c r="B987" s="37"/>
      <c r="C987" s="37"/>
      <c r="D987" s="37"/>
      <c r="E987" s="37"/>
      <c r="F987" s="37"/>
      <c r="G987" s="45"/>
      <c r="H987" s="45"/>
      <c r="I987" s="46"/>
    </row>
    <row r="988">
      <c r="B988" s="37"/>
      <c r="C988" s="37"/>
      <c r="D988" s="37"/>
      <c r="E988" s="37"/>
      <c r="F988" s="37"/>
      <c r="G988" s="45"/>
      <c r="H988" s="45"/>
      <c r="I988" s="46"/>
    </row>
    <row r="989">
      <c r="B989" s="37"/>
      <c r="C989" s="37"/>
      <c r="D989" s="37"/>
      <c r="E989" s="37"/>
      <c r="F989" s="37"/>
      <c r="G989" s="45"/>
      <c r="H989" s="45"/>
      <c r="I989" s="46"/>
    </row>
    <row r="990">
      <c r="B990" s="37"/>
      <c r="C990" s="37"/>
      <c r="D990" s="37"/>
      <c r="E990" s="37"/>
      <c r="F990" s="37"/>
      <c r="G990" s="45"/>
      <c r="H990" s="45"/>
      <c r="I990" s="46"/>
    </row>
    <row r="991">
      <c r="B991" s="37"/>
      <c r="C991" s="37"/>
      <c r="D991" s="37"/>
      <c r="E991" s="37"/>
      <c r="F991" s="37"/>
      <c r="G991" s="45"/>
      <c r="H991" s="45"/>
      <c r="I991" s="46"/>
    </row>
    <row r="992">
      <c r="B992" s="37"/>
      <c r="C992" s="37"/>
      <c r="D992" s="37"/>
      <c r="E992" s="37"/>
      <c r="F992" s="37"/>
      <c r="G992" s="45"/>
      <c r="H992" s="45"/>
      <c r="I992" s="46"/>
    </row>
    <row r="993">
      <c r="B993" s="37"/>
      <c r="C993" s="37"/>
      <c r="D993" s="37"/>
      <c r="E993" s="37"/>
      <c r="F993" s="37"/>
      <c r="G993" s="45"/>
      <c r="H993" s="45"/>
      <c r="I993" s="46"/>
    </row>
    <row r="994">
      <c r="B994" s="37"/>
      <c r="C994" s="37"/>
      <c r="D994" s="37"/>
      <c r="E994" s="37"/>
      <c r="F994" s="37"/>
      <c r="G994" s="45"/>
      <c r="H994" s="45"/>
      <c r="I994" s="46"/>
    </row>
    <row r="995">
      <c r="B995" s="37"/>
      <c r="C995" s="37"/>
      <c r="D995" s="37"/>
      <c r="E995" s="37"/>
      <c r="F995" s="37"/>
      <c r="G995" s="45"/>
      <c r="H995" s="45"/>
      <c r="I995" s="46"/>
    </row>
    <row r="996">
      <c r="B996" s="37"/>
      <c r="C996" s="37"/>
      <c r="D996" s="37"/>
      <c r="E996" s="37"/>
      <c r="F996" s="37"/>
      <c r="G996" s="45"/>
      <c r="H996" s="45"/>
      <c r="I996" s="46"/>
    </row>
    <row r="997">
      <c r="B997" s="37"/>
      <c r="C997" s="37"/>
      <c r="D997" s="37"/>
      <c r="E997" s="37"/>
      <c r="F997" s="37"/>
      <c r="G997" s="45"/>
      <c r="H997" s="45"/>
      <c r="I997" s="46"/>
    </row>
    <row r="998">
      <c r="B998" s="37"/>
      <c r="C998" s="37"/>
      <c r="D998" s="37"/>
      <c r="E998" s="37"/>
      <c r="F998" s="37"/>
      <c r="G998" s="45"/>
      <c r="H998" s="45"/>
      <c r="I998" s="46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6.25"/>
    <col customWidth="1" min="3" max="3" width="3.75"/>
    <col customWidth="1" min="4" max="4" width="12.63"/>
    <col customWidth="1" min="6" max="6" width="13.13"/>
    <col customWidth="1" min="7" max="7" width="13.5"/>
    <col customWidth="1" min="9" max="11" width="5.25"/>
    <col customWidth="1" min="12" max="13" width="11.63"/>
    <col customWidth="1" min="14" max="14" width="11.75"/>
    <col customWidth="1" min="15" max="17" width="9.75"/>
    <col customWidth="1" min="18" max="20" width="16.13"/>
    <col customWidth="1" min="23" max="23" width="16.75"/>
    <col customWidth="1" min="24" max="232" width="4.25"/>
    <col customWidth="1" min="233" max="233" width="3.75"/>
    <col customWidth="1" min="234" max="234" width="2.0"/>
  </cols>
  <sheetData>
    <row r="1">
      <c r="I1" s="35"/>
      <c r="J1" s="35"/>
      <c r="K1" s="35"/>
      <c r="O1" s="35"/>
      <c r="P1" s="47"/>
      <c r="Q1" s="47"/>
      <c r="R1" s="34"/>
      <c r="S1" s="34"/>
      <c r="T1" s="34"/>
    </row>
    <row r="2">
      <c r="A2" s="36"/>
      <c r="B2" s="37"/>
      <c r="C2" s="38" t="s">
        <v>0</v>
      </c>
      <c r="D2" s="38" t="s">
        <v>1</v>
      </c>
      <c r="E2" s="38" t="s">
        <v>34</v>
      </c>
      <c r="F2" s="38" t="s">
        <v>46</v>
      </c>
      <c r="G2" s="38" t="s">
        <v>47</v>
      </c>
      <c r="H2" s="38" t="s">
        <v>35</v>
      </c>
      <c r="I2" s="39" t="s">
        <v>48</v>
      </c>
      <c r="J2" s="39" t="s">
        <v>49</v>
      </c>
      <c r="K2" s="39" t="s">
        <v>50</v>
      </c>
      <c r="L2" s="48" t="s">
        <v>51</v>
      </c>
      <c r="M2" s="49" t="s">
        <v>52</v>
      </c>
      <c r="N2" s="49" t="s">
        <v>53</v>
      </c>
      <c r="O2" s="39" t="s">
        <v>54</v>
      </c>
      <c r="P2" s="39" t="s">
        <v>55</v>
      </c>
      <c r="Q2" s="39" t="s">
        <v>56</v>
      </c>
      <c r="R2" s="40" t="s">
        <v>57</v>
      </c>
      <c r="S2" s="40" t="s">
        <v>58</v>
      </c>
      <c r="T2" s="40" t="s">
        <v>59</v>
      </c>
    </row>
    <row r="3">
      <c r="A3" s="36"/>
      <c r="B3" s="41" t="s">
        <v>40</v>
      </c>
      <c r="C3" s="38">
        <v>0.0</v>
      </c>
      <c r="D3" s="42">
        <f t="shared" ref="D3:D211" si="5">C3*$B$16</f>
        <v>0</v>
      </c>
      <c r="E3" s="42">
        <f t="shared" ref="E3:E211" si="6">sin(D3)</f>
        <v>0</v>
      </c>
      <c r="F3" s="42">
        <f t="shared" ref="F3:F211" si="7">SIN(D3+$B$18)</f>
        <v>-0.866025404</v>
      </c>
      <c r="G3" s="42">
        <f t="shared" ref="G3:G211" si="8">sin(D3+$B$20)</f>
        <v>0.8660254038</v>
      </c>
      <c r="H3" s="42">
        <f t="shared" ref="H3:H211" si="9">sin(3*D3)</f>
        <v>0</v>
      </c>
      <c r="I3" s="43">
        <f t="shared" ref="I3:K3" si="1">ROUNDDOWN(($B$10+E3)*$B$8)</f>
        <v>138</v>
      </c>
      <c r="J3" s="43">
        <f t="shared" si="1"/>
        <v>18</v>
      </c>
      <c r="K3" s="43">
        <f t="shared" si="1"/>
        <v>258</v>
      </c>
      <c r="L3" s="44" t="str">
        <f t="shared" ref="L3:N3" si="2">(concat(SUBSTITUTE(I3, ",", ".",),","))</f>
        <v>138,</v>
      </c>
      <c r="M3" s="44" t="str">
        <f t="shared" si="2"/>
        <v>18,</v>
      </c>
      <c r="N3" s="44" t="str">
        <f t="shared" si="2"/>
        <v>258,</v>
      </c>
      <c r="O3" s="43">
        <f t="shared" ref="O3:Q3" si="3">($B$10+(($B$4*E3)+($B$6*$H3)))*$B$8</f>
        <v>138.75</v>
      </c>
      <c r="P3" s="43">
        <f t="shared" si="3"/>
        <v>0.5648214773</v>
      </c>
      <c r="Q3" s="43">
        <f t="shared" si="3"/>
        <v>276.9351785</v>
      </c>
      <c r="R3" s="44" t="str">
        <f t="shared" ref="R3:T3" si="4">(concat(SUBSTITUTE(O3, ",", ".",),","))</f>
        <v>139,</v>
      </c>
      <c r="S3" s="44" t="str">
        <f t="shared" si="4"/>
        <v>1,</v>
      </c>
      <c r="T3" s="44" t="str">
        <f t="shared" si="4"/>
        <v>277,</v>
      </c>
      <c r="V3" s="50" t="str">
        <f t="array" ref="V3:HY3">TRANSPOSE(L$1:L$212)</f>
        <v/>
      </c>
      <c r="W3" s="50" t="s">
        <v>51</v>
      </c>
      <c r="X3" s="50" t="s">
        <v>60</v>
      </c>
      <c r="Y3" s="50" t="s">
        <v>61</v>
      </c>
      <c r="Z3" s="50" t="s">
        <v>62</v>
      </c>
      <c r="AA3" s="50" t="s">
        <v>63</v>
      </c>
      <c r="AB3" s="50" t="s">
        <v>64</v>
      </c>
      <c r="AC3" s="50" t="s">
        <v>65</v>
      </c>
      <c r="AD3" s="50" t="s">
        <v>66</v>
      </c>
      <c r="AE3" s="50" t="s">
        <v>67</v>
      </c>
      <c r="AF3" s="50" t="s">
        <v>68</v>
      </c>
      <c r="AG3" s="50" t="s">
        <v>69</v>
      </c>
      <c r="AH3" s="50" t="s">
        <v>70</v>
      </c>
      <c r="AI3" s="50" t="s">
        <v>71</v>
      </c>
      <c r="AJ3" s="50" t="s">
        <v>72</v>
      </c>
      <c r="AK3" s="50" t="s">
        <v>73</v>
      </c>
      <c r="AL3" s="50" t="s">
        <v>74</v>
      </c>
      <c r="AM3" s="50" t="s">
        <v>75</v>
      </c>
      <c r="AN3" s="50" t="s">
        <v>76</v>
      </c>
      <c r="AO3" s="50" t="s">
        <v>77</v>
      </c>
      <c r="AP3" s="50" t="s">
        <v>78</v>
      </c>
      <c r="AQ3" s="50" t="s">
        <v>79</v>
      </c>
      <c r="AR3" s="50" t="s">
        <v>80</v>
      </c>
      <c r="AS3" s="50" t="s">
        <v>81</v>
      </c>
      <c r="AT3" s="50" t="s">
        <v>82</v>
      </c>
      <c r="AU3" s="50" t="s">
        <v>83</v>
      </c>
      <c r="AV3" s="50" t="s">
        <v>84</v>
      </c>
      <c r="AW3" s="50" t="s">
        <v>85</v>
      </c>
      <c r="AX3" s="50" t="s">
        <v>86</v>
      </c>
      <c r="AY3" s="50" t="s">
        <v>87</v>
      </c>
      <c r="AZ3" s="50" t="s">
        <v>87</v>
      </c>
      <c r="BA3" s="50" t="s">
        <v>87</v>
      </c>
      <c r="BB3" s="50" t="s">
        <v>86</v>
      </c>
      <c r="BC3" s="50" t="s">
        <v>85</v>
      </c>
      <c r="BD3" s="50" t="s">
        <v>88</v>
      </c>
      <c r="BE3" s="50" t="s">
        <v>89</v>
      </c>
      <c r="BF3" s="50" t="s">
        <v>90</v>
      </c>
      <c r="BG3" s="50" t="s">
        <v>91</v>
      </c>
      <c r="BH3" s="50" t="s">
        <v>92</v>
      </c>
      <c r="BI3" s="50" t="s">
        <v>93</v>
      </c>
      <c r="BJ3" s="50" t="s">
        <v>94</v>
      </c>
      <c r="BK3" s="50" t="s">
        <v>95</v>
      </c>
      <c r="BL3" s="50" t="s">
        <v>96</v>
      </c>
      <c r="BM3" s="50" t="s">
        <v>97</v>
      </c>
      <c r="BN3" s="50" t="s">
        <v>98</v>
      </c>
      <c r="BO3" s="50" t="s">
        <v>99</v>
      </c>
      <c r="BP3" s="50" t="s">
        <v>100</v>
      </c>
      <c r="BQ3" s="50" t="s">
        <v>101</v>
      </c>
      <c r="BR3" s="50" t="s">
        <v>102</v>
      </c>
      <c r="BS3" s="50" t="s">
        <v>103</v>
      </c>
      <c r="BT3" s="50" t="s">
        <v>104</v>
      </c>
      <c r="BU3" s="50" t="s">
        <v>105</v>
      </c>
      <c r="BV3" s="50" t="s">
        <v>106</v>
      </c>
      <c r="BW3" s="50" t="s">
        <v>107</v>
      </c>
      <c r="BX3" s="50" t="s">
        <v>108</v>
      </c>
      <c r="BY3" s="50" t="s">
        <v>109</v>
      </c>
      <c r="BZ3" s="50" t="s">
        <v>110</v>
      </c>
      <c r="CA3" s="50" t="s">
        <v>111</v>
      </c>
      <c r="CB3" s="50" t="s">
        <v>112</v>
      </c>
      <c r="CC3" s="50" t="s">
        <v>113</v>
      </c>
      <c r="CD3" s="50" t="s">
        <v>114</v>
      </c>
      <c r="CE3" s="50" t="s">
        <v>115</v>
      </c>
      <c r="CF3" s="50" t="s">
        <v>116</v>
      </c>
      <c r="CG3" s="50" t="s">
        <v>117</v>
      </c>
      <c r="CH3" s="50" t="s">
        <v>118</v>
      </c>
      <c r="CI3" s="50" t="s">
        <v>119</v>
      </c>
      <c r="CJ3" s="50" t="s">
        <v>120</v>
      </c>
      <c r="CK3" s="50" t="s">
        <v>121</v>
      </c>
      <c r="CL3" s="50" t="s">
        <v>122</v>
      </c>
      <c r="CM3" s="50" t="s">
        <v>123</v>
      </c>
      <c r="CN3" s="50" t="s">
        <v>124</v>
      </c>
      <c r="CO3" s="50" t="s">
        <v>125</v>
      </c>
      <c r="CP3" s="50" t="s">
        <v>126</v>
      </c>
      <c r="CQ3" s="50" t="s">
        <v>127</v>
      </c>
      <c r="CR3" s="50" t="s">
        <v>128</v>
      </c>
      <c r="CS3" s="50" t="s">
        <v>129</v>
      </c>
      <c r="CT3" s="50" t="s">
        <v>130</v>
      </c>
      <c r="CU3" s="50" t="s">
        <v>131</v>
      </c>
      <c r="CV3" s="50" t="s">
        <v>132</v>
      </c>
      <c r="CW3" s="50" t="s">
        <v>133</v>
      </c>
      <c r="CX3" s="50" t="s">
        <v>134</v>
      </c>
      <c r="CY3" s="50" t="s">
        <v>135</v>
      </c>
      <c r="CZ3" s="50" t="s">
        <v>136</v>
      </c>
      <c r="DA3" s="50" t="s">
        <v>137</v>
      </c>
      <c r="DB3" s="50" t="s">
        <v>138</v>
      </c>
      <c r="DC3" s="50" t="s">
        <v>138</v>
      </c>
      <c r="DD3" s="50" t="s">
        <v>138</v>
      </c>
      <c r="DE3" s="50" t="s">
        <v>138</v>
      </c>
      <c r="DF3" s="50" t="s">
        <v>137</v>
      </c>
      <c r="DG3" s="50" t="s">
        <v>135</v>
      </c>
      <c r="DH3" s="50" t="s">
        <v>139</v>
      </c>
      <c r="DI3" s="50" t="s">
        <v>140</v>
      </c>
      <c r="DJ3" s="50" t="s">
        <v>141</v>
      </c>
      <c r="DK3" s="50" t="s">
        <v>142</v>
      </c>
      <c r="DL3" s="50" t="s">
        <v>143</v>
      </c>
      <c r="DM3" s="50" t="s">
        <v>144</v>
      </c>
      <c r="DN3" s="50" t="s">
        <v>145</v>
      </c>
      <c r="DO3" s="50" t="s">
        <v>146</v>
      </c>
      <c r="DP3" s="50" t="s">
        <v>147</v>
      </c>
      <c r="DQ3" s="50" t="s">
        <v>148</v>
      </c>
      <c r="DR3" s="50" t="s">
        <v>149</v>
      </c>
      <c r="DS3" s="50" t="s">
        <v>150</v>
      </c>
      <c r="DT3" s="50" t="s">
        <v>151</v>
      </c>
      <c r="DU3" s="50" t="s">
        <v>152</v>
      </c>
      <c r="DV3" s="50" t="s">
        <v>153</v>
      </c>
      <c r="DW3" s="50" t="s">
        <v>154</v>
      </c>
      <c r="DX3" s="50" t="s">
        <v>155</v>
      </c>
      <c r="DY3" s="50" t="s">
        <v>156</v>
      </c>
      <c r="DZ3" s="50" t="s">
        <v>157</v>
      </c>
      <c r="EA3" s="50" t="s">
        <v>158</v>
      </c>
      <c r="EB3" s="50" t="s">
        <v>159</v>
      </c>
      <c r="EC3" s="50" t="s">
        <v>160</v>
      </c>
      <c r="ED3" s="50" t="s">
        <v>161</v>
      </c>
      <c r="EE3" s="50" t="s">
        <v>60</v>
      </c>
      <c r="EF3" s="50" t="s">
        <v>61</v>
      </c>
      <c r="EG3" s="50" t="s">
        <v>62</v>
      </c>
      <c r="EH3" s="50" t="s">
        <v>63</v>
      </c>
      <c r="EI3" s="50" t="s">
        <v>64</v>
      </c>
      <c r="EJ3" s="50" t="s">
        <v>65</v>
      </c>
      <c r="EK3" s="50" t="s">
        <v>66</v>
      </c>
      <c r="EL3" s="50" t="s">
        <v>67</v>
      </c>
      <c r="EM3" s="50" t="s">
        <v>68</v>
      </c>
      <c r="EN3" s="50" t="s">
        <v>69</v>
      </c>
      <c r="EO3" s="50" t="s">
        <v>70</v>
      </c>
      <c r="EP3" s="50" t="s">
        <v>71</v>
      </c>
      <c r="EQ3" s="50" t="s">
        <v>72</v>
      </c>
      <c r="ER3" s="50" t="s">
        <v>73</v>
      </c>
      <c r="ES3" s="50" t="s">
        <v>74</v>
      </c>
      <c r="ET3" s="50" t="s">
        <v>75</v>
      </c>
      <c r="EU3" s="50" t="s">
        <v>76</v>
      </c>
      <c r="EV3" s="50" t="s">
        <v>77</v>
      </c>
      <c r="EW3" s="50" t="s">
        <v>78</v>
      </c>
      <c r="EX3" s="50" t="s">
        <v>79</v>
      </c>
      <c r="EY3" s="50" t="s">
        <v>80</v>
      </c>
      <c r="EZ3" s="50" t="s">
        <v>81</v>
      </c>
      <c r="FA3" s="50" t="s">
        <v>82</v>
      </c>
      <c r="FB3" s="50" t="s">
        <v>83</v>
      </c>
      <c r="FC3" s="50" t="s">
        <v>84</v>
      </c>
      <c r="FD3" s="50" t="s">
        <v>85</v>
      </c>
      <c r="FE3" s="50" t="s">
        <v>86</v>
      </c>
      <c r="FF3" s="50" t="s">
        <v>87</v>
      </c>
      <c r="FG3" s="50" t="s">
        <v>87</v>
      </c>
      <c r="FH3" s="50" t="s">
        <v>87</v>
      </c>
      <c r="FI3" s="50" t="s">
        <v>86</v>
      </c>
      <c r="FJ3" s="50" t="s">
        <v>85</v>
      </c>
      <c r="FK3" s="50" t="s">
        <v>88</v>
      </c>
      <c r="FL3" s="50" t="s">
        <v>89</v>
      </c>
      <c r="FM3" s="50" t="s">
        <v>90</v>
      </c>
      <c r="FN3" s="50" t="s">
        <v>91</v>
      </c>
      <c r="FO3" s="50" t="s">
        <v>92</v>
      </c>
      <c r="FP3" s="50" t="s">
        <v>93</v>
      </c>
      <c r="FQ3" s="50" t="s">
        <v>94</v>
      </c>
      <c r="FR3" s="50" t="s">
        <v>95</v>
      </c>
      <c r="FS3" s="50" t="s">
        <v>96</v>
      </c>
      <c r="FT3" s="50" t="s">
        <v>97</v>
      </c>
      <c r="FU3" s="50" t="s">
        <v>98</v>
      </c>
      <c r="FV3" s="50" t="s">
        <v>99</v>
      </c>
      <c r="FW3" s="50" t="s">
        <v>100</v>
      </c>
      <c r="FX3" s="50" t="s">
        <v>101</v>
      </c>
      <c r="FY3" s="50" t="s">
        <v>102</v>
      </c>
      <c r="FZ3" s="50" t="s">
        <v>103</v>
      </c>
      <c r="GA3" s="50" t="s">
        <v>104</v>
      </c>
      <c r="GB3" s="50" t="s">
        <v>105</v>
      </c>
      <c r="GC3" s="50" t="s">
        <v>106</v>
      </c>
      <c r="GD3" s="50" t="s">
        <v>107</v>
      </c>
      <c r="GE3" s="50" t="s">
        <v>108</v>
      </c>
      <c r="GF3" s="50" t="s">
        <v>109</v>
      </c>
      <c r="GG3" s="50" t="s">
        <v>110</v>
      </c>
      <c r="GH3" s="50" t="s">
        <v>111</v>
      </c>
      <c r="GI3" s="50" t="s">
        <v>112</v>
      </c>
      <c r="GJ3" s="50" t="s">
        <v>113</v>
      </c>
      <c r="GK3" s="50" t="s">
        <v>114</v>
      </c>
      <c r="GL3" s="50" t="s">
        <v>115</v>
      </c>
      <c r="GM3" s="50" t="s">
        <v>116</v>
      </c>
      <c r="GN3" s="50" t="s">
        <v>117</v>
      </c>
      <c r="GO3" s="50" t="s">
        <v>118</v>
      </c>
      <c r="GP3" s="50" t="s">
        <v>119</v>
      </c>
      <c r="GQ3" s="50" t="s">
        <v>120</v>
      </c>
      <c r="GR3" s="50" t="s">
        <v>121</v>
      </c>
      <c r="GS3" s="50" t="s">
        <v>122</v>
      </c>
      <c r="GT3" s="50" t="s">
        <v>123</v>
      </c>
      <c r="GU3" s="50" t="s">
        <v>124</v>
      </c>
      <c r="GV3" s="50" t="s">
        <v>125</v>
      </c>
      <c r="GW3" s="50" t="s">
        <v>126</v>
      </c>
      <c r="GX3" s="50" t="s">
        <v>127</v>
      </c>
      <c r="GY3" s="50" t="s">
        <v>128</v>
      </c>
      <c r="GZ3" s="50" t="s">
        <v>129</v>
      </c>
      <c r="HA3" s="50" t="s">
        <v>130</v>
      </c>
      <c r="HB3" s="50" t="s">
        <v>131</v>
      </c>
      <c r="HC3" s="50" t="s">
        <v>132</v>
      </c>
      <c r="HD3" s="50" t="s">
        <v>133</v>
      </c>
      <c r="HE3" s="50" t="s">
        <v>134</v>
      </c>
      <c r="HF3" s="50" t="s">
        <v>135</v>
      </c>
      <c r="HG3" s="50" t="s">
        <v>136</v>
      </c>
      <c r="HH3" s="50" t="s">
        <v>137</v>
      </c>
      <c r="HI3" s="50" t="s">
        <v>138</v>
      </c>
      <c r="HJ3" s="50" t="s">
        <v>138</v>
      </c>
      <c r="HK3" s="50" t="s">
        <v>138</v>
      </c>
      <c r="HL3" s="50" t="s">
        <v>138</v>
      </c>
      <c r="HM3" s="50" t="s">
        <v>137</v>
      </c>
      <c r="HN3" s="50" t="s">
        <v>135</v>
      </c>
      <c r="HO3" s="50" t="s">
        <v>139</v>
      </c>
      <c r="HP3" s="50" t="s">
        <v>140</v>
      </c>
      <c r="HQ3" s="50" t="s">
        <v>141</v>
      </c>
      <c r="HR3" s="50" t="s">
        <v>142</v>
      </c>
      <c r="HS3" s="50" t="s">
        <v>143</v>
      </c>
      <c r="HT3" s="50" t="s">
        <v>144</v>
      </c>
      <c r="HU3" s="50" t="s">
        <v>145</v>
      </c>
      <c r="HV3" s="50" t="s">
        <v>146</v>
      </c>
      <c r="HW3" s="50" t="s">
        <v>147</v>
      </c>
      <c r="HX3" s="50" t="s">
        <v>148</v>
      </c>
      <c r="HY3" s="50" t="s">
        <v>162</v>
      </c>
    </row>
    <row r="4">
      <c r="A4" s="36"/>
      <c r="B4" s="16">
        <v>1.15</v>
      </c>
      <c r="C4" s="38">
        <v>1.0</v>
      </c>
      <c r="D4" s="42">
        <f t="shared" si="5"/>
        <v>0.05660527304</v>
      </c>
      <c r="E4" s="42">
        <f t="shared" si="6"/>
        <v>0.05657504918</v>
      </c>
      <c r="F4" s="42">
        <f t="shared" si="7"/>
        <v>-0.8929258583</v>
      </c>
      <c r="G4" s="42">
        <f t="shared" si="8"/>
        <v>0.836350809</v>
      </c>
      <c r="H4" s="42">
        <f t="shared" si="9"/>
        <v>0.1690008203</v>
      </c>
      <c r="I4" s="43">
        <f t="shared" ref="I4:K4" si="10">ROUNDDOWN(($B$10+E4)*$B$8)</f>
        <v>146</v>
      </c>
      <c r="J4" s="43">
        <f t="shared" si="10"/>
        <v>14</v>
      </c>
      <c r="K4" s="43">
        <f t="shared" si="10"/>
        <v>254</v>
      </c>
      <c r="L4" s="44" t="str">
        <f t="shared" ref="L4:N4" si="11">(concat(SUBSTITUTE(I4, ",", ".",),","))</f>
        <v>146,</v>
      </c>
      <c r="M4" s="44" t="str">
        <f t="shared" si="11"/>
        <v>14,</v>
      </c>
      <c r="N4" s="44" t="str">
        <f t="shared" si="11"/>
        <v>254,</v>
      </c>
      <c r="O4" s="43">
        <f t="shared" ref="O4:Q4" si="12">($B$10+(($B$4*E4)+($B$6*$H4)))*$B$8</f>
        <v>152.9360063</v>
      </c>
      <c r="P4" s="43">
        <f t="shared" si="12"/>
        <v>1.431267771</v>
      </c>
      <c r="Q4" s="43">
        <f t="shared" si="12"/>
        <v>277.358976</v>
      </c>
      <c r="R4" s="44" t="str">
        <f t="shared" ref="R4:T4" si="13">(concat(SUBSTITUTE(O4, ",", ".",),","))</f>
        <v>153,</v>
      </c>
      <c r="S4" s="44" t="str">
        <f t="shared" si="13"/>
        <v>1,</v>
      </c>
      <c r="T4" s="44" t="str">
        <f t="shared" si="13"/>
        <v>277,</v>
      </c>
      <c r="V4" s="50" t="str">
        <f t="array" ref="V4:HY4">TRANSPOSE(M$1:M$212)</f>
        <v/>
      </c>
      <c r="W4" s="50" t="s">
        <v>52</v>
      </c>
      <c r="X4" s="50" t="s">
        <v>130</v>
      </c>
      <c r="Y4" s="50" t="s">
        <v>131</v>
      </c>
      <c r="Z4" s="50" t="s">
        <v>132</v>
      </c>
      <c r="AA4" s="50" t="s">
        <v>133</v>
      </c>
      <c r="AB4" s="50" t="s">
        <v>134</v>
      </c>
      <c r="AC4" s="50" t="s">
        <v>135</v>
      </c>
      <c r="AD4" s="50" t="s">
        <v>136</v>
      </c>
      <c r="AE4" s="50" t="s">
        <v>137</v>
      </c>
      <c r="AF4" s="50" t="s">
        <v>138</v>
      </c>
      <c r="AG4" s="50" t="s">
        <v>138</v>
      </c>
      <c r="AH4" s="50" t="s">
        <v>138</v>
      </c>
      <c r="AI4" s="50" t="s">
        <v>138</v>
      </c>
      <c r="AJ4" s="50" t="s">
        <v>137</v>
      </c>
      <c r="AK4" s="50" t="s">
        <v>135</v>
      </c>
      <c r="AL4" s="50" t="s">
        <v>139</v>
      </c>
      <c r="AM4" s="50" t="s">
        <v>140</v>
      </c>
      <c r="AN4" s="50" t="s">
        <v>141</v>
      </c>
      <c r="AO4" s="50" t="s">
        <v>142</v>
      </c>
      <c r="AP4" s="50" t="s">
        <v>143</v>
      </c>
      <c r="AQ4" s="50" t="s">
        <v>144</v>
      </c>
      <c r="AR4" s="50" t="s">
        <v>145</v>
      </c>
      <c r="AS4" s="50" t="s">
        <v>146</v>
      </c>
      <c r="AT4" s="50" t="s">
        <v>147</v>
      </c>
      <c r="AU4" s="50" t="s">
        <v>148</v>
      </c>
      <c r="AV4" s="50" t="s">
        <v>149</v>
      </c>
      <c r="AW4" s="50" t="s">
        <v>150</v>
      </c>
      <c r="AX4" s="50" t="s">
        <v>151</v>
      </c>
      <c r="AY4" s="50" t="s">
        <v>152</v>
      </c>
      <c r="AZ4" s="50" t="s">
        <v>153</v>
      </c>
      <c r="BA4" s="50" t="s">
        <v>154</v>
      </c>
      <c r="BB4" s="50" t="s">
        <v>155</v>
      </c>
      <c r="BC4" s="50" t="s">
        <v>156</v>
      </c>
      <c r="BD4" s="50" t="s">
        <v>157</v>
      </c>
      <c r="BE4" s="50" t="s">
        <v>158</v>
      </c>
      <c r="BF4" s="50" t="s">
        <v>159</v>
      </c>
      <c r="BG4" s="50" t="s">
        <v>160</v>
      </c>
      <c r="BH4" s="50" t="s">
        <v>161</v>
      </c>
      <c r="BI4" s="50" t="s">
        <v>60</v>
      </c>
      <c r="BJ4" s="50" t="s">
        <v>61</v>
      </c>
      <c r="BK4" s="50" t="s">
        <v>62</v>
      </c>
      <c r="BL4" s="50" t="s">
        <v>63</v>
      </c>
      <c r="BM4" s="50" t="s">
        <v>64</v>
      </c>
      <c r="BN4" s="50" t="s">
        <v>65</v>
      </c>
      <c r="BO4" s="50" t="s">
        <v>66</v>
      </c>
      <c r="BP4" s="50" t="s">
        <v>67</v>
      </c>
      <c r="BQ4" s="50" t="s">
        <v>68</v>
      </c>
      <c r="BR4" s="50" t="s">
        <v>69</v>
      </c>
      <c r="BS4" s="50" t="s">
        <v>70</v>
      </c>
      <c r="BT4" s="50" t="s">
        <v>71</v>
      </c>
      <c r="BU4" s="50" t="s">
        <v>72</v>
      </c>
      <c r="BV4" s="50" t="s">
        <v>73</v>
      </c>
      <c r="BW4" s="50" t="s">
        <v>74</v>
      </c>
      <c r="BX4" s="50" t="s">
        <v>75</v>
      </c>
      <c r="BY4" s="50" t="s">
        <v>76</v>
      </c>
      <c r="BZ4" s="50" t="s">
        <v>77</v>
      </c>
      <c r="CA4" s="50" t="s">
        <v>78</v>
      </c>
      <c r="CB4" s="50" t="s">
        <v>79</v>
      </c>
      <c r="CC4" s="50" t="s">
        <v>80</v>
      </c>
      <c r="CD4" s="50" t="s">
        <v>81</v>
      </c>
      <c r="CE4" s="50" t="s">
        <v>82</v>
      </c>
      <c r="CF4" s="50" t="s">
        <v>83</v>
      </c>
      <c r="CG4" s="50" t="s">
        <v>84</v>
      </c>
      <c r="CH4" s="50" t="s">
        <v>85</v>
      </c>
      <c r="CI4" s="50" t="s">
        <v>86</v>
      </c>
      <c r="CJ4" s="50" t="s">
        <v>87</v>
      </c>
      <c r="CK4" s="50" t="s">
        <v>87</v>
      </c>
      <c r="CL4" s="50" t="s">
        <v>87</v>
      </c>
      <c r="CM4" s="50" t="s">
        <v>86</v>
      </c>
      <c r="CN4" s="50" t="s">
        <v>85</v>
      </c>
      <c r="CO4" s="50" t="s">
        <v>88</v>
      </c>
      <c r="CP4" s="50" t="s">
        <v>89</v>
      </c>
      <c r="CQ4" s="50" t="s">
        <v>90</v>
      </c>
      <c r="CR4" s="50" t="s">
        <v>91</v>
      </c>
      <c r="CS4" s="50" t="s">
        <v>92</v>
      </c>
      <c r="CT4" s="50" t="s">
        <v>93</v>
      </c>
      <c r="CU4" s="50" t="s">
        <v>94</v>
      </c>
      <c r="CV4" s="50" t="s">
        <v>95</v>
      </c>
      <c r="CW4" s="50" t="s">
        <v>96</v>
      </c>
      <c r="CX4" s="50" t="s">
        <v>97</v>
      </c>
      <c r="CY4" s="50" t="s">
        <v>98</v>
      </c>
      <c r="CZ4" s="50" t="s">
        <v>99</v>
      </c>
      <c r="DA4" s="50" t="s">
        <v>100</v>
      </c>
      <c r="DB4" s="50" t="s">
        <v>101</v>
      </c>
      <c r="DC4" s="50" t="s">
        <v>102</v>
      </c>
      <c r="DD4" s="50" t="s">
        <v>103</v>
      </c>
      <c r="DE4" s="50" t="s">
        <v>104</v>
      </c>
      <c r="DF4" s="50" t="s">
        <v>105</v>
      </c>
      <c r="DG4" s="50" t="s">
        <v>106</v>
      </c>
      <c r="DH4" s="50" t="s">
        <v>107</v>
      </c>
      <c r="DI4" s="50" t="s">
        <v>108</v>
      </c>
      <c r="DJ4" s="50" t="s">
        <v>109</v>
      </c>
      <c r="DK4" s="50" t="s">
        <v>110</v>
      </c>
      <c r="DL4" s="50" t="s">
        <v>111</v>
      </c>
      <c r="DM4" s="50" t="s">
        <v>112</v>
      </c>
      <c r="DN4" s="50" t="s">
        <v>113</v>
      </c>
      <c r="DO4" s="50" t="s">
        <v>114</v>
      </c>
      <c r="DP4" s="50" t="s">
        <v>115</v>
      </c>
      <c r="DQ4" s="50" t="s">
        <v>116</v>
      </c>
      <c r="DR4" s="50" t="s">
        <v>117</v>
      </c>
      <c r="DS4" s="50" t="s">
        <v>118</v>
      </c>
      <c r="DT4" s="50" t="s">
        <v>119</v>
      </c>
      <c r="DU4" s="50" t="s">
        <v>120</v>
      </c>
      <c r="DV4" s="50" t="s">
        <v>121</v>
      </c>
      <c r="DW4" s="50" t="s">
        <v>122</v>
      </c>
      <c r="DX4" s="50" t="s">
        <v>123</v>
      </c>
      <c r="DY4" s="50" t="s">
        <v>124</v>
      </c>
      <c r="DZ4" s="50" t="s">
        <v>125</v>
      </c>
      <c r="EA4" s="50" t="s">
        <v>126</v>
      </c>
      <c r="EB4" s="50" t="s">
        <v>127</v>
      </c>
      <c r="EC4" s="50" t="s">
        <v>128</v>
      </c>
      <c r="ED4" s="50" t="s">
        <v>129</v>
      </c>
      <c r="EE4" s="50" t="s">
        <v>130</v>
      </c>
      <c r="EF4" s="50" t="s">
        <v>131</v>
      </c>
      <c r="EG4" s="50" t="s">
        <v>132</v>
      </c>
      <c r="EH4" s="50" t="s">
        <v>133</v>
      </c>
      <c r="EI4" s="50" t="s">
        <v>134</v>
      </c>
      <c r="EJ4" s="50" t="s">
        <v>135</v>
      </c>
      <c r="EK4" s="50" t="s">
        <v>136</v>
      </c>
      <c r="EL4" s="50" t="s">
        <v>137</v>
      </c>
      <c r="EM4" s="50" t="s">
        <v>138</v>
      </c>
      <c r="EN4" s="50" t="s">
        <v>138</v>
      </c>
      <c r="EO4" s="50" t="s">
        <v>138</v>
      </c>
      <c r="EP4" s="50" t="s">
        <v>138</v>
      </c>
      <c r="EQ4" s="50" t="s">
        <v>137</v>
      </c>
      <c r="ER4" s="50" t="s">
        <v>135</v>
      </c>
      <c r="ES4" s="50" t="s">
        <v>139</v>
      </c>
      <c r="ET4" s="50" t="s">
        <v>140</v>
      </c>
      <c r="EU4" s="50" t="s">
        <v>141</v>
      </c>
      <c r="EV4" s="50" t="s">
        <v>142</v>
      </c>
      <c r="EW4" s="50" t="s">
        <v>143</v>
      </c>
      <c r="EX4" s="50" t="s">
        <v>144</v>
      </c>
      <c r="EY4" s="50" t="s">
        <v>145</v>
      </c>
      <c r="EZ4" s="50" t="s">
        <v>146</v>
      </c>
      <c r="FA4" s="50" t="s">
        <v>147</v>
      </c>
      <c r="FB4" s="50" t="s">
        <v>148</v>
      </c>
      <c r="FC4" s="50" t="s">
        <v>149</v>
      </c>
      <c r="FD4" s="50" t="s">
        <v>150</v>
      </c>
      <c r="FE4" s="50" t="s">
        <v>151</v>
      </c>
      <c r="FF4" s="50" t="s">
        <v>152</v>
      </c>
      <c r="FG4" s="50" t="s">
        <v>153</v>
      </c>
      <c r="FH4" s="50" t="s">
        <v>154</v>
      </c>
      <c r="FI4" s="50" t="s">
        <v>155</v>
      </c>
      <c r="FJ4" s="50" t="s">
        <v>156</v>
      </c>
      <c r="FK4" s="50" t="s">
        <v>157</v>
      </c>
      <c r="FL4" s="50" t="s">
        <v>158</v>
      </c>
      <c r="FM4" s="50" t="s">
        <v>159</v>
      </c>
      <c r="FN4" s="50" t="s">
        <v>160</v>
      </c>
      <c r="FO4" s="50" t="s">
        <v>161</v>
      </c>
      <c r="FP4" s="50" t="s">
        <v>60</v>
      </c>
      <c r="FQ4" s="50" t="s">
        <v>61</v>
      </c>
      <c r="FR4" s="50" t="s">
        <v>62</v>
      </c>
      <c r="FS4" s="50" t="s">
        <v>63</v>
      </c>
      <c r="FT4" s="50" t="s">
        <v>64</v>
      </c>
      <c r="FU4" s="50" t="s">
        <v>65</v>
      </c>
      <c r="FV4" s="50" t="s">
        <v>66</v>
      </c>
      <c r="FW4" s="50" t="s">
        <v>67</v>
      </c>
      <c r="FX4" s="50" t="s">
        <v>68</v>
      </c>
      <c r="FY4" s="50" t="s">
        <v>69</v>
      </c>
      <c r="FZ4" s="50" t="s">
        <v>70</v>
      </c>
      <c r="GA4" s="50" t="s">
        <v>71</v>
      </c>
      <c r="GB4" s="50" t="s">
        <v>72</v>
      </c>
      <c r="GC4" s="50" t="s">
        <v>73</v>
      </c>
      <c r="GD4" s="50" t="s">
        <v>74</v>
      </c>
      <c r="GE4" s="50" t="s">
        <v>75</v>
      </c>
      <c r="GF4" s="50" t="s">
        <v>76</v>
      </c>
      <c r="GG4" s="50" t="s">
        <v>77</v>
      </c>
      <c r="GH4" s="50" t="s">
        <v>78</v>
      </c>
      <c r="GI4" s="50" t="s">
        <v>79</v>
      </c>
      <c r="GJ4" s="50" t="s">
        <v>80</v>
      </c>
      <c r="GK4" s="50" t="s">
        <v>81</v>
      </c>
      <c r="GL4" s="50" t="s">
        <v>82</v>
      </c>
      <c r="GM4" s="50" t="s">
        <v>83</v>
      </c>
      <c r="GN4" s="50" t="s">
        <v>84</v>
      </c>
      <c r="GO4" s="50" t="s">
        <v>85</v>
      </c>
      <c r="GP4" s="50" t="s">
        <v>86</v>
      </c>
      <c r="GQ4" s="50" t="s">
        <v>87</v>
      </c>
      <c r="GR4" s="50" t="s">
        <v>87</v>
      </c>
      <c r="GS4" s="50" t="s">
        <v>87</v>
      </c>
      <c r="GT4" s="50" t="s">
        <v>86</v>
      </c>
      <c r="GU4" s="50" t="s">
        <v>85</v>
      </c>
      <c r="GV4" s="50" t="s">
        <v>88</v>
      </c>
      <c r="GW4" s="50" t="s">
        <v>89</v>
      </c>
      <c r="GX4" s="50" t="s">
        <v>90</v>
      </c>
      <c r="GY4" s="50" t="s">
        <v>91</v>
      </c>
      <c r="GZ4" s="50" t="s">
        <v>92</v>
      </c>
      <c r="HA4" s="50" t="s">
        <v>93</v>
      </c>
      <c r="HB4" s="50" t="s">
        <v>94</v>
      </c>
      <c r="HC4" s="50" t="s">
        <v>95</v>
      </c>
      <c r="HD4" s="50" t="s">
        <v>96</v>
      </c>
      <c r="HE4" s="50" t="s">
        <v>97</v>
      </c>
      <c r="HF4" s="50" t="s">
        <v>98</v>
      </c>
      <c r="HG4" s="50" t="s">
        <v>99</v>
      </c>
      <c r="HH4" s="50" t="s">
        <v>100</v>
      </c>
      <c r="HI4" s="50" t="s">
        <v>101</v>
      </c>
      <c r="HJ4" s="50" t="s">
        <v>102</v>
      </c>
      <c r="HK4" s="50" t="s">
        <v>103</v>
      </c>
      <c r="HL4" s="50" t="s">
        <v>104</v>
      </c>
      <c r="HM4" s="50" t="s">
        <v>105</v>
      </c>
      <c r="HN4" s="50" t="s">
        <v>106</v>
      </c>
      <c r="HO4" s="50" t="s">
        <v>107</v>
      </c>
      <c r="HP4" s="50" t="s">
        <v>108</v>
      </c>
      <c r="HQ4" s="50" t="s">
        <v>109</v>
      </c>
      <c r="HR4" s="50" t="s">
        <v>110</v>
      </c>
      <c r="HS4" s="50" t="s">
        <v>111</v>
      </c>
      <c r="HT4" s="50" t="s">
        <v>112</v>
      </c>
      <c r="HU4" s="50" t="s">
        <v>113</v>
      </c>
      <c r="HV4" s="50" t="s">
        <v>114</v>
      </c>
      <c r="HW4" s="50" t="s">
        <v>115</v>
      </c>
      <c r="HX4" s="50" t="s">
        <v>116</v>
      </c>
      <c r="HY4" s="50" t="s">
        <v>162</v>
      </c>
    </row>
    <row r="5">
      <c r="A5" s="36"/>
      <c r="B5" s="41" t="s">
        <v>41</v>
      </c>
      <c r="C5" s="38">
        <v>2.0</v>
      </c>
      <c r="D5" s="42">
        <f t="shared" si="5"/>
        <v>0.1132105461</v>
      </c>
      <c r="E5" s="42">
        <f t="shared" si="6"/>
        <v>0.1129688714</v>
      </c>
      <c r="F5" s="42">
        <f t="shared" si="7"/>
        <v>-0.916966002</v>
      </c>
      <c r="G5" s="42">
        <f t="shared" si="8"/>
        <v>0.8039971304</v>
      </c>
      <c r="H5" s="42">
        <f t="shared" si="9"/>
        <v>0.3331397947</v>
      </c>
      <c r="I5" s="43">
        <f t="shared" ref="I5:K5" si="14">ROUNDDOWN(($B$10+E5)*$B$8)</f>
        <v>154</v>
      </c>
      <c r="J5" s="43">
        <f t="shared" si="14"/>
        <v>11</v>
      </c>
      <c r="K5" s="43">
        <f t="shared" si="14"/>
        <v>250</v>
      </c>
      <c r="L5" s="44" t="str">
        <f t="shared" ref="L5:N5" si="15">(concat(SUBSTITUTE(I5, ",", ".",),","))</f>
        <v>154,</v>
      </c>
      <c r="M5" s="44" t="str">
        <f t="shared" si="15"/>
        <v>11,</v>
      </c>
      <c r="N5" s="44" t="str">
        <f t="shared" si="15"/>
        <v>250,</v>
      </c>
      <c r="O5" s="43">
        <f t="shared" ref="O5:Q5" si="16">($B$10+(($B$4*E5)+($B$6*$H5)))*$B$8</f>
        <v>166.9446878</v>
      </c>
      <c r="P5" s="43">
        <f t="shared" si="16"/>
        <v>2.605704548</v>
      </c>
      <c r="Q5" s="43">
        <f t="shared" si="16"/>
        <v>277.2068843</v>
      </c>
      <c r="R5" s="44" t="str">
        <f t="shared" ref="R5:T5" si="17">(concat(SUBSTITUTE(O5, ",", ".",),","))</f>
        <v>167,</v>
      </c>
      <c r="S5" s="44" t="str">
        <f t="shared" si="17"/>
        <v>3,</v>
      </c>
      <c r="T5" s="44" t="str">
        <f t="shared" si="17"/>
        <v>277,</v>
      </c>
      <c r="V5" s="50" t="str">
        <f t="array" ref="V5:HY5">TRANSPOSE(N$1:N$212)</f>
        <v/>
      </c>
      <c r="W5" s="50" t="s">
        <v>53</v>
      </c>
      <c r="X5" s="50" t="s">
        <v>93</v>
      </c>
      <c r="Y5" s="50" t="s">
        <v>94</v>
      </c>
      <c r="Z5" s="50" t="s">
        <v>95</v>
      </c>
      <c r="AA5" s="50" t="s">
        <v>96</v>
      </c>
      <c r="AB5" s="50" t="s">
        <v>97</v>
      </c>
      <c r="AC5" s="50" t="s">
        <v>98</v>
      </c>
      <c r="AD5" s="50" t="s">
        <v>99</v>
      </c>
      <c r="AE5" s="50" t="s">
        <v>100</v>
      </c>
      <c r="AF5" s="50" t="s">
        <v>101</v>
      </c>
      <c r="AG5" s="50" t="s">
        <v>102</v>
      </c>
      <c r="AH5" s="50" t="s">
        <v>103</v>
      </c>
      <c r="AI5" s="50" t="s">
        <v>104</v>
      </c>
      <c r="AJ5" s="50" t="s">
        <v>105</v>
      </c>
      <c r="AK5" s="50" t="s">
        <v>106</v>
      </c>
      <c r="AL5" s="50" t="s">
        <v>107</v>
      </c>
      <c r="AM5" s="50" t="s">
        <v>108</v>
      </c>
      <c r="AN5" s="50" t="s">
        <v>109</v>
      </c>
      <c r="AO5" s="50" t="s">
        <v>110</v>
      </c>
      <c r="AP5" s="50" t="s">
        <v>111</v>
      </c>
      <c r="AQ5" s="50" t="s">
        <v>112</v>
      </c>
      <c r="AR5" s="50" t="s">
        <v>113</v>
      </c>
      <c r="AS5" s="50" t="s">
        <v>114</v>
      </c>
      <c r="AT5" s="50" t="s">
        <v>115</v>
      </c>
      <c r="AU5" s="50" t="s">
        <v>116</v>
      </c>
      <c r="AV5" s="50" t="s">
        <v>117</v>
      </c>
      <c r="AW5" s="50" t="s">
        <v>118</v>
      </c>
      <c r="AX5" s="50" t="s">
        <v>119</v>
      </c>
      <c r="AY5" s="50" t="s">
        <v>120</v>
      </c>
      <c r="AZ5" s="50" t="s">
        <v>121</v>
      </c>
      <c r="BA5" s="50" t="s">
        <v>122</v>
      </c>
      <c r="BB5" s="50" t="s">
        <v>123</v>
      </c>
      <c r="BC5" s="50" t="s">
        <v>124</v>
      </c>
      <c r="BD5" s="50" t="s">
        <v>125</v>
      </c>
      <c r="BE5" s="50" t="s">
        <v>126</v>
      </c>
      <c r="BF5" s="50" t="s">
        <v>127</v>
      </c>
      <c r="BG5" s="50" t="s">
        <v>128</v>
      </c>
      <c r="BH5" s="50" t="s">
        <v>129</v>
      </c>
      <c r="BI5" s="50" t="s">
        <v>130</v>
      </c>
      <c r="BJ5" s="50" t="s">
        <v>131</v>
      </c>
      <c r="BK5" s="50" t="s">
        <v>132</v>
      </c>
      <c r="BL5" s="50" t="s">
        <v>133</v>
      </c>
      <c r="BM5" s="50" t="s">
        <v>134</v>
      </c>
      <c r="BN5" s="50" t="s">
        <v>135</v>
      </c>
      <c r="BO5" s="50" t="s">
        <v>136</v>
      </c>
      <c r="BP5" s="50" t="s">
        <v>137</v>
      </c>
      <c r="BQ5" s="50" t="s">
        <v>138</v>
      </c>
      <c r="BR5" s="50" t="s">
        <v>138</v>
      </c>
      <c r="BS5" s="50" t="s">
        <v>138</v>
      </c>
      <c r="BT5" s="50" t="s">
        <v>138</v>
      </c>
      <c r="BU5" s="50" t="s">
        <v>137</v>
      </c>
      <c r="BV5" s="50" t="s">
        <v>135</v>
      </c>
      <c r="BW5" s="50" t="s">
        <v>139</v>
      </c>
      <c r="BX5" s="50" t="s">
        <v>140</v>
      </c>
      <c r="BY5" s="50" t="s">
        <v>141</v>
      </c>
      <c r="BZ5" s="50" t="s">
        <v>142</v>
      </c>
      <c r="CA5" s="50" t="s">
        <v>143</v>
      </c>
      <c r="CB5" s="50" t="s">
        <v>144</v>
      </c>
      <c r="CC5" s="50" t="s">
        <v>145</v>
      </c>
      <c r="CD5" s="50" t="s">
        <v>146</v>
      </c>
      <c r="CE5" s="50" t="s">
        <v>147</v>
      </c>
      <c r="CF5" s="50" t="s">
        <v>148</v>
      </c>
      <c r="CG5" s="50" t="s">
        <v>149</v>
      </c>
      <c r="CH5" s="50" t="s">
        <v>150</v>
      </c>
      <c r="CI5" s="50" t="s">
        <v>151</v>
      </c>
      <c r="CJ5" s="50" t="s">
        <v>152</v>
      </c>
      <c r="CK5" s="50" t="s">
        <v>153</v>
      </c>
      <c r="CL5" s="50" t="s">
        <v>154</v>
      </c>
      <c r="CM5" s="50" t="s">
        <v>155</v>
      </c>
      <c r="CN5" s="50" t="s">
        <v>156</v>
      </c>
      <c r="CO5" s="50" t="s">
        <v>157</v>
      </c>
      <c r="CP5" s="50" t="s">
        <v>158</v>
      </c>
      <c r="CQ5" s="50" t="s">
        <v>159</v>
      </c>
      <c r="CR5" s="50" t="s">
        <v>160</v>
      </c>
      <c r="CS5" s="50" t="s">
        <v>161</v>
      </c>
      <c r="CT5" s="50" t="s">
        <v>60</v>
      </c>
      <c r="CU5" s="50" t="s">
        <v>61</v>
      </c>
      <c r="CV5" s="50" t="s">
        <v>62</v>
      </c>
      <c r="CW5" s="50" t="s">
        <v>63</v>
      </c>
      <c r="CX5" s="50" t="s">
        <v>64</v>
      </c>
      <c r="CY5" s="50" t="s">
        <v>65</v>
      </c>
      <c r="CZ5" s="50" t="s">
        <v>66</v>
      </c>
      <c r="DA5" s="50" t="s">
        <v>67</v>
      </c>
      <c r="DB5" s="50" t="s">
        <v>68</v>
      </c>
      <c r="DC5" s="50" t="s">
        <v>69</v>
      </c>
      <c r="DD5" s="50" t="s">
        <v>70</v>
      </c>
      <c r="DE5" s="50" t="s">
        <v>71</v>
      </c>
      <c r="DF5" s="50" t="s">
        <v>72</v>
      </c>
      <c r="DG5" s="50" t="s">
        <v>73</v>
      </c>
      <c r="DH5" s="50" t="s">
        <v>74</v>
      </c>
      <c r="DI5" s="50" t="s">
        <v>75</v>
      </c>
      <c r="DJ5" s="50" t="s">
        <v>76</v>
      </c>
      <c r="DK5" s="50" t="s">
        <v>77</v>
      </c>
      <c r="DL5" s="50" t="s">
        <v>78</v>
      </c>
      <c r="DM5" s="50" t="s">
        <v>79</v>
      </c>
      <c r="DN5" s="50" t="s">
        <v>80</v>
      </c>
      <c r="DO5" s="50" t="s">
        <v>81</v>
      </c>
      <c r="DP5" s="50" t="s">
        <v>82</v>
      </c>
      <c r="DQ5" s="50" t="s">
        <v>83</v>
      </c>
      <c r="DR5" s="50" t="s">
        <v>84</v>
      </c>
      <c r="DS5" s="50" t="s">
        <v>85</v>
      </c>
      <c r="DT5" s="50" t="s">
        <v>86</v>
      </c>
      <c r="DU5" s="50" t="s">
        <v>87</v>
      </c>
      <c r="DV5" s="50" t="s">
        <v>87</v>
      </c>
      <c r="DW5" s="50" t="s">
        <v>87</v>
      </c>
      <c r="DX5" s="50" t="s">
        <v>86</v>
      </c>
      <c r="DY5" s="50" t="s">
        <v>85</v>
      </c>
      <c r="DZ5" s="50" t="s">
        <v>88</v>
      </c>
      <c r="EA5" s="50" t="s">
        <v>89</v>
      </c>
      <c r="EB5" s="50" t="s">
        <v>90</v>
      </c>
      <c r="EC5" s="50" t="s">
        <v>91</v>
      </c>
      <c r="ED5" s="50" t="s">
        <v>92</v>
      </c>
      <c r="EE5" s="50" t="s">
        <v>93</v>
      </c>
      <c r="EF5" s="50" t="s">
        <v>94</v>
      </c>
      <c r="EG5" s="50" t="s">
        <v>95</v>
      </c>
      <c r="EH5" s="50" t="s">
        <v>96</v>
      </c>
      <c r="EI5" s="50" t="s">
        <v>97</v>
      </c>
      <c r="EJ5" s="50" t="s">
        <v>98</v>
      </c>
      <c r="EK5" s="50" t="s">
        <v>99</v>
      </c>
      <c r="EL5" s="50" t="s">
        <v>100</v>
      </c>
      <c r="EM5" s="50" t="s">
        <v>101</v>
      </c>
      <c r="EN5" s="50" t="s">
        <v>102</v>
      </c>
      <c r="EO5" s="50" t="s">
        <v>103</v>
      </c>
      <c r="EP5" s="50" t="s">
        <v>104</v>
      </c>
      <c r="EQ5" s="50" t="s">
        <v>105</v>
      </c>
      <c r="ER5" s="50" t="s">
        <v>106</v>
      </c>
      <c r="ES5" s="50" t="s">
        <v>107</v>
      </c>
      <c r="ET5" s="50" t="s">
        <v>108</v>
      </c>
      <c r="EU5" s="50" t="s">
        <v>109</v>
      </c>
      <c r="EV5" s="50" t="s">
        <v>110</v>
      </c>
      <c r="EW5" s="50" t="s">
        <v>111</v>
      </c>
      <c r="EX5" s="50" t="s">
        <v>112</v>
      </c>
      <c r="EY5" s="50" t="s">
        <v>113</v>
      </c>
      <c r="EZ5" s="50" t="s">
        <v>114</v>
      </c>
      <c r="FA5" s="50" t="s">
        <v>115</v>
      </c>
      <c r="FB5" s="50" t="s">
        <v>116</v>
      </c>
      <c r="FC5" s="50" t="s">
        <v>117</v>
      </c>
      <c r="FD5" s="50" t="s">
        <v>118</v>
      </c>
      <c r="FE5" s="50" t="s">
        <v>119</v>
      </c>
      <c r="FF5" s="50" t="s">
        <v>120</v>
      </c>
      <c r="FG5" s="50" t="s">
        <v>121</v>
      </c>
      <c r="FH5" s="50" t="s">
        <v>122</v>
      </c>
      <c r="FI5" s="50" t="s">
        <v>123</v>
      </c>
      <c r="FJ5" s="50" t="s">
        <v>124</v>
      </c>
      <c r="FK5" s="50" t="s">
        <v>125</v>
      </c>
      <c r="FL5" s="50" t="s">
        <v>126</v>
      </c>
      <c r="FM5" s="50" t="s">
        <v>127</v>
      </c>
      <c r="FN5" s="50" t="s">
        <v>128</v>
      </c>
      <c r="FO5" s="50" t="s">
        <v>129</v>
      </c>
      <c r="FP5" s="50" t="s">
        <v>130</v>
      </c>
      <c r="FQ5" s="50" t="s">
        <v>131</v>
      </c>
      <c r="FR5" s="50" t="s">
        <v>132</v>
      </c>
      <c r="FS5" s="50" t="s">
        <v>133</v>
      </c>
      <c r="FT5" s="50" t="s">
        <v>134</v>
      </c>
      <c r="FU5" s="50" t="s">
        <v>135</v>
      </c>
      <c r="FV5" s="50" t="s">
        <v>136</v>
      </c>
      <c r="FW5" s="50" t="s">
        <v>137</v>
      </c>
      <c r="FX5" s="50" t="s">
        <v>138</v>
      </c>
      <c r="FY5" s="50" t="s">
        <v>138</v>
      </c>
      <c r="FZ5" s="50" t="s">
        <v>138</v>
      </c>
      <c r="GA5" s="50" t="s">
        <v>138</v>
      </c>
      <c r="GB5" s="50" t="s">
        <v>137</v>
      </c>
      <c r="GC5" s="50" t="s">
        <v>135</v>
      </c>
      <c r="GD5" s="50" t="s">
        <v>139</v>
      </c>
      <c r="GE5" s="50" t="s">
        <v>140</v>
      </c>
      <c r="GF5" s="50" t="s">
        <v>141</v>
      </c>
      <c r="GG5" s="50" t="s">
        <v>142</v>
      </c>
      <c r="GH5" s="50" t="s">
        <v>143</v>
      </c>
      <c r="GI5" s="50" t="s">
        <v>144</v>
      </c>
      <c r="GJ5" s="50" t="s">
        <v>145</v>
      </c>
      <c r="GK5" s="50" t="s">
        <v>146</v>
      </c>
      <c r="GL5" s="50" t="s">
        <v>147</v>
      </c>
      <c r="GM5" s="50" t="s">
        <v>148</v>
      </c>
      <c r="GN5" s="50" t="s">
        <v>149</v>
      </c>
      <c r="GO5" s="50" t="s">
        <v>150</v>
      </c>
      <c r="GP5" s="50" t="s">
        <v>151</v>
      </c>
      <c r="GQ5" s="50" t="s">
        <v>152</v>
      </c>
      <c r="GR5" s="50" t="s">
        <v>153</v>
      </c>
      <c r="GS5" s="50" t="s">
        <v>154</v>
      </c>
      <c r="GT5" s="50" t="s">
        <v>155</v>
      </c>
      <c r="GU5" s="50" t="s">
        <v>156</v>
      </c>
      <c r="GV5" s="50" t="s">
        <v>157</v>
      </c>
      <c r="GW5" s="50" t="s">
        <v>158</v>
      </c>
      <c r="GX5" s="50" t="s">
        <v>159</v>
      </c>
      <c r="GY5" s="50" t="s">
        <v>160</v>
      </c>
      <c r="GZ5" s="50" t="s">
        <v>161</v>
      </c>
      <c r="HA5" s="50" t="s">
        <v>60</v>
      </c>
      <c r="HB5" s="50" t="s">
        <v>61</v>
      </c>
      <c r="HC5" s="50" t="s">
        <v>62</v>
      </c>
      <c r="HD5" s="50" t="s">
        <v>63</v>
      </c>
      <c r="HE5" s="50" t="s">
        <v>64</v>
      </c>
      <c r="HF5" s="50" t="s">
        <v>65</v>
      </c>
      <c r="HG5" s="50" t="s">
        <v>66</v>
      </c>
      <c r="HH5" s="50" t="s">
        <v>67</v>
      </c>
      <c r="HI5" s="50" t="s">
        <v>68</v>
      </c>
      <c r="HJ5" s="50" t="s">
        <v>69</v>
      </c>
      <c r="HK5" s="50" t="s">
        <v>70</v>
      </c>
      <c r="HL5" s="50" t="s">
        <v>71</v>
      </c>
      <c r="HM5" s="50" t="s">
        <v>72</v>
      </c>
      <c r="HN5" s="50" t="s">
        <v>73</v>
      </c>
      <c r="HO5" s="50" t="s">
        <v>74</v>
      </c>
      <c r="HP5" s="50" t="s">
        <v>75</v>
      </c>
      <c r="HQ5" s="50" t="s">
        <v>76</v>
      </c>
      <c r="HR5" s="50" t="s">
        <v>77</v>
      </c>
      <c r="HS5" s="50" t="s">
        <v>78</v>
      </c>
      <c r="HT5" s="50" t="s">
        <v>79</v>
      </c>
      <c r="HU5" s="50" t="s">
        <v>80</v>
      </c>
      <c r="HV5" s="50" t="s">
        <v>81</v>
      </c>
      <c r="HW5" s="50" t="s">
        <v>82</v>
      </c>
      <c r="HX5" s="50" t="s">
        <v>83</v>
      </c>
      <c r="HY5" s="50" t="s">
        <v>162</v>
      </c>
    </row>
    <row r="6">
      <c r="A6" s="36"/>
      <c r="B6" s="16">
        <v>0.22</v>
      </c>
      <c r="C6" s="38">
        <v>3.0</v>
      </c>
      <c r="D6" s="42">
        <f t="shared" si="5"/>
        <v>0.1698158191</v>
      </c>
      <c r="E6" s="42">
        <f t="shared" si="6"/>
        <v>0.1690008203</v>
      </c>
      <c r="F6" s="42">
        <f t="shared" si="7"/>
        <v>-0.938068827</v>
      </c>
      <c r="G6" s="42">
        <f t="shared" si="8"/>
        <v>0.7690680066</v>
      </c>
      <c r="H6" s="42">
        <f t="shared" si="9"/>
        <v>0.4876949438</v>
      </c>
      <c r="I6" s="43">
        <f t="shared" ref="I6:K6" si="18">ROUNDDOWN(($B$10+E6)*$B$8)</f>
        <v>162</v>
      </c>
      <c r="J6" s="43">
        <f t="shared" si="18"/>
        <v>8</v>
      </c>
      <c r="K6" s="43">
        <f t="shared" si="18"/>
        <v>245</v>
      </c>
      <c r="L6" s="44" t="str">
        <f t="shared" ref="L6:N6" si="19">(concat(SUBSTITUTE(I6, ",", ".",),","))</f>
        <v>162,</v>
      </c>
      <c r="M6" s="44" t="str">
        <f t="shared" si="19"/>
        <v>8,</v>
      </c>
      <c r="N6" s="44" t="str">
        <f t="shared" si="19"/>
        <v>245,</v>
      </c>
      <c r="O6" s="43">
        <f t="shared" ref="O6:Q6" si="20">($B$10+(($B$4*E6)+($B$6*$H6)))*$B$8</f>
        <v>180.6030816</v>
      </c>
      <c r="P6" s="43">
        <f t="shared" si="20"/>
        <v>3.956280947</v>
      </c>
      <c r="Q6" s="43">
        <f t="shared" si="20"/>
        <v>276.351302</v>
      </c>
      <c r="R6" s="44" t="str">
        <f t="shared" ref="R6:T6" si="21">(concat(SUBSTITUTE(O6, ",", ".",),","))</f>
        <v>181,</v>
      </c>
      <c r="S6" s="44" t="str">
        <f t="shared" si="21"/>
        <v>4,</v>
      </c>
      <c r="T6" s="44" t="str">
        <f t="shared" si="21"/>
        <v>276,</v>
      </c>
      <c r="V6" s="50" t="str">
        <f t="array" ref="V6:HY6">TRANSPOSE(R$1:R$212)</f>
        <v/>
      </c>
      <c r="W6" s="50" t="s">
        <v>57</v>
      </c>
      <c r="X6" s="50" t="s">
        <v>163</v>
      </c>
      <c r="Y6" s="50" t="s">
        <v>164</v>
      </c>
      <c r="Z6" s="50" t="s">
        <v>165</v>
      </c>
      <c r="AA6" s="50" t="s">
        <v>106</v>
      </c>
      <c r="AB6" s="50" t="s">
        <v>166</v>
      </c>
      <c r="AC6" s="50" t="s">
        <v>69</v>
      </c>
      <c r="AD6" s="50" t="s">
        <v>167</v>
      </c>
      <c r="AE6" s="50" t="s">
        <v>168</v>
      </c>
      <c r="AF6" s="50" t="s">
        <v>169</v>
      </c>
      <c r="AG6" s="50" t="s">
        <v>76</v>
      </c>
      <c r="AH6" s="50" t="s">
        <v>170</v>
      </c>
      <c r="AI6" s="50" t="s">
        <v>171</v>
      </c>
      <c r="AJ6" s="50" t="s">
        <v>172</v>
      </c>
      <c r="AK6" s="50" t="s">
        <v>82</v>
      </c>
      <c r="AL6" s="50" t="s">
        <v>88</v>
      </c>
      <c r="AM6" s="50" t="s">
        <v>86</v>
      </c>
      <c r="AN6" s="50" t="s">
        <v>87</v>
      </c>
      <c r="AO6" s="50" t="s">
        <v>87</v>
      </c>
      <c r="AP6" s="50" t="s">
        <v>87</v>
      </c>
      <c r="AQ6" s="50" t="s">
        <v>87</v>
      </c>
      <c r="AR6" s="50" t="s">
        <v>86</v>
      </c>
      <c r="AS6" s="50" t="s">
        <v>84</v>
      </c>
      <c r="AT6" s="50" t="s">
        <v>88</v>
      </c>
      <c r="AU6" s="50" t="s">
        <v>89</v>
      </c>
      <c r="AV6" s="50" t="s">
        <v>82</v>
      </c>
      <c r="AW6" s="50" t="s">
        <v>173</v>
      </c>
      <c r="AX6" s="50" t="s">
        <v>90</v>
      </c>
      <c r="AY6" s="50" t="s">
        <v>90</v>
      </c>
      <c r="AZ6" s="50" t="s">
        <v>90</v>
      </c>
      <c r="BA6" s="50" t="s">
        <v>90</v>
      </c>
      <c r="BB6" s="50" t="s">
        <v>173</v>
      </c>
      <c r="BC6" s="50" t="s">
        <v>82</v>
      </c>
      <c r="BD6" s="50" t="s">
        <v>89</v>
      </c>
      <c r="BE6" s="50" t="s">
        <v>83</v>
      </c>
      <c r="BF6" s="50" t="s">
        <v>84</v>
      </c>
      <c r="BG6" s="50" t="s">
        <v>85</v>
      </c>
      <c r="BH6" s="50" t="s">
        <v>86</v>
      </c>
      <c r="BI6" s="50" t="s">
        <v>87</v>
      </c>
      <c r="BJ6" s="50" t="s">
        <v>87</v>
      </c>
      <c r="BK6" s="50" t="s">
        <v>87</v>
      </c>
      <c r="BL6" s="50" t="s">
        <v>86</v>
      </c>
      <c r="BM6" s="50" t="s">
        <v>85</v>
      </c>
      <c r="BN6" s="50" t="s">
        <v>83</v>
      </c>
      <c r="BO6" s="50" t="s">
        <v>90</v>
      </c>
      <c r="BP6" s="50" t="s">
        <v>80</v>
      </c>
      <c r="BQ6" s="50" t="s">
        <v>93</v>
      </c>
      <c r="BR6" s="50" t="s">
        <v>174</v>
      </c>
      <c r="BS6" s="50" t="s">
        <v>175</v>
      </c>
      <c r="BT6" s="50" t="s">
        <v>98</v>
      </c>
      <c r="BU6" s="50" t="s">
        <v>176</v>
      </c>
      <c r="BV6" s="50" t="s">
        <v>177</v>
      </c>
      <c r="BW6" s="50" t="s">
        <v>178</v>
      </c>
      <c r="BX6" s="50" t="s">
        <v>179</v>
      </c>
      <c r="BY6" s="50" t="s">
        <v>180</v>
      </c>
      <c r="BZ6" s="50" t="s">
        <v>181</v>
      </c>
      <c r="CA6" s="50" t="s">
        <v>61</v>
      </c>
      <c r="CB6" s="50" t="s">
        <v>182</v>
      </c>
      <c r="CC6" s="50" t="s">
        <v>183</v>
      </c>
      <c r="CD6" s="50" t="s">
        <v>184</v>
      </c>
      <c r="CE6" s="50" t="s">
        <v>185</v>
      </c>
      <c r="CF6" s="50" t="s">
        <v>186</v>
      </c>
      <c r="CG6" s="50" t="s">
        <v>187</v>
      </c>
      <c r="CH6" s="50" t="s">
        <v>123</v>
      </c>
      <c r="CI6" s="50" t="s">
        <v>188</v>
      </c>
      <c r="CJ6" s="50" t="s">
        <v>189</v>
      </c>
      <c r="CK6" s="50" t="s">
        <v>128</v>
      </c>
      <c r="CL6" s="50" t="s">
        <v>144</v>
      </c>
      <c r="CM6" s="50" t="s">
        <v>131</v>
      </c>
      <c r="CN6" s="50" t="s">
        <v>190</v>
      </c>
      <c r="CO6" s="50" t="s">
        <v>191</v>
      </c>
      <c r="CP6" s="50" t="s">
        <v>135</v>
      </c>
      <c r="CQ6" s="50" t="s">
        <v>137</v>
      </c>
      <c r="CR6" s="50" t="s">
        <v>138</v>
      </c>
      <c r="CS6" s="50" t="s">
        <v>138</v>
      </c>
      <c r="CT6" s="50" t="s">
        <v>137</v>
      </c>
      <c r="CU6" s="50" t="s">
        <v>137</v>
      </c>
      <c r="CV6" s="50" t="s">
        <v>135</v>
      </c>
      <c r="CW6" s="50" t="s">
        <v>139</v>
      </c>
      <c r="CX6" s="50" t="s">
        <v>191</v>
      </c>
      <c r="CY6" s="50" t="s">
        <v>140</v>
      </c>
      <c r="CZ6" s="50" t="s">
        <v>133</v>
      </c>
      <c r="DA6" s="50" t="s">
        <v>190</v>
      </c>
      <c r="DB6" s="50" t="s">
        <v>190</v>
      </c>
      <c r="DC6" s="50" t="s">
        <v>141</v>
      </c>
      <c r="DD6" s="50" t="s">
        <v>141</v>
      </c>
      <c r="DE6" s="50" t="s">
        <v>190</v>
      </c>
      <c r="DF6" s="50" t="s">
        <v>133</v>
      </c>
      <c r="DG6" s="50" t="s">
        <v>140</v>
      </c>
      <c r="DH6" s="50" t="s">
        <v>134</v>
      </c>
      <c r="DI6" s="50" t="s">
        <v>191</v>
      </c>
      <c r="DJ6" s="50" t="s">
        <v>135</v>
      </c>
      <c r="DK6" s="50" t="s">
        <v>136</v>
      </c>
      <c r="DL6" s="50" t="s">
        <v>137</v>
      </c>
      <c r="DM6" s="50" t="s">
        <v>138</v>
      </c>
      <c r="DN6" s="50" t="s">
        <v>138</v>
      </c>
      <c r="DO6" s="50" t="s">
        <v>137</v>
      </c>
      <c r="DP6" s="50" t="s">
        <v>136</v>
      </c>
      <c r="DQ6" s="50" t="s">
        <v>139</v>
      </c>
      <c r="DR6" s="50" t="s">
        <v>140</v>
      </c>
      <c r="DS6" s="50" t="s">
        <v>132</v>
      </c>
      <c r="DT6" s="50" t="s">
        <v>192</v>
      </c>
      <c r="DU6" s="50" t="s">
        <v>193</v>
      </c>
      <c r="DV6" s="50" t="s">
        <v>194</v>
      </c>
      <c r="DW6" s="50" t="s">
        <v>148</v>
      </c>
      <c r="DX6" s="50" t="s">
        <v>195</v>
      </c>
      <c r="DY6" s="50" t="s">
        <v>196</v>
      </c>
      <c r="DZ6" s="50" t="s">
        <v>153</v>
      </c>
      <c r="EA6" s="50" t="s">
        <v>197</v>
      </c>
      <c r="EB6" s="50" t="s">
        <v>198</v>
      </c>
      <c r="EC6" s="50" t="s">
        <v>115</v>
      </c>
      <c r="ED6" s="50" t="s">
        <v>199</v>
      </c>
      <c r="EE6" s="50" t="s">
        <v>163</v>
      </c>
      <c r="EF6" s="50" t="s">
        <v>164</v>
      </c>
      <c r="EG6" s="50" t="s">
        <v>165</v>
      </c>
      <c r="EH6" s="50" t="s">
        <v>106</v>
      </c>
      <c r="EI6" s="50" t="s">
        <v>166</v>
      </c>
      <c r="EJ6" s="50" t="s">
        <v>69</v>
      </c>
      <c r="EK6" s="50" t="s">
        <v>167</v>
      </c>
      <c r="EL6" s="50" t="s">
        <v>168</v>
      </c>
      <c r="EM6" s="50" t="s">
        <v>169</v>
      </c>
      <c r="EN6" s="50" t="s">
        <v>76</v>
      </c>
      <c r="EO6" s="50" t="s">
        <v>170</v>
      </c>
      <c r="EP6" s="50" t="s">
        <v>171</v>
      </c>
      <c r="EQ6" s="50" t="s">
        <v>172</v>
      </c>
      <c r="ER6" s="50" t="s">
        <v>82</v>
      </c>
      <c r="ES6" s="50" t="s">
        <v>88</v>
      </c>
      <c r="ET6" s="50" t="s">
        <v>86</v>
      </c>
      <c r="EU6" s="50" t="s">
        <v>87</v>
      </c>
      <c r="EV6" s="50" t="s">
        <v>87</v>
      </c>
      <c r="EW6" s="50" t="s">
        <v>87</v>
      </c>
      <c r="EX6" s="50" t="s">
        <v>87</v>
      </c>
      <c r="EY6" s="50" t="s">
        <v>86</v>
      </c>
      <c r="EZ6" s="50" t="s">
        <v>84</v>
      </c>
      <c r="FA6" s="50" t="s">
        <v>88</v>
      </c>
      <c r="FB6" s="50" t="s">
        <v>89</v>
      </c>
      <c r="FC6" s="50" t="s">
        <v>82</v>
      </c>
      <c r="FD6" s="50" t="s">
        <v>173</v>
      </c>
      <c r="FE6" s="50" t="s">
        <v>90</v>
      </c>
      <c r="FF6" s="50" t="s">
        <v>90</v>
      </c>
      <c r="FG6" s="50" t="s">
        <v>90</v>
      </c>
      <c r="FH6" s="50" t="s">
        <v>90</v>
      </c>
      <c r="FI6" s="50" t="s">
        <v>173</v>
      </c>
      <c r="FJ6" s="50" t="s">
        <v>82</v>
      </c>
      <c r="FK6" s="50" t="s">
        <v>89</v>
      </c>
      <c r="FL6" s="50" t="s">
        <v>83</v>
      </c>
      <c r="FM6" s="50" t="s">
        <v>84</v>
      </c>
      <c r="FN6" s="50" t="s">
        <v>85</v>
      </c>
      <c r="FO6" s="50" t="s">
        <v>86</v>
      </c>
      <c r="FP6" s="50" t="s">
        <v>87</v>
      </c>
      <c r="FQ6" s="50" t="s">
        <v>87</v>
      </c>
      <c r="FR6" s="50" t="s">
        <v>87</v>
      </c>
      <c r="FS6" s="50" t="s">
        <v>86</v>
      </c>
      <c r="FT6" s="50" t="s">
        <v>85</v>
      </c>
      <c r="FU6" s="50" t="s">
        <v>83</v>
      </c>
      <c r="FV6" s="50" t="s">
        <v>90</v>
      </c>
      <c r="FW6" s="50" t="s">
        <v>80</v>
      </c>
      <c r="FX6" s="50" t="s">
        <v>93</v>
      </c>
      <c r="FY6" s="50" t="s">
        <v>174</v>
      </c>
      <c r="FZ6" s="50" t="s">
        <v>175</v>
      </c>
      <c r="GA6" s="50" t="s">
        <v>98</v>
      </c>
      <c r="GB6" s="50" t="s">
        <v>176</v>
      </c>
      <c r="GC6" s="50" t="s">
        <v>177</v>
      </c>
      <c r="GD6" s="50" t="s">
        <v>178</v>
      </c>
      <c r="GE6" s="50" t="s">
        <v>179</v>
      </c>
      <c r="GF6" s="50" t="s">
        <v>180</v>
      </c>
      <c r="GG6" s="50" t="s">
        <v>181</v>
      </c>
      <c r="GH6" s="50" t="s">
        <v>61</v>
      </c>
      <c r="GI6" s="50" t="s">
        <v>182</v>
      </c>
      <c r="GJ6" s="50" t="s">
        <v>183</v>
      </c>
      <c r="GK6" s="50" t="s">
        <v>184</v>
      </c>
      <c r="GL6" s="50" t="s">
        <v>185</v>
      </c>
      <c r="GM6" s="50" t="s">
        <v>186</v>
      </c>
      <c r="GN6" s="50" t="s">
        <v>187</v>
      </c>
      <c r="GO6" s="50" t="s">
        <v>123</v>
      </c>
      <c r="GP6" s="50" t="s">
        <v>188</v>
      </c>
      <c r="GQ6" s="50" t="s">
        <v>189</v>
      </c>
      <c r="GR6" s="50" t="s">
        <v>128</v>
      </c>
      <c r="GS6" s="50" t="s">
        <v>144</v>
      </c>
      <c r="GT6" s="50" t="s">
        <v>131</v>
      </c>
      <c r="GU6" s="50" t="s">
        <v>190</v>
      </c>
      <c r="GV6" s="50" t="s">
        <v>191</v>
      </c>
      <c r="GW6" s="50" t="s">
        <v>135</v>
      </c>
      <c r="GX6" s="50" t="s">
        <v>137</v>
      </c>
      <c r="GY6" s="50" t="s">
        <v>138</v>
      </c>
      <c r="GZ6" s="50" t="s">
        <v>138</v>
      </c>
      <c r="HA6" s="50" t="s">
        <v>137</v>
      </c>
      <c r="HB6" s="50" t="s">
        <v>137</v>
      </c>
      <c r="HC6" s="50" t="s">
        <v>135</v>
      </c>
      <c r="HD6" s="50" t="s">
        <v>139</v>
      </c>
      <c r="HE6" s="50" t="s">
        <v>191</v>
      </c>
      <c r="HF6" s="50" t="s">
        <v>140</v>
      </c>
      <c r="HG6" s="50" t="s">
        <v>133</v>
      </c>
      <c r="HH6" s="50" t="s">
        <v>190</v>
      </c>
      <c r="HI6" s="50" t="s">
        <v>190</v>
      </c>
      <c r="HJ6" s="50" t="s">
        <v>141</v>
      </c>
      <c r="HK6" s="50" t="s">
        <v>141</v>
      </c>
      <c r="HL6" s="50" t="s">
        <v>190</v>
      </c>
      <c r="HM6" s="50" t="s">
        <v>133</v>
      </c>
      <c r="HN6" s="50" t="s">
        <v>140</v>
      </c>
      <c r="HO6" s="50" t="s">
        <v>134</v>
      </c>
      <c r="HP6" s="50" t="s">
        <v>191</v>
      </c>
      <c r="HQ6" s="50" t="s">
        <v>135</v>
      </c>
      <c r="HR6" s="50" t="s">
        <v>136</v>
      </c>
      <c r="HS6" s="50" t="s">
        <v>137</v>
      </c>
      <c r="HT6" s="50" t="s">
        <v>138</v>
      </c>
      <c r="HU6" s="50" t="s">
        <v>138</v>
      </c>
      <c r="HV6" s="50" t="s">
        <v>137</v>
      </c>
      <c r="HW6" s="50" t="s">
        <v>136</v>
      </c>
      <c r="HX6" s="50" t="s">
        <v>139</v>
      </c>
      <c r="HY6" s="50" t="s">
        <v>162</v>
      </c>
    </row>
    <row r="7">
      <c r="A7" s="36"/>
      <c r="B7" s="41" t="s">
        <v>42</v>
      </c>
      <c r="C7" s="38">
        <v>4.0</v>
      </c>
      <c r="D7" s="42">
        <f t="shared" si="5"/>
        <v>0.2264210922</v>
      </c>
      <c r="E7" s="42">
        <f t="shared" si="6"/>
        <v>0.2244914086</v>
      </c>
      <c r="F7" s="42">
        <f t="shared" si="7"/>
        <v>-0.9561667349</v>
      </c>
      <c r="G7" s="42">
        <f t="shared" si="8"/>
        <v>0.7316753261</v>
      </c>
      <c r="H7" s="42">
        <f t="shared" si="9"/>
        <v>0.6282199973</v>
      </c>
      <c r="I7" s="43">
        <f t="shared" ref="I7:K7" si="22">ROUNDDOWN(($B$10+E7)*$B$8)</f>
        <v>169</v>
      </c>
      <c r="J7" s="43">
        <f t="shared" si="22"/>
        <v>6</v>
      </c>
      <c r="K7" s="43">
        <f t="shared" si="22"/>
        <v>240</v>
      </c>
      <c r="L7" s="44" t="str">
        <f t="shared" ref="L7:N7" si="23">(concat(SUBSTITUTE(I7, ",", ".",),","))</f>
        <v>169,</v>
      </c>
      <c r="M7" s="44" t="str">
        <f t="shared" si="23"/>
        <v>6,</v>
      </c>
      <c r="N7" s="44" t="str">
        <f t="shared" si="23"/>
        <v>240,</v>
      </c>
      <c r="O7" s="43">
        <f t="shared" ref="O7:Q7" si="24">($B$10+(($B$4*E7)+($B$6*$H7)))*$B$8</f>
        <v>193.7468258</v>
      </c>
      <c r="P7" s="43">
        <f t="shared" si="24"/>
        <v>5.358060787</v>
      </c>
      <c r="Q7" s="43">
        <f t="shared" si="24"/>
        <v>274.6743596</v>
      </c>
      <c r="R7" s="44" t="str">
        <f t="shared" ref="R7:T7" si="25">(concat(SUBSTITUTE(O7, ",", ".",),","))</f>
        <v>194,</v>
      </c>
      <c r="S7" s="44" t="str">
        <f t="shared" si="25"/>
        <v>5,</v>
      </c>
      <c r="T7" s="44" t="str">
        <f t="shared" si="25"/>
        <v>275,</v>
      </c>
      <c r="V7" s="50" t="str">
        <f t="array" ref="V7:HY7">TRANSPOSE(S$1:S$212)</f>
        <v/>
      </c>
      <c r="W7" s="50" t="s">
        <v>58</v>
      </c>
      <c r="X7" s="50" t="s">
        <v>137</v>
      </c>
      <c r="Y7" s="50" t="s">
        <v>137</v>
      </c>
      <c r="Z7" s="50" t="s">
        <v>135</v>
      </c>
      <c r="AA7" s="50" t="s">
        <v>139</v>
      </c>
      <c r="AB7" s="50" t="s">
        <v>191</v>
      </c>
      <c r="AC7" s="50" t="s">
        <v>140</v>
      </c>
      <c r="AD7" s="50" t="s">
        <v>133</v>
      </c>
      <c r="AE7" s="50" t="s">
        <v>190</v>
      </c>
      <c r="AF7" s="50" t="s">
        <v>190</v>
      </c>
      <c r="AG7" s="50" t="s">
        <v>141</v>
      </c>
      <c r="AH7" s="50" t="s">
        <v>141</v>
      </c>
      <c r="AI7" s="50" t="s">
        <v>190</v>
      </c>
      <c r="AJ7" s="50" t="s">
        <v>133</v>
      </c>
      <c r="AK7" s="50" t="s">
        <v>140</v>
      </c>
      <c r="AL7" s="50" t="s">
        <v>134</v>
      </c>
      <c r="AM7" s="50" t="s">
        <v>191</v>
      </c>
      <c r="AN7" s="50" t="s">
        <v>135</v>
      </c>
      <c r="AO7" s="50" t="s">
        <v>136</v>
      </c>
      <c r="AP7" s="50" t="s">
        <v>137</v>
      </c>
      <c r="AQ7" s="50" t="s">
        <v>138</v>
      </c>
      <c r="AR7" s="50" t="s">
        <v>138</v>
      </c>
      <c r="AS7" s="50" t="s">
        <v>137</v>
      </c>
      <c r="AT7" s="50" t="s">
        <v>136</v>
      </c>
      <c r="AU7" s="50" t="s">
        <v>139</v>
      </c>
      <c r="AV7" s="50" t="s">
        <v>140</v>
      </c>
      <c r="AW7" s="50" t="s">
        <v>132</v>
      </c>
      <c r="AX7" s="50" t="s">
        <v>192</v>
      </c>
      <c r="AY7" s="50" t="s">
        <v>193</v>
      </c>
      <c r="AZ7" s="50" t="s">
        <v>194</v>
      </c>
      <c r="BA7" s="50" t="s">
        <v>148</v>
      </c>
      <c r="BB7" s="50" t="s">
        <v>195</v>
      </c>
      <c r="BC7" s="50" t="s">
        <v>196</v>
      </c>
      <c r="BD7" s="50" t="s">
        <v>153</v>
      </c>
      <c r="BE7" s="50" t="s">
        <v>197</v>
      </c>
      <c r="BF7" s="50" t="s">
        <v>198</v>
      </c>
      <c r="BG7" s="50" t="s">
        <v>115</v>
      </c>
      <c r="BH7" s="50" t="s">
        <v>199</v>
      </c>
      <c r="BI7" s="50" t="s">
        <v>163</v>
      </c>
      <c r="BJ7" s="50" t="s">
        <v>164</v>
      </c>
      <c r="BK7" s="50" t="s">
        <v>165</v>
      </c>
      <c r="BL7" s="50" t="s">
        <v>106</v>
      </c>
      <c r="BM7" s="50" t="s">
        <v>166</v>
      </c>
      <c r="BN7" s="50" t="s">
        <v>69</v>
      </c>
      <c r="BO7" s="50" t="s">
        <v>167</v>
      </c>
      <c r="BP7" s="50" t="s">
        <v>168</v>
      </c>
      <c r="BQ7" s="50" t="s">
        <v>169</v>
      </c>
      <c r="BR7" s="50" t="s">
        <v>76</v>
      </c>
      <c r="BS7" s="50" t="s">
        <v>170</v>
      </c>
      <c r="BT7" s="50" t="s">
        <v>171</v>
      </c>
      <c r="BU7" s="50" t="s">
        <v>172</v>
      </c>
      <c r="BV7" s="50" t="s">
        <v>82</v>
      </c>
      <c r="BW7" s="50" t="s">
        <v>88</v>
      </c>
      <c r="BX7" s="50" t="s">
        <v>86</v>
      </c>
      <c r="BY7" s="50" t="s">
        <v>87</v>
      </c>
      <c r="BZ7" s="50" t="s">
        <v>87</v>
      </c>
      <c r="CA7" s="50" t="s">
        <v>87</v>
      </c>
      <c r="CB7" s="50" t="s">
        <v>87</v>
      </c>
      <c r="CC7" s="50" t="s">
        <v>86</v>
      </c>
      <c r="CD7" s="50" t="s">
        <v>84</v>
      </c>
      <c r="CE7" s="50" t="s">
        <v>88</v>
      </c>
      <c r="CF7" s="50" t="s">
        <v>89</v>
      </c>
      <c r="CG7" s="50" t="s">
        <v>82</v>
      </c>
      <c r="CH7" s="50" t="s">
        <v>173</v>
      </c>
      <c r="CI7" s="50" t="s">
        <v>90</v>
      </c>
      <c r="CJ7" s="50" t="s">
        <v>90</v>
      </c>
      <c r="CK7" s="50" t="s">
        <v>90</v>
      </c>
      <c r="CL7" s="50" t="s">
        <v>90</v>
      </c>
      <c r="CM7" s="50" t="s">
        <v>173</v>
      </c>
      <c r="CN7" s="50" t="s">
        <v>82</v>
      </c>
      <c r="CO7" s="50" t="s">
        <v>89</v>
      </c>
      <c r="CP7" s="50" t="s">
        <v>83</v>
      </c>
      <c r="CQ7" s="50" t="s">
        <v>84</v>
      </c>
      <c r="CR7" s="50" t="s">
        <v>85</v>
      </c>
      <c r="CS7" s="50" t="s">
        <v>86</v>
      </c>
      <c r="CT7" s="50" t="s">
        <v>87</v>
      </c>
      <c r="CU7" s="50" t="s">
        <v>87</v>
      </c>
      <c r="CV7" s="50" t="s">
        <v>87</v>
      </c>
      <c r="CW7" s="50" t="s">
        <v>86</v>
      </c>
      <c r="CX7" s="50" t="s">
        <v>85</v>
      </c>
      <c r="CY7" s="50" t="s">
        <v>83</v>
      </c>
      <c r="CZ7" s="50" t="s">
        <v>90</v>
      </c>
      <c r="DA7" s="50" t="s">
        <v>80</v>
      </c>
      <c r="DB7" s="50" t="s">
        <v>93</v>
      </c>
      <c r="DC7" s="50" t="s">
        <v>174</v>
      </c>
      <c r="DD7" s="50" t="s">
        <v>175</v>
      </c>
      <c r="DE7" s="50" t="s">
        <v>98</v>
      </c>
      <c r="DF7" s="50" t="s">
        <v>176</v>
      </c>
      <c r="DG7" s="50" t="s">
        <v>177</v>
      </c>
      <c r="DH7" s="50" t="s">
        <v>178</v>
      </c>
      <c r="DI7" s="50" t="s">
        <v>179</v>
      </c>
      <c r="DJ7" s="50" t="s">
        <v>180</v>
      </c>
      <c r="DK7" s="50" t="s">
        <v>181</v>
      </c>
      <c r="DL7" s="50" t="s">
        <v>61</v>
      </c>
      <c r="DM7" s="50" t="s">
        <v>182</v>
      </c>
      <c r="DN7" s="50" t="s">
        <v>183</v>
      </c>
      <c r="DO7" s="50" t="s">
        <v>184</v>
      </c>
      <c r="DP7" s="50" t="s">
        <v>185</v>
      </c>
      <c r="DQ7" s="50" t="s">
        <v>186</v>
      </c>
      <c r="DR7" s="50" t="s">
        <v>187</v>
      </c>
      <c r="DS7" s="50" t="s">
        <v>123</v>
      </c>
      <c r="DT7" s="50" t="s">
        <v>188</v>
      </c>
      <c r="DU7" s="50" t="s">
        <v>189</v>
      </c>
      <c r="DV7" s="50" t="s">
        <v>128</v>
      </c>
      <c r="DW7" s="50" t="s">
        <v>144</v>
      </c>
      <c r="DX7" s="50" t="s">
        <v>131</v>
      </c>
      <c r="DY7" s="50" t="s">
        <v>190</v>
      </c>
      <c r="DZ7" s="50" t="s">
        <v>191</v>
      </c>
      <c r="EA7" s="50" t="s">
        <v>135</v>
      </c>
      <c r="EB7" s="50" t="s">
        <v>137</v>
      </c>
      <c r="EC7" s="50" t="s">
        <v>138</v>
      </c>
      <c r="ED7" s="50" t="s">
        <v>138</v>
      </c>
      <c r="EE7" s="50" t="s">
        <v>137</v>
      </c>
      <c r="EF7" s="50" t="s">
        <v>137</v>
      </c>
      <c r="EG7" s="50" t="s">
        <v>135</v>
      </c>
      <c r="EH7" s="50" t="s">
        <v>139</v>
      </c>
      <c r="EI7" s="50" t="s">
        <v>191</v>
      </c>
      <c r="EJ7" s="50" t="s">
        <v>140</v>
      </c>
      <c r="EK7" s="50" t="s">
        <v>133</v>
      </c>
      <c r="EL7" s="50" t="s">
        <v>190</v>
      </c>
      <c r="EM7" s="50" t="s">
        <v>190</v>
      </c>
      <c r="EN7" s="50" t="s">
        <v>141</v>
      </c>
      <c r="EO7" s="50" t="s">
        <v>141</v>
      </c>
      <c r="EP7" s="50" t="s">
        <v>190</v>
      </c>
      <c r="EQ7" s="50" t="s">
        <v>133</v>
      </c>
      <c r="ER7" s="50" t="s">
        <v>140</v>
      </c>
      <c r="ES7" s="50" t="s">
        <v>134</v>
      </c>
      <c r="ET7" s="50" t="s">
        <v>191</v>
      </c>
      <c r="EU7" s="50" t="s">
        <v>135</v>
      </c>
      <c r="EV7" s="50" t="s">
        <v>136</v>
      </c>
      <c r="EW7" s="50" t="s">
        <v>137</v>
      </c>
      <c r="EX7" s="50" t="s">
        <v>138</v>
      </c>
      <c r="EY7" s="50" t="s">
        <v>138</v>
      </c>
      <c r="EZ7" s="50" t="s">
        <v>137</v>
      </c>
      <c r="FA7" s="50" t="s">
        <v>136</v>
      </c>
      <c r="FB7" s="50" t="s">
        <v>139</v>
      </c>
      <c r="FC7" s="50" t="s">
        <v>140</v>
      </c>
      <c r="FD7" s="50" t="s">
        <v>132</v>
      </c>
      <c r="FE7" s="50" t="s">
        <v>192</v>
      </c>
      <c r="FF7" s="50" t="s">
        <v>193</v>
      </c>
      <c r="FG7" s="50" t="s">
        <v>194</v>
      </c>
      <c r="FH7" s="50" t="s">
        <v>148</v>
      </c>
      <c r="FI7" s="50" t="s">
        <v>195</v>
      </c>
      <c r="FJ7" s="50" t="s">
        <v>196</v>
      </c>
      <c r="FK7" s="50" t="s">
        <v>153</v>
      </c>
      <c r="FL7" s="50" t="s">
        <v>197</v>
      </c>
      <c r="FM7" s="50" t="s">
        <v>198</v>
      </c>
      <c r="FN7" s="50" t="s">
        <v>115</v>
      </c>
      <c r="FO7" s="50" t="s">
        <v>199</v>
      </c>
      <c r="FP7" s="50" t="s">
        <v>163</v>
      </c>
      <c r="FQ7" s="50" t="s">
        <v>164</v>
      </c>
      <c r="FR7" s="50" t="s">
        <v>165</v>
      </c>
      <c r="FS7" s="50" t="s">
        <v>106</v>
      </c>
      <c r="FT7" s="50" t="s">
        <v>166</v>
      </c>
      <c r="FU7" s="50" t="s">
        <v>69</v>
      </c>
      <c r="FV7" s="50" t="s">
        <v>167</v>
      </c>
      <c r="FW7" s="50" t="s">
        <v>168</v>
      </c>
      <c r="FX7" s="50" t="s">
        <v>169</v>
      </c>
      <c r="FY7" s="50" t="s">
        <v>76</v>
      </c>
      <c r="FZ7" s="50" t="s">
        <v>170</v>
      </c>
      <c r="GA7" s="50" t="s">
        <v>171</v>
      </c>
      <c r="GB7" s="50" t="s">
        <v>172</v>
      </c>
      <c r="GC7" s="50" t="s">
        <v>82</v>
      </c>
      <c r="GD7" s="50" t="s">
        <v>88</v>
      </c>
      <c r="GE7" s="50" t="s">
        <v>86</v>
      </c>
      <c r="GF7" s="50" t="s">
        <v>87</v>
      </c>
      <c r="GG7" s="50" t="s">
        <v>87</v>
      </c>
      <c r="GH7" s="50" t="s">
        <v>87</v>
      </c>
      <c r="GI7" s="50" t="s">
        <v>87</v>
      </c>
      <c r="GJ7" s="50" t="s">
        <v>86</v>
      </c>
      <c r="GK7" s="50" t="s">
        <v>84</v>
      </c>
      <c r="GL7" s="50" t="s">
        <v>88</v>
      </c>
      <c r="GM7" s="50" t="s">
        <v>89</v>
      </c>
      <c r="GN7" s="50" t="s">
        <v>82</v>
      </c>
      <c r="GO7" s="50" t="s">
        <v>173</v>
      </c>
      <c r="GP7" s="50" t="s">
        <v>90</v>
      </c>
      <c r="GQ7" s="50" t="s">
        <v>90</v>
      </c>
      <c r="GR7" s="50" t="s">
        <v>90</v>
      </c>
      <c r="GS7" s="50" t="s">
        <v>90</v>
      </c>
      <c r="GT7" s="50" t="s">
        <v>173</v>
      </c>
      <c r="GU7" s="50" t="s">
        <v>82</v>
      </c>
      <c r="GV7" s="50" t="s">
        <v>89</v>
      </c>
      <c r="GW7" s="50" t="s">
        <v>83</v>
      </c>
      <c r="GX7" s="50" t="s">
        <v>84</v>
      </c>
      <c r="GY7" s="50" t="s">
        <v>85</v>
      </c>
      <c r="GZ7" s="50" t="s">
        <v>86</v>
      </c>
      <c r="HA7" s="50" t="s">
        <v>87</v>
      </c>
      <c r="HB7" s="50" t="s">
        <v>87</v>
      </c>
      <c r="HC7" s="50" t="s">
        <v>87</v>
      </c>
      <c r="HD7" s="50" t="s">
        <v>86</v>
      </c>
      <c r="HE7" s="50" t="s">
        <v>85</v>
      </c>
      <c r="HF7" s="50" t="s">
        <v>83</v>
      </c>
      <c r="HG7" s="50" t="s">
        <v>90</v>
      </c>
      <c r="HH7" s="50" t="s">
        <v>80</v>
      </c>
      <c r="HI7" s="50" t="s">
        <v>93</v>
      </c>
      <c r="HJ7" s="50" t="s">
        <v>174</v>
      </c>
      <c r="HK7" s="50" t="s">
        <v>175</v>
      </c>
      <c r="HL7" s="50" t="s">
        <v>98</v>
      </c>
      <c r="HM7" s="50" t="s">
        <v>176</v>
      </c>
      <c r="HN7" s="50" t="s">
        <v>177</v>
      </c>
      <c r="HO7" s="50" t="s">
        <v>178</v>
      </c>
      <c r="HP7" s="50" t="s">
        <v>179</v>
      </c>
      <c r="HQ7" s="50" t="s">
        <v>180</v>
      </c>
      <c r="HR7" s="50" t="s">
        <v>181</v>
      </c>
      <c r="HS7" s="50" t="s">
        <v>61</v>
      </c>
      <c r="HT7" s="50" t="s">
        <v>182</v>
      </c>
      <c r="HU7" s="50" t="s">
        <v>183</v>
      </c>
      <c r="HV7" s="50" t="s">
        <v>184</v>
      </c>
      <c r="HW7" s="50" t="s">
        <v>185</v>
      </c>
      <c r="HX7" s="50" t="s">
        <v>186</v>
      </c>
      <c r="HY7" s="50" t="s">
        <v>162</v>
      </c>
    </row>
    <row r="8">
      <c r="A8" s="36"/>
      <c r="B8" s="16">
        <f>B22/4</f>
        <v>138.75</v>
      </c>
      <c r="C8" s="38">
        <v>5.0</v>
      </c>
      <c r="D8" s="42">
        <f t="shared" si="5"/>
        <v>0.2830263652</v>
      </c>
      <c r="E8" s="42">
        <f t="shared" si="6"/>
        <v>0.2792628833</v>
      </c>
      <c r="F8" s="42">
        <f t="shared" si="7"/>
        <v>-0.9712017524</v>
      </c>
      <c r="G8" s="42">
        <f t="shared" si="8"/>
        <v>0.691938869</v>
      </c>
      <c r="H8" s="42">
        <f t="shared" si="9"/>
        <v>0.7506723053</v>
      </c>
      <c r="I8" s="43">
        <f t="shared" ref="I8:K8" si="26">ROUNDDOWN(($B$10+E8)*$B$8)</f>
        <v>177</v>
      </c>
      <c r="J8" s="43">
        <f t="shared" si="26"/>
        <v>3</v>
      </c>
      <c r="K8" s="43">
        <f t="shared" si="26"/>
        <v>234</v>
      </c>
      <c r="L8" s="44" t="str">
        <f t="shared" ref="L8:N8" si="27">(concat(SUBSTITUTE(I8, ",", ".",),","))</f>
        <v>177,</v>
      </c>
      <c r="M8" s="44" t="str">
        <f t="shared" si="27"/>
        <v>3,</v>
      </c>
      <c r="N8" s="44" t="str">
        <f t="shared" si="27"/>
        <v>234,</v>
      </c>
      <c r="O8" s="43">
        <f t="shared" ref="O8:Q8" si="28">($B$10+(($B$4*E8)+($B$6*$H8)))*$B$8</f>
        <v>206.2241559</v>
      </c>
      <c r="P8" s="43">
        <f t="shared" si="28"/>
        <v>6.696892506</v>
      </c>
      <c r="Q8" s="43">
        <f t="shared" si="28"/>
        <v>272.0717679</v>
      </c>
      <c r="R8" s="44" t="str">
        <f t="shared" ref="R8:T8" si="29">(concat(SUBSTITUTE(O8, ",", ".",),","))</f>
        <v>206,</v>
      </c>
      <c r="S8" s="44" t="str">
        <f t="shared" si="29"/>
        <v>7,</v>
      </c>
      <c r="T8" s="44" t="str">
        <f t="shared" si="29"/>
        <v>272,</v>
      </c>
      <c r="V8" s="50" t="str">
        <f t="array" ref="V8:HY8">TRANSPOSE(T$1:T$212)</f>
        <v/>
      </c>
      <c r="W8" s="50" t="s">
        <v>59</v>
      </c>
      <c r="X8" s="50" t="s">
        <v>87</v>
      </c>
      <c r="Y8" s="50" t="s">
        <v>87</v>
      </c>
      <c r="Z8" s="50" t="s">
        <v>87</v>
      </c>
      <c r="AA8" s="50" t="s">
        <v>86</v>
      </c>
      <c r="AB8" s="50" t="s">
        <v>85</v>
      </c>
      <c r="AC8" s="50" t="s">
        <v>83</v>
      </c>
      <c r="AD8" s="50" t="s">
        <v>90</v>
      </c>
      <c r="AE8" s="50" t="s">
        <v>80</v>
      </c>
      <c r="AF8" s="50" t="s">
        <v>93</v>
      </c>
      <c r="AG8" s="50" t="s">
        <v>174</v>
      </c>
      <c r="AH8" s="50" t="s">
        <v>175</v>
      </c>
      <c r="AI8" s="50" t="s">
        <v>98</v>
      </c>
      <c r="AJ8" s="50" t="s">
        <v>176</v>
      </c>
      <c r="AK8" s="50" t="s">
        <v>177</v>
      </c>
      <c r="AL8" s="50" t="s">
        <v>178</v>
      </c>
      <c r="AM8" s="50" t="s">
        <v>179</v>
      </c>
      <c r="AN8" s="50" t="s">
        <v>180</v>
      </c>
      <c r="AO8" s="50" t="s">
        <v>181</v>
      </c>
      <c r="AP8" s="50" t="s">
        <v>61</v>
      </c>
      <c r="AQ8" s="50" t="s">
        <v>182</v>
      </c>
      <c r="AR8" s="50" t="s">
        <v>183</v>
      </c>
      <c r="AS8" s="50" t="s">
        <v>184</v>
      </c>
      <c r="AT8" s="50" t="s">
        <v>185</v>
      </c>
      <c r="AU8" s="50" t="s">
        <v>186</v>
      </c>
      <c r="AV8" s="50" t="s">
        <v>187</v>
      </c>
      <c r="AW8" s="50" t="s">
        <v>123</v>
      </c>
      <c r="AX8" s="50" t="s">
        <v>188</v>
      </c>
      <c r="AY8" s="50" t="s">
        <v>189</v>
      </c>
      <c r="AZ8" s="50" t="s">
        <v>128</v>
      </c>
      <c r="BA8" s="50" t="s">
        <v>144</v>
      </c>
      <c r="BB8" s="50" t="s">
        <v>131</v>
      </c>
      <c r="BC8" s="50" t="s">
        <v>190</v>
      </c>
      <c r="BD8" s="50" t="s">
        <v>191</v>
      </c>
      <c r="BE8" s="50" t="s">
        <v>135</v>
      </c>
      <c r="BF8" s="50" t="s">
        <v>137</v>
      </c>
      <c r="BG8" s="50" t="s">
        <v>138</v>
      </c>
      <c r="BH8" s="50" t="s">
        <v>138</v>
      </c>
      <c r="BI8" s="50" t="s">
        <v>137</v>
      </c>
      <c r="BJ8" s="50" t="s">
        <v>137</v>
      </c>
      <c r="BK8" s="50" t="s">
        <v>135</v>
      </c>
      <c r="BL8" s="50" t="s">
        <v>139</v>
      </c>
      <c r="BM8" s="50" t="s">
        <v>191</v>
      </c>
      <c r="BN8" s="50" t="s">
        <v>140</v>
      </c>
      <c r="BO8" s="50" t="s">
        <v>133</v>
      </c>
      <c r="BP8" s="50" t="s">
        <v>190</v>
      </c>
      <c r="BQ8" s="50" t="s">
        <v>190</v>
      </c>
      <c r="BR8" s="50" t="s">
        <v>141</v>
      </c>
      <c r="BS8" s="50" t="s">
        <v>141</v>
      </c>
      <c r="BT8" s="50" t="s">
        <v>190</v>
      </c>
      <c r="BU8" s="50" t="s">
        <v>133</v>
      </c>
      <c r="BV8" s="50" t="s">
        <v>140</v>
      </c>
      <c r="BW8" s="50" t="s">
        <v>134</v>
      </c>
      <c r="BX8" s="50" t="s">
        <v>191</v>
      </c>
      <c r="BY8" s="50" t="s">
        <v>135</v>
      </c>
      <c r="BZ8" s="50" t="s">
        <v>136</v>
      </c>
      <c r="CA8" s="50" t="s">
        <v>137</v>
      </c>
      <c r="CB8" s="50" t="s">
        <v>138</v>
      </c>
      <c r="CC8" s="50" t="s">
        <v>138</v>
      </c>
      <c r="CD8" s="50" t="s">
        <v>137</v>
      </c>
      <c r="CE8" s="50" t="s">
        <v>136</v>
      </c>
      <c r="CF8" s="50" t="s">
        <v>139</v>
      </c>
      <c r="CG8" s="50" t="s">
        <v>140</v>
      </c>
      <c r="CH8" s="50" t="s">
        <v>132</v>
      </c>
      <c r="CI8" s="50" t="s">
        <v>192</v>
      </c>
      <c r="CJ8" s="50" t="s">
        <v>193</v>
      </c>
      <c r="CK8" s="50" t="s">
        <v>194</v>
      </c>
      <c r="CL8" s="50" t="s">
        <v>148</v>
      </c>
      <c r="CM8" s="50" t="s">
        <v>195</v>
      </c>
      <c r="CN8" s="50" t="s">
        <v>196</v>
      </c>
      <c r="CO8" s="50" t="s">
        <v>153</v>
      </c>
      <c r="CP8" s="50" t="s">
        <v>197</v>
      </c>
      <c r="CQ8" s="50" t="s">
        <v>198</v>
      </c>
      <c r="CR8" s="50" t="s">
        <v>115</v>
      </c>
      <c r="CS8" s="50" t="s">
        <v>199</v>
      </c>
      <c r="CT8" s="50" t="s">
        <v>163</v>
      </c>
      <c r="CU8" s="50" t="s">
        <v>164</v>
      </c>
      <c r="CV8" s="50" t="s">
        <v>165</v>
      </c>
      <c r="CW8" s="50" t="s">
        <v>106</v>
      </c>
      <c r="CX8" s="50" t="s">
        <v>166</v>
      </c>
      <c r="CY8" s="50" t="s">
        <v>69</v>
      </c>
      <c r="CZ8" s="50" t="s">
        <v>167</v>
      </c>
      <c r="DA8" s="50" t="s">
        <v>168</v>
      </c>
      <c r="DB8" s="50" t="s">
        <v>169</v>
      </c>
      <c r="DC8" s="50" t="s">
        <v>76</v>
      </c>
      <c r="DD8" s="50" t="s">
        <v>170</v>
      </c>
      <c r="DE8" s="50" t="s">
        <v>171</v>
      </c>
      <c r="DF8" s="50" t="s">
        <v>172</v>
      </c>
      <c r="DG8" s="50" t="s">
        <v>82</v>
      </c>
      <c r="DH8" s="50" t="s">
        <v>88</v>
      </c>
      <c r="DI8" s="50" t="s">
        <v>86</v>
      </c>
      <c r="DJ8" s="50" t="s">
        <v>87</v>
      </c>
      <c r="DK8" s="50" t="s">
        <v>87</v>
      </c>
      <c r="DL8" s="50" t="s">
        <v>87</v>
      </c>
      <c r="DM8" s="50" t="s">
        <v>87</v>
      </c>
      <c r="DN8" s="50" t="s">
        <v>86</v>
      </c>
      <c r="DO8" s="50" t="s">
        <v>84</v>
      </c>
      <c r="DP8" s="50" t="s">
        <v>88</v>
      </c>
      <c r="DQ8" s="50" t="s">
        <v>89</v>
      </c>
      <c r="DR8" s="50" t="s">
        <v>82</v>
      </c>
      <c r="DS8" s="50" t="s">
        <v>173</v>
      </c>
      <c r="DT8" s="50" t="s">
        <v>90</v>
      </c>
      <c r="DU8" s="50" t="s">
        <v>90</v>
      </c>
      <c r="DV8" s="50" t="s">
        <v>90</v>
      </c>
      <c r="DW8" s="50" t="s">
        <v>90</v>
      </c>
      <c r="DX8" s="50" t="s">
        <v>173</v>
      </c>
      <c r="DY8" s="50" t="s">
        <v>82</v>
      </c>
      <c r="DZ8" s="50" t="s">
        <v>89</v>
      </c>
      <c r="EA8" s="50" t="s">
        <v>83</v>
      </c>
      <c r="EB8" s="50" t="s">
        <v>84</v>
      </c>
      <c r="EC8" s="50" t="s">
        <v>85</v>
      </c>
      <c r="ED8" s="50" t="s">
        <v>86</v>
      </c>
      <c r="EE8" s="50" t="s">
        <v>87</v>
      </c>
      <c r="EF8" s="50" t="s">
        <v>87</v>
      </c>
      <c r="EG8" s="50" t="s">
        <v>87</v>
      </c>
      <c r="EH8" s="50" t="s">
        <v>86</v>
      </c>
      <c r="EI8" s="50" t="s">
        <v>85</v>
      </c>
      <c r="EJ8" s="50" t="s">
        <v>83</v>
      </c>
      <c r="EK8" s="50" t="s">
        <v>90</v>
      </c>
      <c r="EL8" s="50" t="s">
        <v>80</v>
      </c>
      <c r="EM8" s="50" t="s">
        <v>93</v>
      </c>
      <c r="EN8" s="50" t="s">
        <v>174</v>
      </c>
      <c r="EO8" s="50" t="s">
        <v>175</v>
      </c>
      <c r="EP8" s="50" t="s">
        <v>98</v>
      </c>
      <c r="EQ8" s="50" t="s">
        <v>176</v>
      </c>
      <c r="ER8" s="50" t="s">
        <v>177</v>
      </c>
      <c r="ES8" s="50" t="s">
        <v>178</v>
      </c>
      <c r="ET8" s="50" t="s">
        <v>179</v>
      </c>
      <c r="EU8" s="50" t="s">
        <v>180</v>
      </c>
      <c r="EV8" s="50" t="s">
        <v>181</v>
      </c>
      <c r="EW8" s="50" t="s">
        <v>61</v>
      </c>
      <c r="EX8" s="50" t="s">
        <v>182</v>
      </c>
      <c r="EY8" s="50" t="s">
        <v>183</v>
      </c>
      <c r="EZ8" s="50" t="s">
        <v>184</v>
      </c>
      <c r="FA8" s="50" t="s">
        <v>185</v>
      </c>
      <c r="FB8" s="50" t="s">
        <v>186</v>
      </c>
      <c r="FC8" s="50" t="s">
        <v>187</v>
      </c>
      <c r="FD8" s="50" t="s">
        <v>123</v>
      </c>
      <c r="FE8" s="50" t="s">
        <v>188</v>
      </c>
      <c r="FF8" s="50" t="s">
        <v>189</v>
      </c>
      <c r="FG8" s="50" t="s">
        <v>128</v>
      </c>
      <c r="FH8" s="50" t="s">
        <v>144</v>
      </c>
      <c r="FI8" s="50" t="s">
        <v>131</v>
      </c>
      <c r="FJ8" s="50" t="s">
        <v>190</v>
      </c>
      <c r="FK8" s="50" t="s">
        <v>191</v>
      </c>
      <c r="FL8" s="50" t="s">
        <v>135</v>
      </c>
      <c r="FM8" s="50" t="s">
        <v>137</v>
      </c>
      <c r="FN8" s="50" t="s">
        <v>138</v>
      </c>
      <c r="FO8" s="50" t="s">
        <v>138</v>
      </c>
      <c r="FP8" s="50" t="s">
        <v>137</v>
      </c>
      <c r="FQ8" s="50" t="s">
        <v>137</v>
      </c>
      <c r="FR8" s="50" t="s">
        <v>135</v>
      </c>
      <c r="FS8" s="50" t="s">
        <v>139</v>
      </c>
      <c r="FT8" s="50" t="s">
        <v>191</v>
      </c>
      <c r="FU8" s="50" t="s">
        <v>140</v>
      </c>
      <c r="FV8" s="50" t="s">
        <v>133</v>
      </c>
      <c r="FW8" s="50" t="s">
        <v>190</v>
      </c>
      <c r="FX8" s="50" t="s">
        <v>190</v>
      </c>
      <c r="FY8" s="50" t="s">
        <v>141</v>
      </c>
      <c r="FZ8" s="50" t="s">
        <v>141</v>
      </c>
      <c r="GA8" s="50" t="s">
        <v>190</v>
      </c>
      <c r="GB8" s="50" t="s">
        <v>133</v>
      </c>
      <c r="GC8" s="50" t="s">
        <v>140</v>
      </c>
      <c r="GD8" s="50" t="s">
        <v>134</v>
      </c>
      <c r="GE8" s="50" t="s">
        <v>191</v>
      </c>
      <c r="GF8" s="50" t="s">
        <v>135</v>
      </c>
      <c r="GG8" s="50" t="s">
        <v>136</v>
      </c>
      <c r="GH8" s="50" t="s">
        <v>137</v>
      </c>
      <c r="GI8" s="50" t="s">
        <v>138</v>
      </c>
      <c r="GJ8" s="50" t="s">
        <v>138</v>
      </c>
      <c r="GK8" s="50" t="s">
        <v>137</v>
      </c>
      <c r="GL8" s="50" t="s">
        <v>136</v>
      </c>
      <c r="GM8" s="50" t="s">
        <v>139</v>
      </c>
      <c r="GN8" s="50" t="s">
        <v>140</v>
      </c>
      <c r="GO8" s="50" t="s">
        <v>132</v>
      </c>
      <c r="GP8" s="50" t="s">
        <v>192</v>
      </c>
      <c r="GQ8" s="50" t="s">
        <v>193</v>
      </c>
      <c r="GR8" s="50" t="s">
        <v>194</v>
      </c>
      <c r="GS8" s="50" t="s">
        <v>148</v>
      </c>
      <c r="GT8" s="50" t="s">
        <v>195</v>
      </c>
      <c r="GU8" s="50" t="s">
        <v>196</v>
      </c>
      <c r="GV8" s="50" t="s">
        <v>153</v>
      </c>
      <c r="GW8" s="50" t="s">
        <v>197</v>
      </c>
      <c r="GX8" s="50" t="s">
        <v>198</v>
      </c>
      <c r="GY8" s="50" t="s">
        <v>115</v>
      </c>
      <c r="GZ8" s="50" t="s">
        <v>199</v>
      </c>
      <c r="HA8" s="50" t="s">
        <v>163</v>
      </c>
      <c r="HB8" s="50" t="s">
        <v>164</v>
      </c>
      <c r="HC8" s="50" t="s">
        <v>165</v>
      </c>
      <c r="HD8" s="50" t="s">
        <v>106</v>
      </c>
      <c r="HE8" s="50" t="s">
        <v>166</v>
      </c>
      <c r="HF8" s="50" t="s">
        <v>69</v>
      </c>
      <c r="HG8" s="50" t="s">
        <v>167</v>
      </c>
      <c r="HH8" s="50" t="s">
        <v>168</v>
      </c>
      <c r="HI8" s="50" t="s">
        <v>169</v>
      </c>
      <c r="HJ8" s="50" t="s">
        <v>76</v>
      </c>
      <c r="HK8" s="50" t="s">
        <v>170</v>
      </c>
      <c r="HL8" s="50" t="s">
        <v>171</v>
      </c>
      <c r="HM8" s="50" t="s">
        <v>172</v>
      </c>
      <c r="HN8" s="50" t="s">
        <v>82</v>
      </c>
      <c r="HO8" s="50" t="s">
        <v>88</v>
      </c>
      <c r="HP8" s="50" t="s">
        <v>86</v>
      </c>
      <c r="HQ8" s="50" t="s">
        <v>87</v>
      </c>
      <c r="HR8" s="50" t="s">
        <v>87</v>
      </c>
      <c r="HS8" s="50" t="s">
        <v>87</v>
      </c>
      <c r="HT8" s="50" t="s">
        <v>87</v>
      </c>
      <c r="HU8" s="50" t="s">
        <v>86</v>
      </c>
      <c r="HV8" s="50" t="s">
        <v>84</v>
      </c>
      <c r="HW8" s="50" t="s">
        <v>88</v>
      </c>
      <c r="HX8" s="50" t="s">
        <v>89</v>
      </c>
      <c r="HY8" s="50" t="s">
        <v>162</v>
      </c>
    </row>
    <row r="9">
      <c r="A9" s="36"/>
      <c r="B9" s="41" t="s">
        <v>43</v>
      </c>
      <c r="C9" s="38">
        <v>6.0</v>
      </c>
      <c r="D9" s="42">
        <f t="shared" si="5"/>
        <v>0.3396316382</v>
      </c>
      <c r="E9" s="42">
        <f t="shared" si="6"/>
        <v>0.3331397947</v>
      </c>
      <c r="F9" s="42">
        <f t="shared" si="7"/>
        <v>-0.9831257179</v>
      </c>
      <c r="G9" s="42">
        <f t="shared" si="8"/>
        <v>0.6499859231</v>
      </c>
      <c r="H9" s="42">
        <f t="shared" si="9"/>
        <v>0.8515291377</v>
      </c>
      <c r="I9" s="43">
        <f t="shared" ref="I9:K9" si="30">ROUNDDOWN(($B$10+E9)*$B$8)</f>
        <v>184</v>
      </c>
      <c r="J9" s="43">
        <f t="shared" si="30"/>
        <v>2</v>
      </c>
      <c r="K9" s="43">
        <f t="shared" si="30"/>
        <v>228</v>
      </c>
      <c r="L9" s="44" t="str">
        <f t="shared" ref="L9:N9" si="31">(concat(SUBSTITUTE(I9, ",", ".",),","))</f>
        <v>184,</v>
      </c>
      <c r="M9" s="44" t="str">
        <f t="shared" si="31"/>
        <v>2,</v>
      </c>
      <c r="N9" s="44" t="str">
        <f t="shared" si="31"/>
        <v>228,</v>
      </c>
      <c r="O9" s="43">
        <f t="shared" ref="O9:Q9" si="32">($B$10+(($B$4*E9)+($B$6*$H9)))*$B$8</f>
        <v>217.8995454</v>
      </c>
      <c r="P9" s="43">
        <f t="shared" si="32"/>
        <v>7.872929572</v>
      </c>
      <c r="Q9" s="43">
        <f t="shared" si="32"/>
        <v>268.4563058</v>
      </c>
      <c r="R9" s="44" t="str">
        <f t="shared" ref="R9:T9" si="33">(concat(SUBSTITUTE(O9, ",", ".",),","))</f>
        <v>218,</v>
      </c>
      <c r="S9" s="44" t="str">
        <f t="shared" si="33"/>
        <v>8,</v>
      </c>
      <c r="T9" s="44" t="str">
        <f t="shared" si="33"/>
        <v>268,</v>
      </c>
    </row>
    <row r="10">
      <c r="A10" s="36"/>
      <c r="B10" s="16">
        <v>1.0</v>
      </c>
      <c r="C10" s="38">
        <v>7.0</v>
      </c>
      <c r="D10" s="42">
        <f t="shared" si="5"/>
        <v>0.3962369113</v>
      </c>
      <c r="E10" s="42">
        <f t="shared" si="6"/>
        <v>0.385949559</v>
      </c>
      <c r="F10" s="42">
        <f t="shared" si="7"/>
        <v>-0.9919004353</v>
      </c>
      <c r="G10" s="42">
        <f t="shared" si="8"/>
        <v>0.6059508763</v>
      </c>
      <c r="H10" s="42">
        <f t="shared" si="9"/>
        <v>0.9278890273</v>
      </c>
      <c r="I10" s="43">
        <f t="shared" ref="I10:K10" si="34">ROUNDDOWN(($B$10+E10)*$B$8)</f>
        <v>192</v>
      </c>
      <c r="J10" s="43">
        <f t="shared" si="34"/>
        <v>1</v>
      </c>
      <c r="K10" s="43">
        <f t="shared" si="34"/>
        <v>222</v>
      </c>
      <c r="L10" s="44" t="str">
        <f t="shared" ref="L10:N10" si="35">(concat(SUBSTITUTE(I10, ",", ".",),","))</f>
        <v>192,</v>
      </c>
      <c r="M10" s="44" t="str">
        <f t="shared" si="35"/>
        <v>1,</v>
      </c>
      <c r="N10" s="44" t="str">
        <f t="shared" si="35"/>
        <v>222,</v>
      </c>
      <c r="O10" s="43">
        <f t="shared" ref="O10:Q10" si="36">($B$10+(($B$4*E10)+($B$6*$H10)))*$B$8</f>
        <v>228.6568891</v>
      </c>
      <c r="P10" s="43">
        <f t="shared" si="36"/>
        <v>8.803699349</v>
      </c>
      <c r="Q10" s="43">
        <f t="shared" si="36"/>
        <v>263.7608493</v>
      </c>
      <c r="R10" s="44" t="str">
        <f t="shared" ref="R10:T10" si="37">(concat(SUBSTITUTE(O10, ",", ".",),","))</f>
        <v>229,</v>
      </c>
      <c r="S10" s="44" t="str">
        <f t="shared" si="37"/>
        <v>9,</v>
      </c>
      <c r="T10" s="44" t="str">
        <f t="shared" si="37"/>
        <v>264,</v>
      </c>
    </row>
    <row r="11">
      <c r="A11" s="36"/>
      <c r="B11" s="41" t="s">
        <v>44</v>
      </c>
      <c r="C11" s="38">
        <v>8.0</v>
      </c>
      <c r="D11" s="42">
        <f t="shared" si="5"/>
        <v>0.4528421843</v>
      </c>
      <c r="E11" s="42">
        <f t="shared" si="6"/>
        <v>0.4375230105</v>
      </c>
      <c r="F11" s="42">
        <f t="shared" si="7"/>
        <v>-0.9974977966</v>
      </c>
      <c r="G11" s="42">
        <f t="shared" si="8"/>
        <v>0.5599747861</v>
      </c>
      <c r="H11" s="42">
        <f t="shared" si="9"/>
        <v>0.9775552389</v>
      </c>
      <c r="I11" s="43">
        <f t="shared" ref="I11:K11" si="38">ROUNDDOWN(($B$10+E11)*$B$8)</f>
        <v>199</v>
      </c>
      <c r="J11" s="43">
        <f t="shared" si="38"/>
        <v>0</v>
      </c>
      <c r="K11" s="43">
        <f t="shared" si="38"/>
        <v>216</v>
      </c>
      <c r="L11" s="44" t="str">
        <f t="shared" ref="L11:N11" si="39">(concat(SUBSTITUTE(I11, ",", ".",),","))</f>
        <v>199,</v>
      </c>
      <c r="M11" s="44" t="str">
        <f t="shared" si="39"/>
        <v>0,</v>
      </c>
      <c r="N11" s="44" t="str">
        <f t="shared" si="39"/>
        <v>216,</v>
      </c>
      <c r="O11" s="43">
        <f t="shared" ref="O11:Q11" si="40">($B$10+(($B$4*E11)+($B$6*$H11)))*$B$8</f>
        <v>238.402139</v>
      </c>
      <c r="P11" s="43">
        <f t="shared" si="40"/>
        <v>9.426631495</v>
      </c>
      <c r="Q11" s="43">
        <f t="shared" si="40"/>
        <v>257.9408505</v>
      </c>
      <c r="R11" s="44" t="str">
        <f t="shared" ref="R11:T11" si="41">(concat(SUBSTITUTE(O11, ",", ".",),","))</f>
        <v>238,</v>
      </c>
      <c r="S11" s="44" t="str">
        <f t="shared" si="41"/>
        <v>9,</v>
      </c>
      <c r="T11" s="44" t="str">
        <f t="shared" si="41"/>
        <v>258,</v>
      </c>
    </row>
    <row r="12">
      <c r="A12" s="36"/>
      <c r="B12" s="16">
        <v>60.0</v>
      </c>
      <c r="C12" s="38">
        <v>9.0</v>
      </c>
      <c r="D12" s="42">
        <f t="shared" si="5"/>
        <v>0.5094474573</v>
      </c>
      <c r="E12" s="42">
        <f t="shared" si="6"/>
        <v>0.4876949438</v>
      </c>
      <c r="F12" s="42">
        <f t="shared" si="7"/>
        <v>-0.9998998718</v>
      </c>
      <c r="G12" s="42">
        <f t="shared" si="8"/>
        <v>0.512204928</v>
      </c>
      <c r="H12" s="42">
        <f t="shared" si="9"/>
        <v>0.9990989662</v>
      </c>
      <c r="I12" s="43">
        <f t="shared" ref="I12:K12" si="42">ROUNDDOWN(($B$10+E12)*$B$8)</f>
        <v>206</v>
      </c>
      <c r="J12" s="43">
        <f t="shared" si="42"/>
        <v>0</v>
      </c>
      <c r="K12" s="43">
        <f t="shared" si="42"/>
        <v>209</v>
      </c>
      <c r="L12" s="44" t="str">
        <f t="shared" ref="L12:N12" si="43">(concat(SUBSTITUTE(I12, ",", ".",),","))</f>
        <v>206,</v>
      </c>
      <c r="M12" s="44" t="str">
        <f t="shared" si="43"/>
        <v>0,</v>
      </c>
      <c r="N12" s="44" t="str">
        <f t="shared" si="43"/>
        <v>209,</v>
      </c>
      <c r="O12" s="43">
        <f t="shared" ref="O12:Q12" si="44">($B$10+(($B$4*E12)+($B$6*$H12)))*$B$8</f>
        <v>247.0653204</v>
      </c>
      <c r="P12" s="43">
        <f t="shared" si="44"/>
        <v>9.700972654</v>
      </c>
      <c r="Q12" s="43">
        <f t="shared" si="44"/>
        <v>250.9761948</v>
      </c>
      <c r="R12" s="44" t="str">
        <f t="shared" ref="R12:T12" si="45">(concat(SUBSTITUTE(O12, ",", ".",),","))</f>
        <v>247,</v>
      </c>
      <c r="S12" s="44" t="str">
        <f t="shared" si="45"/>
        <v>10,</v>
      </c>
      <c r="T12" s="44" t="str">
        <f t="shared" si="45"/>
        <v>251,</v>
      </c>
    </row>
    <row r="13">
      <c r="A13" s="36"/>
      <c r="B13" s="41" t="s">
        <v>45</v>
      </c>
      <c r="C13" s="38">
        <v>10.0</v>
      </c>
      <c r="D13" s="42">
        <f t="shared" si="5"/>
        <v>0.5660527304</v>
      </c>
      <c r="E13" s="42">
        <f t="shared" si="6"/>
        <v>0.5363046432</v>
      </c>
      <c r="F13" s="42">
        <f t="shared" si="7"/>
        <v>-0.9990989662</v>
      </c>
      <c r="G13" s="42">
        <f t="shared" si="8"/>
        <v>0.462794323</v>
      </c>
      <c r="H13" s="42">
        <f t="shared" si="9"/>
        <v>0.9919004353</v>
      </c>
      <c r="I13" s="43">
        <f t="shared" ref="I13:K13" si="46">ROUNDDOWN(($B$10+E13)*$B$8)</f>
        <v>213</v>
      </c>
      <c r="J13" s="43">
        <f t="shared" si="46"/>
        <v>0</v>
      </c>
      <c r="K13" s="43">
        <f t="shared" si="46"/>
        <v>202</v>
      </c>
      <c r="L13" s="44" t="str">
        <f t="shared" ref="L13:N13" si="47">(concat(SUBSTITUTE(I13, ",", ".",),","))</f>
        <v>213,</v>
      </c>
      <c r="M13" s="44" t="str">
        <f t="shared" si="47"/>
        <v>0,</v>
      </c>
      <c r="N13" s="44" t="str">
        <f t="shared" si="47"/>
        <v>202,</v>
      </c>
      <c r="O13" s="43">
        <f t="shared" ref="O13:Q13" si="48">($B$10+(($B$4*E13)+($B$6*$H13)))*$B$8</f>
        <v>254.6018704</v>
      </c>
      <c r="P13" s="43">
        <f t="shared" si="48"/>
        <v>9.609031994</v>
      </c>
      <c r="Q13" s="43">
        <f t="shared" si="48"/>
        <v>242.8723799</v>
      </c>
      <c r="R13" s="44" t="str">
        <f t="shared" ref="R13:T13" si="49">(concat(SUBSTITUTE(O13, ",", ".",),","))</f>
        <v>255,</v>
      </c>
      <c r="S13" s="44" t="str">
        <f t="shared" si="49"/>
        <v>10,</v>
      </c>
      <c r="T13" s="44" t="str">
        <f t="shared" si="49"/>
        <v>243,</v>
      </c>
    </row>
    <row r="14">
      <c r="B14" s="16">
        <v>111.0</v>
      </c>
      <c r="C14" s="38">
        <v>11.0</v>
      </c>
      <c r="D14" s="42">
        <f t="shared" si="5"/>
        <v>0.6226580034</v>
      </c>
      <c r="E14" s="42">
        <f t="shared" si="6"/>
        <v>0.5831963972</v>
      </c>
      <c r="F14" s="42">
        <f t="shared" si="7"/>
        <v>-0.9950976454</v>
      </c>
      <c r="G14" s="42">
        <f t="shared" si="8"/>
        <v>0.4119012482</v>
      </c>
      <c r="H14" s="42">
        <f t="shared" si="9"/>
        <v>0.9561667347</v>
      </c>
      <c r="I14" s="43">
        <f t="shared" ref="I14:K14" si="50">ROUNDDOWN(($B$10+E14)*$B$8)</f>
        <v>219</v>
      </c>
      <c r="J14" s="43">
        <f t="shared" si="50"/>
        <v>0</v>
      </c>
      <c r="K14" s="43">
        <f t="shared" si="50"/>
        <v>195</v>
      </c>
      <c r="L14" s="44" t="str">
        <f t="shared" ref="L14:N14" si="51">(concat(SUBSTITUTE(I14, ",", ".",),","))</f>
        <v>219,</v>
      </c>
      <c r="M14" s="44" t="str">
        <f t="shared" si="51"/>
        <v>0,</v>
      </c>
      <c r="N14" s="44" t="str">
        <f t="shared" si="51"/>
        <v>195,</v>
      </c>
      <c r="O14" s="43">
        <f t="shared" ref="O14:Q14" si="52">($B$10+(($B$4*E14)+($B$6*$H14)))*$B$8</f>
        <v>260.9932647</v>
      </c>
      <c r="P14" s="43">
        <f t="shared" si="52"/>
        <v>9.156721532</v>
      </c>
      <c r="Q14" s="43">
        <f t="shared" si="52"/>
        <v>233.6609825</v>
      </c>
      <c r="R14" s="44" t="str">
        <f t="shared" ref="R14:T14" si="53">(concat(SUBSTITUTE(O14, ",", ".",),","))</f>
        <v>261,</v>
      </c>
      <c r="S14" s="44" t="str">
        <f t="shared" si="53"/>
        <v>9,</v>
      </c>
      <c r="T14" s="44" t="str">
        <f t="shared" si="53"/>
        <v>234,</v>
      </c>
    </row>
    <row r="15">
      <c r="B15" s="41" t="s">
        <v>11</v>
      </c>
      <c r="C15" s="38">
        <v>12.0</v>
      </c>
      <c r="D15" s="42">
        <f t="shared" si="5"/>
        <v>0.6792632765</v>
      </c>
      <c r="E15" s="42">
        <f t="shared" si="6"/>
        <v>0.6282199973</v>
      </c>
      <c r="F15" s="42">
        <f t="shared" si="7"/>
        <v>-0.9879087269</v>
      </c>
      <c r="G15" s="42">
        <f t="shared" si="8"/>
        <v>0.3596887296</v>
      </c>
      <c r="H15" s="42">
        <f t="shared" si="9"/>
        <v>0.8929258581</v>
      </c>
      <c r="I15" s="43">
        <f t="shared" ref="I15:K15" si="54">ROUNDDOWN(($B$10+E15)*$B$8)</f>
        <v>225</v>
      </c>
      <c r="J15" s="43">
        <f t="shared" si="54"/>
        <v>1</v>
      </c>
      <c r="K15" s="43">
        <f t="shared" si="54"/>
        <v>188</v>
      </c>
      <c r="L15" s="44" t="str">
        <f t="shared" ref="L15:N15" si="55">(concat(SUBSTITUTE(I15, ",", ".",),","))</f>
        <v>225,</v>
      </c>
      <c r="M15" s="44" t="str">
        <f t="shared" si="55"/>
        <v>1,</v>
      </c>
      <c r="N15" s="44" t="str">
        <f t="shared" si="55"/>
        <v>188,</v>
      </c>
      <c r="O15" s="43">
        <f t="shared" ref="O15:Q15" si="56">($B$10+(($B$4*E15)+($B$6*$H15)))*$B$8</f>
        <v>266.2469151</v>
      </c>
      <c r="P15" s="43">
        <f t="shared" si="56"/>
        <v>8.373375587</v>
      </c>
      <c r="Q15" s="43">
        <f t="shared" si="56"/>
        <v>223.3993947</v>
      </c>
      <c r="R15" s="44" t="str">
        <f t="shared" ref="R15:T15" si="57">(concat(SUBSTITUTE(O15, ",", ".",),","))</f>
        <v>266,</v>
      </c>
      <c r="S15" s="44" t="str">
        <f t="shared" si="57"/>
        <v>8,</v>
      </c>
      <c r="T15" s="44" t="str">
        <f t="shared" si="57"/>
        <v>223,</v>
      </c>
    </row>
    <row r="16">
      <c r="B16" s="28">
        <f>2*pi()/B14</f>
        <v>0.05660527304</v>
      </c>
      <c r="C16" s="38">
        <v>13.0</v>
      </c>
      <c r="D16" s="42">
        <f t="shared" si="5"/>
        <v>0.7358685495</v>
      </c>
      <c r="E16" s="42">
        <f t="shared" si="6"/>
        <v>0.6712312193</v>
      </c>
      <c r="F16" s="42">
        <f t="shared" si="7"/>
        <v>-0.9775552389</v>
      </c>
      <c r="G16" s="42">
        <f t="shared" si="8"/>
        <v>0.3063240196</v>
      </c>
      <c r="H16" s="42">
        <f t="shared" si="9"/>
        <v>0.8039971304</v>
      </c>
      <c r="I16" s="43">
        <f t="shared" ref="I16:K16" si="58">ROUNDDOWN(($B$10+E16)*$B$8)</f>
        <v>231</v>
      </c>
      <c r="J16" s="43">
        <f t="shared" si="58"/>
        <v>3</v>
      </c>
      <c r="K16" s="43">
        <f t="shared" si="58"/>
        <v>181</v>
      </c>
      <c r="L16" s="44" t="str">
        <f t="shared" ref="L16:N16" si="59">(concat(SUBSTITUTE(I16, ",", ".",),","))</f>
        <v>231,</v>
      </c>
      <c r="M16" s="44" t="str">
        <f t="shared" si="59"/>
        <v>3,</v>
      </c>
      <c r="N16" s="44" t="str">
        <f t="shared" si="59"/>
        <v>181,</v>
      </c>
      <c r="O16" s="43">
        <f t="shared" ref="O16:Q16" si="60">($B$10+(($B$4*E16)+($B$6*$H16)))*$B$8</f>
        <v>270.3953438</v>
      </c>
      <c r="P16" s="43">
        <f t="shared" si="60"/>
        <v>7.310854603</v>
      </c>
      <c r="Q16" s="43">
        <f t="shared" si="60"/>
        <v>212.1698388</v>
      </c>
      <c r="R16" s="44" t="str">
        <f t="shared" ref="R16:T16" si="61">(concat(SUBSTITUTE(O16, ",", ".",),","))</f>
        <v>270,</v>
      </c>
      <c r="S16" s="44" t="str">
        <f t="shared" si="61"/>
        <v>7,</v>
      </c>
      <c r="T16" s="44" t="str">
        <f t="shared" si="61"/>
        <v>212,</v>
      </c>
    </row>
    <row r="17">
      <c r="B17" s="41" t="s">
        <v>200</v>
      </c>
      <c r="C17" s="38">
        <v>14.0</v>
      </c>
      <c r="D17" s="42">
        <f t="shared" si="5"/>
        <v>0.7924738225</v>
      </c>
      <c r="E17" s="42">
        <f t="shared" si="6"/>
        <v>0.7120922854</v>
      </c>
      <c r="F17" s="42">
        <f t="shared" si="7"/>
        <v>-0.9640703467</v>
      </c>
      <c r="G17" s="42">
        <f t="shared" si="8"/>
        <v>0.2519780614</v>
      </c>
      <c r="H17" s="42">
        <f t="shared" si="9"/>
        <v>0.691938869</v>
      </c>
      <c r="I17" s="43">
        <f t="shared" ref="I17:K17" si="62">ROUNDDOWN(($B$10+E17)*$B$8)</f>
        <v>237</v>
      </c>
      <c r="J17" s="43">
        <f t="shared" si="62"/>
        <v>4</v>
      </c>
      <c r="K17" s="43">
        <f t="shared" si="62"/>
        <v>173</v>
      </c>
      <c r="L17" s="44" t="str">
        <f t="shared" ref="L17:N17" si="63">(concat(SUBSTITUTE(I17, ",", ".",),","))</f>
        <v>237,</v>
      </c>
      <c r="M17" s="44" t="str">
        <f t="shared" si="63"/>
        <v>4,</v>
      </c>
      <c r="N17" s="44" t="str">
        <f t="shared" si="63"/>
        <v>173,</v>
      </c>
      <c r="O17" s="43">
        <f t="shared" ref="O17:Q17" si="64">($B$10+(($B$4*E17)+($B$6*$H17)))*$B$8</f>
        <v>273.4946593</v>
      </c>
      <c r="P17" s="43">
        <f t="shared" si="64"/>
        <v>6.041959278</v>
      </c>
      <c r="Q17" s="43">
        <f t="shared" si="64"/>
        <v>200.0776834</v>
      </c>
      <c r="R17" s="44" t="str">
        <f t="shared" ref="R17:T17" si="65">(concat(SUBSTITUTE(O17, ",", ".",),","))</f>
        <v>273,</v>
      </c>
      <c r="S17" s="44" t="str">
        <f t="shared" si="65"/>
        <v>6,</v>
      </c>
      <c r="T17" s="44" t="str">
        <f t="shared" si="65"/>
        <v>200,</v>
      </c>
    </row>
    <row r="18">
      <c r="B18" s="16">
        <v>-2.094395102</v>
      </c>
      <c r="C18" s="38">
        <v>15.0</v>
      </c>
      <c r="D18" s="42">
        <f t="shared" si="5"/>
        <v>0.8490790956</v>
      </c>
      <c r="E18" s="42">
        <f t="shared" si="6"/>
        <v>0.7506723053</v>
      </c>
      <c r="F18" s="42">
        <f t="shared" si="7"/>
        <v>-0.9474972466</v>
      </c>
      <c r="G18" s="42">
        <f t="shared" si="8"/>
        <v>0.1968249415</v>
      </c>
      <c r="H18" s="42">
        <f t="shared" si="9"/>
        <v>0.5599747861</v>
      </c>
      <c r="I18" s="43">
        <f t="shared" ref="I18:K18" si="66">ROUNDDOWN(($B$10+E18)*$B$8)</f>
        <v>242</v>
      </c>
      <c r="J18" s="43">
        <f t="shared" si="66"/>
        <v>7</v>
      </c>
      <c r="K18" s="43">
        <f t="shared" si="66"/>
        <v>166</v>
      </c>
      <c r="L18" s="44" t="str">
        <f t="shared" ref="L18:N18" si="67">(concat(SUBSTITUTE(I18, ",", ".",),","))</f>
        <v>242,</v>
      </c>
      <c r="M18" s="44" t="str">
        <f t="shared" si="67"/>
        <v>7,</v>
      </c>
      <c r="N18" s="44" t="str">
        <f t="shared" si="67"/>
        <v>166,</v>
      </c>
      <c r="O18" s="43">
        <f t="shared" ref="O18:Q18" si="68">($B$10+(($B$4*E18)+($B$6*$H18)))*$B$8</f>
        <v>275.6223801</v>
      </c>
      <c r="P18" s="43">
        <f t="shared" si="68"/>
        <v>4.658200937</v>
      </c>
      <c r="Q18" s="43">
        <f t="shared" si="68"/>
        <v>187.2491101</v>
      </c>
      <c r="R18" s="44" t="str">
        <f t="shared" ref="R18:T18" si="69">(concat(SUBSTITUTE(O18, ",", ".",),","))</f>
        <v>276,</v>
      </c>
      <c r="S18" s="44" t="str">
        <f t="shared" si="69"/>
        <v>5,</v>
      </c>
      <c r="T18" s="44" t="str">
        <f t="shared" si="69"/>
        <v>187,</v>
      </c>
    </row>
    <row r="19">
      <c r="B19" s="51" t="s">
        <v>201</v>
      </c>
      <c r="C19" s="38">
        <v>16.0</v>
      </c>
      <c r="D19" s="42">
        <f t="shared" si="5"/>
        <v>0.9056843686</v>
      </c>
      <c r="E19" s="42">
        <f t="shared" si="6"/>
        <v>0.7868476954</v>
      </c>
      <c r="F19" s="42">
        <f t="shared" si="7"/>
        <v>-0.9278890271</v>
      </c>
      <c r="G19" s="42">
        <f t="shared" si="8"/>
        <v>0.1410413319</v>
      </c>
      <c r="H19" s="42">
        <f t="shared" si="9"/>
        <v>0.4119012482</v>
      </c>
      <c r="I19" s="43">
        <f t="shared" ref="I19:K19" si="70">ROUNDDOWN(($B$10+E19)*$B$8)</f>
        <v>247</v>
      </c>
      <c r="J19" s="43">
        <f t="shared" si="70"/>
        <v>10</v>
      </c>
      <c r="K19" s="43">
        <f t="shared" si="70"/>
        <v>158</v>
      </c>
      <c r="L19" s="44" t="str">
        <f t="shared" ref="L19:N19" si="71">(concat(SUBSTITUTE(I19, ",", ".",),","))</f>
        <v>247,</v>
      </c>
      <c r="M19" s="44" t="str">
        <f t="shared" si="71"/>
        <v>10,</v>
      </c>
      <c r="N19" s="44" t="str">
        <f t="shared" si="71"/>
        <v>158,</v>
      </c>
      <c r="O19" s="43">
        <f t="shared" ref="O19:Q19" si="72">($B$10+(($B$4*E19)+($B$6*$H19)))*$B$8</f>
        <v>276.874671</v>
      </c>
      <c r="P19" s="43">
        <f t="shared" si="72"/>
        <v>3.266992708</v>
      </c>
      <c r="Q19" s="43">
        <f t="shared" si="72"/>
        <v>173.8281931</v>
      </c>
      <c r="R19" s="44" t="str">
        <f t="shared" ref="R19:T19" si="73">(concat(SUBSTITUTE(O19, ",", ".",),","))</f>
        <v>277,</v>
      </c>
      <c r="S19" s="44" t="str">
        <f t="shared" si="73"/>
        <v>3,</v>
      </c>
      <c r="T19" s="44" t="str">
        <f t="shared" si="73"/>
        <v>174,</v>
      </c>
    </row>
    <row r="20">
      <c r="B20" s="13">
        <f>2*pi()/3</f>
        <v>2.094395102</v>
      </c>
      <c r="C20" s="38">
        <v>17.0</v>
      </c>
      <c r="D20" s="42">
        <f t="shared" si="5"/>
        <v>0.9622896416</v>
      </c>
      <c r="E20" s="42">
        <f t="shared" si="6"/>
        <v>0.8205025751</v>
      </c>
      <c r="F20" s="42">
        <f t="shared" si="7"/>
        <v>-0.9053084994</v>
      </c>
      <c r="G20" s="42">
        <f t="shared" si="8"/>
        <v>0.08480592448</v>
      </c>
      <c r="H20" s="42">
        <f t="shared" si="9"/>
        <v>0.2519780614</v>
      </c>
      <c r="I20" s="43">
        <f t="shared" ref="I20:K20" si="74">ROUNDDOWN(($B$10+E20)*$B$8)</f>
        <v>252</v>
      </c>
      <c r="J20" s="43">
        <f t="shared" si="74"/>
        <v>13</v>
      </c>
      <c r="K20" s="43">
        <f t="shared" si="74"/>
        <v>150</v>
      </c>
      <c r="L20" s="44" t="str">
        <f t="shared" ref="L20:N20" si="75">(concat(SUBSTITUTE(I20, ",", ".",),","))</f>
        <v>252,</v>
      </c>
      <c r="M20" s="44" t="str">
        <f t="shared" si="75"/>
        <v>13,</v>
      </c>
      <c r="N20" s="44" t="str">
        <f t="shared" si="75"/>
        <v>150,</v>
      </c>
      <c r="O20" s="43">
        <f t="shared" ref="O20:Q20" si="76">($B$10+(($B$4*E20)+($B$6*$H20)))*$B$8</f>
        <v>277.3630725</v>
      </c>
      <c r="P20" s="43">
        <f t="shared" si="76"/>
        <v>1.988342886</v>
      </c>
      <c r="Q20" s="43">
        <f t="shared" si="76"/>
        <v>159.9734756</v>
      </c>
      <c r="R20" s="44" t="str">
        <f t="shared" ref="R20:T20" si="77">(concat(SUBSTITUTE(O20, ",", ".",),","))</f>
        <v>277,</v>
      </c>
      <c r="S20" s="44" t="str">
        <f t="shared" si="77"/>
        <v>2,</v>
      </c>
      <c r="T20" s="44" t="str">
        <f t="shared" si="77"/>
        <v>160,</v>
      </c>
    </row>
    <row r="21">
      <c r="B21" s="52" t="s">
        <v>202</v>
      </c>
      <c r="C21" s="38">
        <v>18.0</v>
      </c>
      <c r="D21" s="42">
        <f t="shared" si="5"/>
        <v>1.018894915</v>
      </c>
      <c r="E21" s="42">
        <f t="shared" si="6"/>
        <v>0.8515291377</v>
      </c>
      <c r="F21" s="42">
        <f t="shared" si="7"/>
        <v>-0.8798279956</v>
      </c>
      <c r="G21" s="42">
        <f t="shared" si="8"/>
        <v>0.02829885808</v>
      </c>
      <c r="H21" s="42">
        <f t="shared" si="9"/>
        <v>0.08480592448</v>
      </c>
      <c r="I21" s="43">
        <f t="shared" ref="I21:K21" si="78">ROUNDDOWN(($B$10+E21)*$B$8)</f>
        <v>256</v>
      </c>
      <c r="J21" s="43">
        <f t="shared" si="78"/>
        <v>16</v>
      </c>
      <c r="K21" s="43">
        <f t="shared" si="78"/>
        <v>142</v>
      </c>
      <c r="L21" s="44" t="str">
        <f t="shared" ref="L21:N21" si="79">(concat(SUBSTITUTE(I21, ",", ".",),","))</f>
        <v>256,</v>
      </c>
      <c r="M21" s="44" t="str">
        <f t="shared" si="79"/>
        <v>16,</v>
      </c>
      <c r="N21" s="44" t="str">
        <f t="shared" si="79"/>
        <v>142,</v>
      </c>
      <c r="O21" s="43">
        <f t="shared" ref="O21:Q21" si="80">($B$10+(($B$4*E21)+($B$6*$H21)))*$B$8</f>
        <v>277.2108189</v>
      </c>
      <c r="P21" s="43">
        <f t="shared" si="80"/>
        <v>0.951146292</v>
      </c>
      <c r="Q21" s="43">
        <f t="shared" si="80"/>
        <v>145.8541374</v>
      </c>
      <c r="R21" s="44" t="str">
        <f t="shared" ref="R21:T21" si="81">(concat(SUBSTITUTE(O21, ",", ".",),","))</f>
        <v>277,</v>
      </c>
      <c r="S21" s="44" t="str">
        <f t="shared" si="81"/>
        <v>1,</v>
      </c>
      <c r="T21" s="44" t="str">
        <f t="shared" si="81"/>
        <v>146,</v>
      </c>
    </row>
    <row r="22">
      <c r="B22" s="53">
        <v>555.0</v>
      </c>
      <c r="C22" s="38">
        <v>19.0</v>
      </c>
      <c r="D22" s="42">
        <f t="shared" si="5"/>
        <v>1.075500188</v>
      </c>
      <c r="E22" s="42">
        <f t="shared" si="6"/>
        <v>0.8798279958</v>
      </c>
      <c r="F22" s="42">
        <f t="shared" si="7"/>
        <v>-0.8515291375</v>
      </c>
      <c r="G22" s="42">
        <f t="shared" si="8"/>
        <v>-0.02829885808</v>
      </c>
      <c r="H22" s="42">
        <f t="shared" si="9"/>
        <v>-0.08480592448</v>
      </c>
      <c r="I22" s="43">
        <f t="shared" ref="I22:K22" si="82">ROUNDDOWN(($B$10+E22)*$B$8)</f>
        <v>260</v>
      </c>
      <c r="J22" s="43">
        <f t="shared" si="82"/>
        <v>20</v>
      </c>
      <c r="K22" s="43">
        <f t="shared" si="82"/>
        <v>134</v>
      </c>
      <c r="L22" s="44" t="str">
        <f t="shared" ref="L22:N22" si="83">(concat(SUBSTITUTE(I22, ",", ".",),","))</f>
        <v>260,</v>
      </c>
      <c r="M22" s="44" t="str">
        <f t="shared" si="83"/>
        <v>20,</v>
      </c>
      <c r="N22" s="44" t="str">
        <f t="shared" si="83"/>
        <v>134,</v>
      </c>
      <c r="O22" s="43">
        <f t="shared" ref="O22:Q22" si="84">($B$10+(($B$4*E22)+($B$6*$H22)))*$B$8</f>
        <v>276.5488537</v>
      </c>
      <c r="P22" s="43">
        <f t="shared" si="84"/>
        <v>0.2891811487</v>
      </c>
      <c r="Q22" s="43">
        <f t="shared" si="84"/>
        <v>131.6458626</v>
      </c>
      <c r="R22" s="44" t="str">
        <f t="shared" ref="R22:T22" si="85">(concat(SUBSTITUTE(O22, ",", ".",),","))</f>
        <v>277,</v>
      </c>
      <c r="S22" s="44" t="str">
        <f t="shared" si="85"/>
        <v>0,</v>
      </c>
      <c r="T22" s="44" t="str">
        <f t="shared" si="85"/>
        <v>132,</v>
      </c>
    </row>
    <row r="23">
      <c r="B23" s="37"/>
      <c r="C23" s="38">
        <v>20.0</v>
      </c>
      <c r="D23" s="42">
        <f t="shared" si="5"/>
        <v>1.132105461</v>
      </c>
      <c r="E23" s="42">
        <f t="shared" si="6"/>
        <v>0.9053084996</v>
      </c>
      <c r="F23" s="42">
        <f t="shared" si="7"/>
        <v>-0.8205025749</v>
      </c>
      <c r="G23" s="42">
        <f t="shared" si="8"/>
        <v>-0.08480592448</v>
      </c>
      <c r="H23" s="42">
        <f t="shared" si="9"/>
        <v>-0.2519780614</v>
      </c>
      <c r="I23" s="43">
        <f t="shared" ref="I23:K23" si="86">ROUNDDOWN(($B$10+E23)*$B$8)</f>
        <v>264</v>
      </c>
      <c r="J23" s="43">
        <f t="shared" si="86"/>
        <v>24</v>
      </c>
      <c r="K23" s="43">
        <f t="shared" si="86"/>
        <v>126</v>
      </c>
      <c r="L23" s="44" t="str">
        <f t="shared" ref="L23:N23" si="87">(concat(SUBSTITUTE(I23, ",", ".",),","))</f>
        <v>264,</v>
      </c>
      <c r="M23" s="44" t="str">
        <f t="shared" si="87"/>
        <v>24,</v>
      </c>
      <c r="N23" s="44" t="str">
        <f t="shared" si="87"/>
        <v>126,</v>
      </c>
      <c r="O23" s="43">
        <f t="shared" ref="O23:Q23" si="88">($B$10+(($B$4*E23)+($B$6*$H23)))*$B$8</f>
        <v>275.5116571</v>
      </c>
      <c r="P23" s="43">
        <f t="shared" si="88"/>
        <v>0.1369275716</v>
      </c>
      <c r="Q23" s="43">
        <f t="shared" si="88"/>
        <v>117.5265244</v>
      </c>
      <c r="R23" s="44" t="str">
        <f t="shared" ref="R23:T23" si="89">(concat(SUBSTITUTE(O23, ",", ".",),","))</f>
        <v>276,</v>
      </c>
      <c r="S23" s="44" t="str">
        <f t="shared" si="89"/>
        <v>0,</v>
      </c>
      <c r="T23" s="44" t="str">
        <f t="shared" si="89"/>
        <v>118,</v>
      </c>
    </row>
    <row r="24">
      <c r="B24" s="37"/>
      <c r="C24" s="38">
        <v>21.0</v>
      </c>
      <c r="D24" s="42">
        <f t="shared" si="5"/>
        <v>1.188710734</v>
      </c>
      <c r="E24" s="42">
        <f t="shared" si="6"/>
        <v>0.9278890273</v>
      </c>
      <c r="F24" s="42">
        <f t="shared" si="7"/>
        <v>-0.7868476951</v>
      </c>
      <c r="G24" s="42">
        <f t="shared" si="8"/>
        <v>-0.1410413319</v>
      </c>
      <c r="H24" s="42">
        <f t="shared" si="9"/>
        <v>-0.4119012482</v>
      </c>
      <c r="I24" s="43">
        <f t="shared" ref="I24:K24" si="90">ROUNDDOWN(($B$10+E24)*$B$8)</f>
        <v>267</v>
      </c>
      <c r="J24" s="43">
        <f t="shared" si="90"/>
        <v>29</v>
      </c>
      <c r="K24" s="43">
        <f t="shared" si="90"/>
        <v>119</v>
      </c>
      <c r="L24" s="44" t="str">
        <f t="shared" ref="L24:N24" si="91">(concat(SUBSTITUTE(I24, ",", ".",),","))</f>
        <v>267,</v>
      </c>
      <c r="M24" s="44" t="str">
        <f t="shared" si="91"/>
        <v>29,</v>
      </c>
      <c r="N24" s="44" t="str">
        <f t="shared" si="91"/>
        <v>119,</v>
      </c>
      <c r="O24" s="43">
        <f t="shared" ref="O24:Q24" si="92">($B$10+(($B$4*E24)+($B$6*$H24)))*$B$8</f>
        <v>274.2330073</v>
      </c>
      <c r="P24" s="43">
        <f t="shared" si="92"/>
        <v>0.6253290433</v>
      </c>
      <c r="Q24" s="43">
        <f t="shared" si="92"/>
        <v>103.6718069</v>
      </c>
      <c r="R24" s="44" t="str">
        <f t="shared" ref="R24:T24" si="93">(concat(SUBSTITUTE(O24, ",", ".",),","))</f>
        <v>274,</v>
      </c>
      <c r="S24" s="44" t="str">
        <f t="shared" si="93"/>
        <v>1,</v>
      </c>
      <c r="T24" s="44" t="str">
        <f t="shared" si="93"/>
        <v>104,</v>
      </c>
    </row>
    <row r="25">
      <c r="B25" s="37"/>
      <c r="C25" s="38">
        <v>22.0</v>
      </c>
      <c r="D25" s="42">
        <f t="shared" si="5"/>
        <v>1.245316007</v>
      </c>
      <c r="E25" s="42">
        <f t="shared" si="6"/>
        <v>0.9474972467</v>
      </c>
      <c r="F25" s="42">
        <f t="shared" si="7"/>
        <v>-0.750672305</v>
      </c>
      <c r="G25" s="42">
        <f t="shared" si="8"/>
        <v>-0.1968249415</v>
      </c>
      <c r="H25" s="42">
        <f t="shared" si="9"/>
        <v>-0.5599747861</v>
      </c>
      <c r="I25" s="43">
        <f t="shared" ref="I25:K25" si="94">ROUNDDOWN(($B$10+E25)*$B$8)</f>
        <v>270</v>
      </c>
      <c r="J25" s="43">
        <f t="shared" si="94"/>
        <v>34</v>
      </c>
      <c r="K25" s="43">
        <f t="shared" si="94"/>
        <v>111</v>
      </c>
      <c r="L25" s="44" t="str">
        <f t="shared" ref="L25:N25" si="95">(concat(SUBSTITUTE(I25, ",", ".",),","))</f>
        <v>270,</v>
      </c>
      <c r="M25" s="44" t="str">
        <f t="shared" si="95"/>
        <v>34,</v>
      </c>
      <c r="N25" s="44" t="str">
        <f t="shared" si="95"/>
        <v>111,</v>
      </c>
      <c r="O25" s="43">
        <f t="shared" ref="O25:Q25" si="96">($B$10+(($B$4*E25)+($B$6*$H25)))*$B$8</f>
        <v>272.8417991</v>
      </c>
      <c r="P25" s="43">
        <f t="shared" si="96"/>
        <v>1.877619988</v>
      </c>
      <c r="Q25" s="43">
        <f t="shared" si="96"/>
        <v>90.25088993</v>
      </c>
      <c r="R25" s="44" t="str">
        <f t="shared" ref="R25:T25" si="97">(concat(SUBSTITUTE(O25, ",", ".",),","))</f>
        <v>273,</v>
      </c>
      <c r="S25" s="44" t="str">
        <f t="shared" si="97"/>
        <v>2,</v>
      </c>
      <c r="T25" s="44" t="str">
        <f t="shared" si="97"/>
        <v>90,</v>
      </c>
    </row>
    <row r="26">
      <c r="B26" s="37"/>
      <c r="C26" s="38">
        <v>23.0</v>
      </c>
      <c r="D26" s="42">
        <f t="shared" si="5"/>
        <v>1.30192128</v>
      </c>
      <c r="E26" s="42">
        <f t="shared" si="6"/>
        <v>0.9640703468</v>
      </c>
      <c r="F26" s="42">
        <f t="shared" si="7"/>
        <v>-0.7120922852</v>
      </c>
      <c r="G26" s="42">
        <f t="shared" si="8"/>
        <v>-0.2519780614</v>
      </c>
      <c r="H26" s="42">
        <f t="shared" si="9"/>
        <v>-0.691938869</v>
      </c>
      <c r="I26" s="43">
        <f t="shared" ref="I26:K26" si="98">ROUNDDOWN(($B$10+E26)*$B$8)</f>
        <v>272</v>
      </c>
      <c r="J26" s="43">
        <f t="shared" si="98"/>
        <v>39</v>
      </c>
      <c r="K26" s="43">
        <f t="shared" si="98"/>
        <v>103</v>
      </c>
      <c r="L26" s="44" t="str">
        <f t="shared" ref="L26:N26" si="99">(concat(SUBSTITUTE(I26, ",", ".",),","))</f>
        <v>272,</v>
      </c>
      <c r="M26" s="44" t="str">
        <f t="shared" si="99"/>
        <v>39,</v>
      </c>
      <c r="N26" s="44" t="str">
        <f t="shared" si="99"/>
        <v>103,</v>
      </c>
      <c r="O26" s="43">
        <f t="shared" ref="O26:Q26" si="100">($B$10+(($B$4*E26)+($B$6*$H26)))*$B$8</f>
        <v>271.4580407</v>
      </c>
      <c r="P26" s="43">
        <f t="shared" si="100"/>
        <v>4.005340774</v>
      </c>
      <c r="Q26" s="43">
        <f t="shared" si="100"/>
        <v>77.4223166</v>
      </c>
      <c r="R26" s="44" t="str">
        <f t="shared" ref="R26:T26" si="101">(concat(SUBSTITUTE(O26, ",", ".",),","))</f>
        <v>271,</v>
      </c>
      <c r="S26" s="44" t="str">
        <f t="shared" si="101"/>
        <v>4,</v>
      </c>
      <c r="T26" s="44" t="str">
        <f t="shared" si="101"/>
        <v>77,</v>
      </c>
    </row>
    <row r="27">
      <c r="B27" s="37"/>
      <c r="C27" s="38">
        <v>24.0</v>
      </c>
      <c r="D27" s="42">
        <f t="shared" si="5"/>
        <v>1.358526553</v>
      </c>
      <c r="E27" s="42">
        <f t="shared" si="6"/>
        <v>0.9775552389</v>
      </c>
      <c r="F27" s="42">
        <f t="shared" si="7"/>
        <v>-0.671231219</v>
      </c>
      <c r="G27" s="42">
        <f t="shared" si="8"/>
        <v>-0.3063240196</v>
      </c>
      <c r="H27" s="42">
        <f t="shared" si="9"/>
        <v>-0.8039971304</v>
      </c>
      <c r="I27" s="43">
        <f t="shared" ref="I27:K27" si="102">ROUNDDOWN(($B$10+E27)*$B$8)</f>
        <v>274</v>
      </c>
      <c r="J27" s="43">
        <f t="shared" si="102"/>
        <v>45</v>
      </c>
      <c r="K27" s="43">
        <f t="shared" si="102"/>
        <v>96</v>
      </c>
      <c r="L27" s="44" t="str">
        <f t="shared" ref="L27:N27" si="103">(concat(SUBSTITUTE(I27, ",", ".",),","))</f>
        <v>274,</v>
      </c>
      <c r="M27" s="44" t="str">
        <f t="shared" si="103"/>
        <v>45,</v>
      </c>
      <c r="N27" s="44" t="str">
        <f t="shared" si="103"/>
        <v>96,</v>
      </c>
      <c r="O27" s="43">
        <f t="shared" ref="O27:Q27" si="104">($B$10+(($B$4*E27)+($B$6*$H27)))*$B$8</f>
        <v>270.1891454</v>
      </c>
      <c r="P27" s="43">
        <f t="shared" si="104"/>
        <v>7.104656206</v>
      </c>
      <c r="Q27" s="43">
        <f t="shared" si="104"/>
        <v>65.33016122</v>
      </c>
      <c r="R27" s="44" t="str">
        <f t="shared" ref="R27:T27" si="105">(concat(SUBSTITUTE(O27, ",", ".",),","))</f>
        <v>270,</v>
      </c>
      <c r="S27" s="44" t="str">
        <f t="shared" si="105"/>
        <v>7,</v>
      </c>
      <c r="T27" s="44" t="str">
        <f t="shared" si="105"/>
        <v>65,</v>
      </c>
    </row>
    <row r="28">
      <c r="B28" s="37"/>
      <c r="C28" s="38">
        <v>25.0</v>
      </c>
      <c r="D28" s="42">
        <f t="shared" si="5"/>
        <v>1.415131826</v>
      </c>
      <c r="E28" s="42">
        <f t="shared" si="6"/>
        <v>0.9879087269</v>
      </c>
      <c r="F28" s="42">
        <f t="shared" si="7"/>
        <v>-0.628219997</v>
      </c>
      <c r="G28" s="42">
        <f t="shared" si="8"/>
        <v>-0.3596887296</v>
      </c>
      <c r="H28" s="42">
        <f t="shared" si="9"/>
        <v>-0.8929258581</v>
      </c>
      <c r="I28" s="43">
        <f t="shared" ref="I28:K28" si="106">ROUNDDOWN(($B$10+E28)*$B$8)</f>
        <v>275</v>
      </c>
      <c r="J28" s="43">
        <f t="shared" si="106"/>
        <v>51</v>
      </c>
      <c r="K28" s="43">
        <f t="shared" si="106"/>
        <v>88</v>
      </c>
      <c r="L28" s="44" t="str">
        <f t="shared" ref="L28:N28" si="107">(concat(SUBSTITUTE(I28, ",", ".",),","))</f>
        <v>275,</v>
      </c>
      <c r="M28" s="44" t="str">
        <f t="shared" si="107"/>
        <v>51,</v>
      </c>
      <c r="N28" s="44" t="str">
        <f t="shared" si="107"/>
        <v>88,</v>
      </c>
      <c r="O28" s="43">
        <f t="shared" ref="O28:Q28" si="108">($B$10+(($B$4*E28)+($B$6*$H28)))*$B$8</f>
        <v>269.1266244</v>
      </c>
      <c r="P28" s="43">
        <f t="shared" si="108"/>
        <v>11.25308491</v>
      </c>
      <c r="Q28" s="43">
        <f t="shared" si="108"/>
        <v>54.10060526</v>
      </c>
      <c r="R28" s="44" t="str">
        <f t="shared" ref="R28:T28" si="109">(concat(SUBSTITUTE(O28, ",", ".",),","))</f>
        <v>269,</v>
      </c>
      <c r="S28" s="44" t="str">
        <f t="shared" si="109"/>
        <v>11,</v>
      </c>
      <c r="T28" s="44" t="str">
        <f t="shared" si="109"/>
        <v>54,</v>
      </c>
    </row>
    <row r="29">
      <c r="B29" s="37"/>
      <c r="C29" s="38">
        <v>26.0</v>
      </c>
      <c r="D29" s="42">
        <f t="shared" si="5"/>
        <v>1.471737099</v>
      </c>
      <c r="E29" s="42">
        <f t="shared" si="6"/>
        <v>0.9950976455</v>
      </c>
      <c r="F29" s="42">
        <f t="shared" si="7"/>
        <v>-0.5831963969</v>
      </c>
      <c r="G29" s="42">
        <f t="shared" si="8"/>
        <v>-0.4119012482</v>
      </c>
      <c r="H29" s="42">
        <f t="shared" si="9"/>
        <v>-0.9561667347</v>
      </c>
      <c r="I29" s="43">
        <f t="shared" ref="I29:K29" si="110">ROUNDDOWN(($B$10+E29)*$B$8)</f>
        <v>276</v>
      </c>
      <c r="J29" s="43">
        <f t="shared" si="110"/>
        <v>57</v>
      </c>
      <c r="K29" s="43">
        <f t="shared" si="110"/>
        <v>81</v>
      </c>
      <c r="L29" s="44" t="str">
        <f t="shared" ref="L29:N29" si="111">(concat(SUBSTITUTE(I29, ",", ".",),","))</f>
        <v>276,</v>
      </c>
      <c r="M29" s="44" t="str">
        <f t="shared" si="111"/>
        <v>57,</v>
      </c>
      <c r="N29" s="44" t="str">
        <f t="shared" si="111"/>
        <v>81,</v>
      </c>
      <c r="O29" s="43">
        <f t="shared" ref="O29:Q29" si="112">($B$10+(($B$4*E29)+($B$6*$H29)))*$B$8</f>
        <v>268.3432785</v>
      </c>
      <c r="P29" s="43">
        <f t="shared" si="112"/>
        <v>16.50673534</v>
      </c>
      <c r="Q29" s="43">
        <f t="shared" si="112"/>
        <v>43.8390175</v>
      </c>
      <c r="R29" s="44" t="str">
        <f t="shared" ref="R29:T29" si="113">(concat(SUBSTITUTE(O29, ",", ".",),","))</f>
        <v>268,</v>
      </c>
      <c r="S29" s="44" t="str">
        <f t="shared" si="113"/>
        <v>17,</v>
      </c>
      <c r="T29" s="44" t="str">
        <f t="shared" si="113"/>
        <v>44,</v>
      </c>
    </row>
    <row r="30">
      <c r="B30" s="37"/>
      <c r="C30" s="38">
        <v>27.0</v>
      </c>
      <c r="D30" s="42">
        <f t="shared" si="5"/>
        <v>1.528342372</v>
      </c>
      <c r="E30" s="42">
        <f t="shared" si="6"/>
        <v>0.9990989662</v>
      </c>
      <c r="F30" s="42">
        <f t="shared" si="7"/>
        <v>-0.5363046429</v>
      </c>
      <c r="G30" s="42">
        <f t="shared" si="8"/>
        <v>-0.462794323</v>
      </c>
      <c r="H30" s="42">
        <f t="shared" si="9"/>
        <v>-0.9919004353</v>
      </c>
      <c r="I30" s="43">
        <f t="shared" ref="I30:K30" si="114">ROUNDDOWN(($B$10+E30)*$B$8)</f>
        <v>277</v>
      </c>
      <c r="J30" s="43">
        <f t="shared" si="114"/>
        <v>64</v>
      </c>
      <c r="K30" s="43">
        <f t="shared" si="114"/>
        <v>74</v>
      </c>
      <c r="L30" s="44" t="str">
        <f t="shared" ref="L30:N30" si="115">(concat(SUBSTITUTE(I30, ",", ".",),","))</f>
        <v>277,</v>
      </c>
      <c r="M30" s="44" t="str">
        <f t="shared" si="115"/>
        <v>64,</v>
      </c>
      <c r="N30" s="44" t="str">
        <f t="shared" si="115"/>
        <v>74,</v>
      </c>
      <c r="O30" s="43">
        <f t="shared" ref="O30:Q30" si="116">($B$10+(($B$4*E30)+($B$6*$H30)))*$B$8</f>
        <v>267.890968</v>
      </c>
      <c r="P30" s="43">
        <f t="shared" si="116"/>
        <v>22.89812963</v>
      </c>
      <c r="Q30" s="43">
        <f t="shared" si="116"/>
        <v>34.62762006</v>
      </c>
      <c r="R30" s="44" t="str">
        <f t="shared" ref="R30:T30" si="117">(concat(SUBSTITUTE(O30, ",", ".",),","))</f>
        <v>268,</v>
      </c>
      <c r="S30" s="44" t="str">
        <f t="shared" si="117"/>
        <v>23,</v>
      </c>
      <c r="T30" s="44" t="str">
        <f t="shared" si="117"/>
        <v>35,</v>
      </c>
    </row>
    <row r="31">
      <c r="B31" s="37"/>
      <c r="C31" s="38">
        <v>28.0</v>
      </c>
      <c r="D31" s="42">
        <f t="shared" si="5"/>
        <v>1.584947645</v>
      </c>
      <c r="E31" s="42">
        <f t="shared" si="6"/>
        <v>0.9998998718</v>
      </c>
      <c r="F31" s="42">
        <f t="shared" si="7"/>
        <v>-0.4876949435</v>
      </c>
      <c r="G31" s="42">
        <f t="shared" si="8"/>
        <v>-0.512204928</v>
      </c>
      <c r="H31" s="42">
        <f t="shared" si="9"/>
        <v>-0.9990989662</v>
      </c>
      <c r="I31" s="43">
        <f t="shared" ref="I31:K31" si="118">ROUNDDOWN(($B$10+E31)*$B$8)</f>
        <v>277</v>
      </c>
      <c r="J31" s="43">
        <f t="shared" si="118"/>
        <v>71</v>
      </c>
      <c r="K31" s="43">
        <f t="shared" si="118"/>
        <v>67</v>
      </c>
      <c r="L31" s="44" t="str">
        <f t="shared" ref="L31:N31" si="119">(concat(SUBSTITUTE(I31, ",", ".",),","))</f>
        <v>277,</v>
      </c>
      <c r="M31" s="44" t="str">
        <f t="shared" si="119"/>
        <v>71,</v>
      </c>
      <c r="N31" s="44" t="str">
        <f t="shared" si="119"/>
        <v>67,</v>
      </c>
      <c r="O31" s="43">
        <f t="shared" ref="O31:Q31" si="120">($B$10+(($B$4*E31)+($B$6*$H31)))*$B$8</f>
        <v>267.7990273</v>
      </c>
      <c r="P31" s="43">
        <f t="shared" si="120"/>
        <v>30.43467964</v>
      </c>
      <c r="Q31" s="43">
        <f t="shared" si="120"/>
        <v>26.52380524</v>
      </c>
      <c r="R31" s="44" t="str">
        <f t="shared" ref="R31:T31" si="121">(concat(SUBSTITUTE(O31, ",", ".",),","))</f>
        <v>268,</v>
      </c>
      <c r="S31" s="44" t="str">
        <f t="shared" si="121"/>
        <v>30,</v>
      </c>
      <c r="T31" s="44" t="str">
        <f t="shared" si="121"/>
        <v>27,</v>
      </c>
    </row>
    <row r="32">
      <c r="B32" s="37"/>
      <c r="C32" s="38">
        <v>29.0</v>
      </c>
      <c r="D32" s="42">
        <f t="shared" si="5"/>
        <v>1.641552918</v>
      </c>
      <c r="E32" s="42">
        <f t="shared" si="6"/>
        <v>0.9974977966</v>
      </c>
      <c r="F32" s="42">
        <f t="shared" si="7"/>
        <v>-0.4375230101</v>
      </c>
      <c r="G32" s="42">
        <f t="shared" si="8"/>
        <v>-0.5599747861</v>
      </c>
      <c r="H32" s="42">
        <f t="shared" si="9"/>
        <v>-0.9775552389</v>
      </c>
      <c r="I32" s="43">
        <f t="shared" ref="I32:K32" si="122">ROUNDDOWN(($B$10+E32)*$B$8)</f>
        <v>277</v>
      </c>
      <c r="J32" s="43">
        <f t="shared" si="122"/>
        <v>78</v>
      </c>
      <c r="K32" s="43">
        <f t="shared" si="122"/>
        <v>61</v>
      </c>
      <c r="L32" s="44" t="str">
        <f t="shared" ref="L32:N32" si="123">(concat(SUBSTITUTE(I32, ",", ".",),","))</f>
        <v>277,</v>
      </c>
      <c r="M32" s="44" t="str">
        <f t="shared" si="123"/>
        <v>78,</v>
      </c>
      <c r="N32" s="44" t="str">
        <f t="shared" si="123"/>
        <v>61,</v>
      </c>
      <c r="O32" s="43">
        <f t="shared" ref="O32:Q32" si="124">($B$10+(($B$4*E32)+($B$6*$H32)))*$B$8</f>
        <v>268.0733685</v>
      </c>
      <c r="P32" s="43">
        <f t="shared" si="124"/>
        <v>39.09786103</v>
      </c>
      <c r="Q32" s="43">
        <f t="shared" si="124"/>
        <v>19.55914952</v>
      </c>
      <c r="R32" s="44" t="str">
        <f t="shared" ref="R32:T32" si="125">(concat(SUBSTITUTE(O32, ",", ".",),","))</f>
        <v>268,</v>
      </c>
      <c r="S32" s="44" t="str">
        <f t="shared" si="125"/>
        <v>39,</v>
      </c>
      <c r="T32" s="44" t="str">
        <f t="shared" si="125"/>
        <v>20,</v>
      </c>
    </row>
    <row r="33">
      <c r="B33" s="37"/>
      <c r="C33" s="38">
        <v>30.0</v>
      </c>
      <c r="D33" s="42">
        <f t="shared" si="5"/>
        <v>1.698158191</v>
      </c>
      <c r="E33" s="42">
        <f t="shared" si="6"/>
        <v>0.9919004353</v>
      </c>
      <c r="F33" s="42">
        <f t="shared" si="7"/>
        <v>-0.3859495586</v>
      </c>
      <c r="G33" s="42">
        <f t="shared" si="8"/>
        <v>-0.6059508763</v>
      </c>
      <c r="H33" s="42">
        <f t="shared" si="9"/>
        <v>-0.9278890273</v>
      </c>
      <c r="I33" s="43">
        <f t="shared" ref="I33:K33" si="126">ROUNDDOWN(($B$10+E33)*$B$8)</f>
        <v>276</v>
      </c>
      <c r="J33" s="43">
        <f t="shared" si="126"/>
        <v>85</v>
      </c>
      <c r="K33" s="43">
        <f t="shared" si="126"/>
        <v>54</v>
      </c>
      <c r="L33" s="44" t="str">
        <f t="shared" ref="L33:N33" si="127">(concat(SUBSTITUTE(I33, ",", ".",),","))</f>
        <v>276,</v>
      </c>
      <c r="M33" s="44" t="str">
        <f t="shared" si="127"/>
        <v>85,</v>
      </c>
      <c r="N33" s="44" t="str">
        <f t="shared" si="127"/>
        <v>54,</v>
      </c>
      <c r="O33" s="43">
        <f t="shared" ref="O33:Q33" si="128">($B$10+(($B$4*E33)+($B$6*$H33)))*$B$8</f>
        <v>268.6963006</v>
      </c>
      <c r="P33" s="43">
        <f t="shared" si="128"/>
        <v>48.84311099</v>
      </c>
      <c r="Q33" s="43">
        <f t="shared" si="128"/>
        <v>13.73915075</v>
      </c>
      <c r="R33" s="44" t="str">
        <f t="shared" ref="R33:T33" si="129">(concat(SUBSTITUTE(O33, ",", ".",),","))</f>
        <v>269,</v>
      </c>
      <c r="S33" s="44" t="str">
        <f t="shared" si="129"/>
        <v>49,</v>
      </c>
      <c r="T33" s="44" t="str">
        <f t="shared" si="129"/>
        <v>14,</v>
      </c>
    </row>
    <row r="34">
      <c r="B34" s="37"/>
      <c r="C34" s="38">
        <v>31.0</v>
      </c>
      <c r="D34" s="42">
        <f t="shared" si="5"/>
        <v>1.754763464</v>
      </c>
      <c r="E34" s="42">
        <f t="shared" si="6"/>
        <v>0.9831257178</v>
      </c>
      <c r="F34" s="42">
        <f t="shared" si="7"/>
        <v>-0.3331397944</v>
      </c>
      <c r="G34" s="42">
        <f t="shared" si="8"/>
        <v>-0.6499859231</v>
      </c>
      <c r="H34" s="42">
        <f t="shared" si="9"/>
        <v>-0.8515291377</v>
      </c>
      <c r="I34" s="43">
        <f t="shared" ref="I34:K34" si="130">ROUNDDOWN(($B$10+E34)*$B$8)</f>
        <v>275</v>
      </c>
      <c r="J34" s="43">
        <f t="shared" si="130"/>
        <v>92</v>
      </c>
      <c r="K34" s="43">
        <f t="shared" si="130"/>
        <v>48</v>
      </c>
      <c r="L34" s="44" t="str">
        <f t="shared" ref="L34:N34" si="131">(concat(SUBSTITUTE(I34, ",", ".",),","))</f>
        <v>275,</v>
      </c>
      <c r="M34" s="44" t="str">
        <f t="shared" si="131"/>
        <v>92,</v>
      </c>
      <c r="N34" s="44" t="str">
        <f t="shared" si="131"/>
        <v>48,</v>
      </c>
      <c r="O34" s="43">
        <f t="shared" ref="O34:Q34" si="132">($B$10+(($B$4*E34)+($B$6*$H34)))*$B$8</f>
        <v>269.6270704</v>
      </c>
      <c r="P34" s="43">
        <f t="shared" si="132"/>
        <v>59.60045463</v>
      </c>
      <c r="Q34" s="43">
        <f t="shared" si="132"/>
        <v>9.043694223</v>
      </c>
      <c r="R34" s="44" t="str">
        <f t="shared" ref="R34:T34" si="133">(concat(SUBSTITUTE(O34, ",", ".",),","))</f>
        <v>270,</v>
      </c>
      <c r="S34" s="44" t="str">
        <f t="shared" si="133"/>
        <v>60,</v>
      </c>
      <c r="T34" s="44" t="str">
        <f t="shared" si="133"/>
        <v>9,</v>
      </c>
    </row>
    <row r="35">
      <c r="B35" s="37"/>
      <c r="C35" s="38">
        <v>32.0</v>
      </c>
      <c r="D35" s="42">
        <f t="shared" si="5"/>
        <v>1.811368737</v>
      </c>
      <c r="E35" s="42">
        <f t="shared" si="6"/>
        <v>0.9712017523</v>
      </c>
      <c r="F35" s="42">
        <f t="shared" si="7"/>
        <v>-0.2792628829</v>
      </c>
      <c r="G35" s="42">
        <f t="shared" si="8"/>
        <v>-0.691938869</v>
      </c>
      <c r="H35" s="42">
        <f t="shared" si="9"/>
        <v>-0.7506723053</v>
      </c>
      <c r="I35" s="43">
        <f t="shared" ref="I35:K35" si="134">ROUNDDOWN(($B$10+E35)*$B$8)</f>
        <v>273</v>
      </c>
      <c r="J35" s="43">
        <f t="shared" si="134"/>
        <v>100</v>
      </c>
      <c r="K35" s="43">
        <f t="shared" si="134"/>
        <v>42</v>
      </c>
      <c r="L35" s="44" t="str">
        <f t="shared" ref="L35:N35" si="135">(concat(SUBSTITUTE(I35, ",", ".",),","))</f>
        <v>273,</v>
      </c>
      <c r="M35" s="44" t="str">
        <f t="shared" si="135"/>
        <v>100,</v>
      </c>
      <c r="N35" s="44" t="str">
        <f t="shared" si="135"/>
        <v>42,</v>
      </c>
      <c r="O35" s="43">
        <f t="shared" ref="O35:Q35" si="136">($B$10+(($B$4*E35)+($B$6*$H35)))*$B$8</f>
        <v>270.8031075</v>
      </c>
      <c r="P35" s="43">
        <f t="shared" si="136"/>
        <v>71.27584413</v>
      </c>
      <c r="Q35" s="43">
        <f t="shared" si="136"/>
        <v>5.428232101</v>
      </c>
      <c r="R35" s="44" t="str">
        <f t="shared" ref="R35:T35" si="137">(concat(SUBSTITUTE(O35, ",", ".",),","))</f>
        <v>271,</v>
      </c>
      <c r="S35" s="44" t="str">
        <f t="shared" si="137"/>
        <v>71,</v>
      </c>
      <c r="T35" s="44" t="str">
        <f t="shared" si="137"/>
        <v>5,</v>
      </c>
    </row>
    <row r="36">
      <c r="B36" s="37"/>
      <c r="C36" s="38">
        <v>33.0</v>
      </c>
      <c r="D36" s="42">
        <f t="shared" si="5"/>
        <v>1.86797401</v>
      </c>
      <c r="E36" s="42">
        <f t="shared" si="6"/>
        <v>0.9561667347</v>
      </c>
      <c r="F36" s="42">
        <f t="shared" si="7"/>
        <v>-0.2244914083</v>
      </c>
      <c r="G36" s="42">
        <f t="shared" si="8"/>
        <v>-0.7316753261</v>
      </c>
      <c r="H36" s="42">
        <f t="shared" si="9"/>
        <v>-0.6282199973</v>
      </c>
      <c r="I36" s="43">
        <f t="shared" ref="I36:K36" si="138">ROUNDDOWN(($B$10+E36)*$B$8)</f>
        <v>271</v>
      </c>
      <c r="J36" s="43">
        <f t="shared" si="138"/>
        <v>107</v>
      </c>
      <c r="K36" s="43">
        <f t="shared" si="138"/>
        <v>37</v>
      </c>
      <c r="L36" s="44" t="str">
        <f t="shared" ref="L36:N36" si="139">(concat(SUBSTITUTE(I36, ",", ".",),","))</f>
        <v>271,</v>
      </c>
      <c r="M36" s="44" t="str">
        <f t="shared" si="139"/>
        <v>107,</v>
      </c>
      <c r="N36" s="44" t="str">
        <f t="shared" si="139"/>
        <v>37,</v>
      </c>
      <c r="O36" s="43">
        <f t="shared" ref="O36:Q36" si="140">($B$10+(($B$4*E36)+($B$6*$H36)))*$B$8</f>
        <v>272.1419392</v>
      </c>
      <c r="P36" s="43">
        <f t="shared" si="140"/>
        <v>83.75317425</v>
      </c>
      <c r="Q36" s="43">
        <f t="shared" si="140"/>
        <v>2.825640361</v>
      </c>
      <c r="R36" s="44" t="str">
        <f t="shared" ref="R36:T36" si="141">(concat(SUBSTITUTE(O36, ",", ".",),","))</f>
        <v>272,</v>
      </c>
      <c r="S36" s="44" t="str">
        <f t="shared" si="141"/>
        <v>84,</v>
      </c>
      <c r="T36" s="44" t="str">
        <f t="shared" si="141"/>
        <v>3,</v>
      </c>
    </row>
    <row r="37">
      <c r="B37" s="37"/>
      <c r="C37" s="38">
        <v>34.0</v>
      </c>
      <c r="D37" s="42">
        <f t="shared" si="5"/>
        <v>1.924579283</v>
      </c>
      <c r="E37" s="42">
        <f t="shared" si="6"/>
        <v>0.9380688269</v>
      </c>
      <c r="F37" s="42">
        <f t="shared" si="7"/>
        <v>-0.1690008199</v>
      </c>
      <c r="G37" s="42">
        <f t="shared" si="8"/>
        <v>-0.7690680066</v>
      </c>
      <c r="H37" s="42">
        <f t="shared" si="9"/>
        <v>-0.4876949438</v>
      </c>
      <c r="I37" s="43">
        <f t="shared" ref="I37:K37" si="142">ROUNDDOWN(($B$10+E37)*$B$8)</f>
        <v>268</v>
      </c>
      <c r="J37" s="43">
        <f t="shared" si="142"/>
        <v>115</v>
      </c>
      <c r="K37" s="43">
        <f t="shared" si="142"/>
        <v>32</v>
      </c>
      <c r="L37" s="44" t="str">
        <f t="shared" ref="L37:N37" si="143">(concat(SUBSTITUTE(I37, ",", ".",),","))</f>
        <v>268,</v>
      </c>
      <c r="M37" s="44" t="str">
        <f t="shared" si="143"/>
        <v>115,</v>
      </c>
      <c r="N37" s="44" t="str">
        <f t="shared" si="143"/>
        <v>32,</v>
      </c>
      <c r="O37" s="43">
        <f t="shared" ref="O37:Q37" si="144">($B$10+(($B$4*E37)+($B$6*$H37)))*$B$8</f>
        <v>273.543719</v>
      </c>
      <c r="P37" s="43">
        <f t="shared" si="144"/>
        <v>96.89691851</v>
      </c>
      <c r="Q37" s="43">
        <f t="shared" si="144"/>
        <v>1.148698041</v>
      </c>
      <c r="R37" s="44" t="str">
        <f t="shared" ref="R37:T37" si="145">(concat(SUBSTITUTE(O37, ",", ".",),","))</f>
        <v>274,</v>
      </c>
      <c r="S37" s="44" t="str">
        <f t="shared" si="145"/>
        <v>97,</v>
      </c>
      <c r="T37" s="44" t="str">
        <f t="shared" si="145"/>
        <v>1,</v>
      </c>
    </row>
    <row r="38">
      <c r="B38" s="37"/>
      <c r="C38" s="38">
        <v>35.0</v>
      </c>
      <c r="D38" s="42">
        <f t="shared" si="5"/>
        <v>1.981184556</v>
      </c>
      <c r="E38" s="42">
        <f t="shared" si="6"/>
        <v>0.9169660018</v>
      </c>
      <c r="F38" s="42">
        <f t="shared" si="7"/>
        <v>-0.112968871</v>
      </c>
      <c r="G38" s="42">
        <f t="shared" si="8"/>
        <v>-0.8039971304</v>
      </c>
      <c r="H38" s="42">
        <f t="shared" si="9"/>
        <v>-0.3331397947</v>
      </c>
      <c r="I38" s="43">
        <f t="shared" ref="I38:K38" si="146">ROUNDDOWN(($B$10+E38)*$B$8)</f>
        <v>265</v>
      </c>
      <c r="J38" s="43">
        <f t="shared" si="146"/>
        <v>123</v>
      </c>
      <c r="K38" s="43">
        <f t="shared" si="146"/>
        <v>27</v>
      </c>
      <c r="L38" s="44" t="str">
        <f t="shared" ref="L38:N38" si="147">(concat(SUBSTITUTE(I38, ",", ".",),","))</f>
        <v>265,</v>
      </c>
      <c r="M38" s="44" t="str">
        <f t="shared" si="147"/>
        <v>123,</v>
      </c>
      <c r="N38" s="44" t="str">
        <f t="shared" si="147"/>
        <v>27,</v>
      </c>
      <c r="O38" s="43">
        <f t="shared" ref="O38:Q38" si="148">($B$10+(($B$4*E38)+($B$6*$H38)))*$B$8</f>
        <v>274.8942954</v>
      </c>
      <c r="P38" s="43">
        <f t="shared" si="148"/>
        <v>110.5553123</v>
      </c>
      <c r="Q38" s="43">
        <f t="shared" si="148"/>
        <v>0.2931156513</v>
      </c>
      <c r="R38" s="44" t="str">
        <f t="shared" ref="R38:T38" si="149">(concat(SUBSTITUTE(O38, ",", ".",),","))</f>
        <v>275,</v>
      </c>
      <c r="S38" s="44" t="str">
        <f t="shared" si="149"/>
        <v>111,</v>
      </c>
      <c r="T38" s="44" t="str">
        <f t="shared" si="149"/>
        <v>0,</v>
      </c>
    </row>
    <row r="39">
      <c r="B39" s="37"/>
      <c r="C39" s="38">
        <v>36.0</v>
      </c>
      <c r="D39" s="42">
        <f t="shared" si="5"/>
        <v>2.037789829</v>
      </c>
      <c r="E39" s="42">
        <f t="shared" si="6"/>
        <v>0.8929258581</v>
      </c>
      <c r="F39" s="42">
        <f t="shared" si="7"/>
        <v>-0.05657504879</v>
      </c>
      <c r="G39" s="42">
        <f t="shared" si="8"/>
        <v>-0.836350809</v>
      </c>
      <c r="H39" s="42">
        <f t="shared" si="9"/>
        <v>-0.1690008203</v>
      </c>
      <c r="I39" s="43">
        <f t="shared" ref="I39:K39" si="150">ROUNDDOWN(($B$10+E39)*$B$8)</f>
        <v>262</v>
      </c>
      <c r="J39" s="43">
        <f t="shared" si="150"/>
        <v>130</v>
      </c>
      <c r="K39" s="43">
        <f t="shared" si="150"/>
        <v>22</v>
      </c>
      <c r="L39" s="44" t="str">
        <f t="shared" ref="L39:N39" si="151">(concat(SUBSTITUTE(I39, ",", ".",),","))</f>
        <v>262,</v>
      </c>
      <c r="M39" s="44" t="str">
        <f t="shared" si="151"/>
        <v>130,</v>
      </c>
      <c r="N39" s="44" t="str">
        <f t="shared" si="151"/>
        <v>22,</v>
      </c>
      <c r="O39" s="43">
        <f t="shared" ref="O39:Q39" si="152">($B$10+(($B$4*E39)+($B$6*$H39)))*$B$8</f>
        <v>276.0687322</v>
      </c>
      <c r="P39" s="43">
        <f t="shared" si="152"/>
        <v>124.5639937</v>
      </c>
      <c r="Q39" s="43">
        <f t="shared" si="152"/>
        <v>0.1410240041</v>
      </c>
      <c r="R39" s="44" t="str">
        <f t="shared" ref="R39:T39" si="153">(concat(SUBSTITUTE(O39, ",", ".",),","))</f>
        <v>276,</v>
      </c>
      <c r="S39" s="44" t="str">
        <f t="shared" si="153"/>
        <v>125,</v>
      </c>
      <c r="T39" s="44" t="str">
        <f t="shared" si="153"/>
        <v>0,</v>
      </c>
    </row>
    <row r="40">
      <c r="B40" s="37"/>
      <c r="C40" s="38">
        <v>37.0</v>
      </c>
      <c r="D40" s="42">
        <f t="shared" si="5"/>
        <v>2.094395102</v>
      </c>
      <c r="E40" s="42">
        <f t="shared" si="6"/>
        <v>0.8660254038</v>
      </c>
      <c r="F40" s="42">
        <f t="shared" si="7"/>
        <v>0.0000000003931956982</v>
      </c>
      <c r="G40" s="42">
        <f t="shared" si="8"/>
        <v>-0.8660254038</v>
      </c>
      <c r="H40" s="42">
        <f t="shared" si="9"/>
        <v>0</v>
      </c>
      <c r="I40" s="43">
        <f t="shared" ref="I40:K40" si="154">ROUNDDOWN(($B$10+E40)*$B$8)</f>
        <v>258</v>
      </c>
      <c r="J40" s="43">
        <f t="shared" si="154"/>
        <v>138</v>
      </c>
      <c r="K40" s="43">
        <f t="shared" si="154"/>
        <v>18</v>
      </c>
      <c r="L40" s="44" t="str">
        <f t="shared" ref="L40:N40" si="155">(concat(SUBSTITUTE(I40, ",", ".",),","))</f>
        <v>258,</v>
      </c>
      <c r="M40" s="44" t="str">
        <f t="shared" si="155"/>
        <v>138,</v>
      </c>
      <c r="N40" s="44" t="str">
        <f t="shared" si="155"/>
        <v>18,</v>
      </c>
      <c r="O40" s="43">
        <f t="shared" ref="O40:Q40" si="156">($B$10+(($B$4*E40)+($B$6*$H40)))*$B$8</f>
        <v>276.9351785</v>
      </c>
      <c r="P40" s="43">
        <f t="shared" si="156"/>
        <v>138.7500001</v>
      </c>
      <c r="Q40" s="43">
        <f t="shared" si="156"/>
        <v>0.5648215086</v>
      </c>
      <c r="R40" s="44" t="str">
        <f t="shared" ref="R40:T40" si="157">(concat(SUBSTITUTE(O40, ",", ".",),","))</f>
        <v>277,</v>
      </c>
      <c r="S40" s="44" t="str">
        <f t="shared" si="157"/>
        <v>139,</v>
      </c>
      <c r="T40" s="44" t="str">
        <f t="shared" si="157"/>
        <v>1,</v>
      </c>
    </row>
    <row r="41">
      <c r="B41" s="37"/>
      <c r="C41" s="38">
        <v>38.0</v>
      </c>
      <c r="D41" s="42">
        <f t="shared" si="5"/>
        <v>2.151000375</v>
      </c>
      <c r="E41" s="42">
        <f t="shared" si="6"/>
        <v>0.836350809</v>
      </c>
      <c r="F41" s="42">
        <f t="shared" si="7"/>
        <v>0.05657504958</v>
      </c>
      <c r="G41" s="42">
        <f t="shared" si="8"/>
        <v>-0.8929258581</v>
      </c>
      <c r="H41" s="42">
        <f t="shared" si="9"/>
        <v>0.1690008203</v>
      </c>
      <c r="I41" s="43">
        <f t="shared" ref="I41:K41" si="158">ROUNDDOWN(($B$10+E41)*$B$8)</f>
        <v>254</v>
      </c>
      <c r="J41" s="43">
        <f t="shared" si="158"/>
        <v>146</v>
      </c>
      <c r="K41" s="43">
        <f t="shared" si="158"/>
        <v>14</v>
      </c>
      <c r="L41" s="44" t="str">
        <f t="shared" ref="L41:N41" si="159">(concat(SUBSTITUTE(I41, ",", ".",),","))</f>
        <v>254,</v>
      </c>
      <c r="M41" s="44" t="str">
        <f t="shared" si="159"/>
        <v>146,</v>
      </c>
      <c r="N41" s="44" t="str">
        <f t="shared" si="159"/>
        <v>14,</v>
      </c>
      <c r="O41" s="43">
        <f t="shared" ref="O41:Q41" si="160">($B$10+(($B$4*E41)+($B$6*$H41)))*$B$8</f>
        <v>277.358976</v>
      </c>
      <c r="P41" s="43">
        <f t="shared" si="160"/>
        <v>152.9360064</v>
      </c>
      <c r="Q41" s="43">
        <f t="shared" si="160"/>
        <v>1.431267799</v>
      </c>
      <c r="R41" s="44" t="str">
        <f t="shared" ref="R41:T41" si="161">(concat(SUBSTITUTE(O41, ",", ".",),","))</f>
        <v>277,</v>
      </c>
      <c r="S41" s="44" t="str">
        <f t="shared" si="161"/>
        <v>153,</v>
      </c>
      <c r="T41" s="44" t="str">
        <f t="shared" si="161"/>
        <v>1,</v>
      </c>
    </row>
    <row r="42">
      <c r="B42" s="37"/>
      <c r="C42" s="38">
        <v>39.0</v>
      </c>
      <c r="D42" s="42">
        <f t="shared" si="5"/>
        <v>2.207605648</v>
      </c>
      <c r="E42" s="42">
        <f t="shared" si="6"/>
        <v>0.8039971304</v>
      </c>
      <c r="F42" s="42">
        <f t="shared" si="7"/>
        <v>0.1129688718</v>
      </c>
      <c r="G42" s="42">
        <f t="shared" si="8"/>
        <v>-0.9169660018</v>
      </c>
      <c r="H42" s="42">
        <f t="shared" si="9"/>
        <v>0.3331397947</v>
      </c>
      <c r="I42" s="43">
        <f t="shared" ref="I42:K42" si="162">ROUNDDOWN(($B$10+E42)*$B$8)</f>
        <v>250</v>
      </c>
      <c r="J42" s="43">
        <f t="shared" si="162"/>
        <v>154</v>
      </c>
      <c r="K42" s="43">
        <f t="shared" si="162"/>
        <v>11</v>
      </c>
      <c r="L42" s="44" t="str">
        <f t="shared" ref="L42:N42" si="163">(concat(SUBSTITUTE(I42, ",", ".",),","))</f>
        <v>250,</v>
      </c>
      <c r="M42" s="44" t="str">
        <f t="shared" si="163"/>
        <v>154,</v>
      </c>
      <c r="N42" s="44" t="str">
        <f t="shared" si="163"/>
        <v>11,</v>
      </c>
      <c r="O42" s="43">
        <f t="shared" ref="O42:Q42" si="164">($B$10+(($B$4*E42)+($B$6*$H42)))*$B$8</f>
        <v>277.2068843</v>
      </c>
      <c r="P42" s="43">
        <f t="shared" si="164"/>
        <v>166.9446878</v>
      </c>
      <c r="Q42" s="43">
        <f t="shared" si="164"/>
        <v>2.605704573</v>
      </c>
      <c r="R42" s="44" t="str">
        <f t="shared" ref="R42:T42" si="165">(concat(SUBSTITUTE(O42, ",", ".",),","))</f>
        <v>277,</v>
      </c>
      <c r="S42" s="44" t="str">
        <f t="shared" si="165"/>
        <v>167,</v>
      </c>
      <c r="T42" s="44" t="str">
        <f t="shared" si="165"/>
        <v>3,</v>
      </c>
    </row>
    <row r="43">
      <c r="B43" s="37"/>
      <c r="C43" s="38">
        <v>40.0</v>
      </c>
      <c r="D43" s="42">
        <f t="shared" si="5"/>
        <v>2.264210922</v>
      </c>
      <c r="E43" s="42">
        <f t="shared" si="6"/>
        <v>0.7690680066</v>
      </c>
      <c r="F43" s="42">
        <f t="shared" si="7"/>
        <v>0.1690008207</v>
      </c>
      <c r="G43" s="42">
        <f t="shared" si="8"/>
        <v>-0.9380688269</v>
      </c>
      <c r="H43" s="42">
        <f t="shared" si="9"/>
        <v>0.4876949438</v>
      </c>
      <c r="I43" s="43">
        <f t="shared" ref="I43:K43" si="166">ROUNDDOWN(($B$10+E43)*$B$8)</f>
        <v>245</v>
      </c>
      <c r="J43" s="43">
        <f t="shared" si="166"/>
        <v>162</v>
      </c>
      <c r="K43" s="43">
        <f t="shared" si="166"/>
        <v>8</v>
      </c>
      <c r="L43" s="44" t="str">
        <f t="shared" ref="L43:N43" si="167">(concat(SUBSTITUTE(I43, ",", ".",),","))</f>
        <v>245,</v>
      </c>
      <c r="M43" s="44" t="str">
        <f t="shared" si="167"/>
        <v>162,</v>
      </c>
      <c r="N43" s="44" t="str">
        <f t="shared" si="167"/>
        <v>8,</v>
      </c>
      <c r="O43" s="43">
        <f t="shared" ref="O43:Q43" si="168">($B$10+(($B$4*E43)+($B$6*$H43)))*$B$8</f>
        <v>276.351302</v>
      </c>
      <c r="P43" s="43">
        <f t="shared" si="168"/>
        <v>180.6030816</v>
      </c>
      <c r="Q43" s="43">
        <f t="shared" si="168"/>
        <v>3.956280968</v>
      </c>
      <c r="R43" s="44" t="str">
        <f t="shared" ref="R43:T43" si="169">(concat(SUBSTITUTE(O43, ",", ".",),","))</f>
        <v>276,</v>
      </c>
      <c r="S43" s="44" t="str">
        <f t="shared" si="169"/>
        <v>181,</v>
      </c>
      <c r="T43" s="44" t="str">
        <f t="shared" si="169"/>
        <v>4,</v>
      </c>
    </row>
    <row r="44">
      <c r="B44" s="37"/>
      <c r="C44" s="38">
        <v>41.0</v>
      </c>
      <c r="D44" s="42">
        <f t="shared" si="5"/>
        <v>2.320816195</v>
      </c>
      <c r="E44" s="42">
        <f t="shared" si="6"/>
        <v>0.7316753261</v>
      </c>
      <c r="F44" s="42">
        <f t="shared" si="7"/>
        <v>0.224491409</v>
      </c>
      <c r="G44" s="42">
        <f t="shared" si="8"/>
        <v>-0.9561667347</v>
      </c>
      <c r="H44" s="42">
        <f t="shared" si="9"/>
        <v>0.6282199973</v>
      </c>
      <c r="I44" s="43">
        <f t="shared" ref="I44:K44" si="170">ROUNDDOWN(($B$10+E44)*$B$8)</f>
        <v>240</v>
      </c>
      <c r="J44" s="43">
        <f t="shared" si="170"/>
        <v>169</v>
      </c>
      <c r="K44" s="43">
        <f t="shared" si="170"/>
        <v>6</v>
      </c>
      <c r="L44" s="44" t="str">
        <f t="shared" ref="L44:N44" si="171">(concat(SUBSTITUTE(I44, ",", ".",),","))</f>
        <v>240,</v>
      </c>
      <c r="M44" s="44" t="str">
        <f t="shared" si="171"/>
        <v>169,</v>
      </c>
      <c r="N44" s="44" t="str">
        <f t="shared" si="171"/>
        <v>6,</v>
      </c>
      <c r="O44" s="43">
        <f t="shared" ref="O44:Q44" si="172">($B$10+(($B$4*E44)+($B$6*$H44)))*$B$8</f>
        <v>274.6743596</v>
      </c>
      <c r="P44" s="43">
        <f t="shared" si="172"/>
        <v>193.7468259</v>
      </c>
      <c r="Q44" s="43">
        <f t="shared" si="172"/>
        <v>5.358060806</v>
      </c>
      <c r="R44" s="44" t="str">
        <f t="shared" ref="R44:T44" si="173">(concat(SUBSTITUTE(O44, ",", ".",),","))</f>
        <v>275,</v>
      </c>
      <c r="S44" s="44" t="str">
        <f t="shared" si="173"/>
        <v>194,</v>
      </c>
      <c r="T44" s="44" t="str">
        <f t="shared" si="173"/>
        <v>5,</v>
      </c>
    </row>
    <row r="45">
      <c r="B45" s="37"/>
      <c r="C45" s="38">
        <v>42.0</v>
      </c>
      <c r="D45" s="42">
        <f t="shared" si="5"/>
        <v>2.377421468</v>
      </c>
      <c r="E45" s="42">
        <f t="shared" si="6"/>
        <v>0.691938869</v>
      </c>
      <c r="F45" s="42">
        <f t="shared" si="7"/>
        <v>0.2792628837</v>
      </c>
      <c r="G45" s="42">
        <f t="shared" si="8"/>
        <v>-0.9712017523</v>
      </c>
      <c r="H45" s="42">
        <f t="shared" si="9"/>
        <v>0.7506723053</v>
      </c>
      <c r="I45" s="43">
        <f t="shared" ref="I45:K45" si="174">ROUNDDOWN(($B$10+E45)*$B$8)</f>
        <v>234</v>
      </c>
      <c r="J45" s="43">
        <f t="shared" si="174"/>
        <v>177</v>
      </c>
      <c r="K45" s="43">
        <f t="shared" si="174"/>
        <v>3</v>
      </c>
      <c r="L45" s="44" t="str">
        <f t="shared" ref="L45:N45" si="175">(concat(SUBSTITUTE(I45, ",", ".",),","))</f>
        <v>234,</v>
      </c>
      <c r="M45" s="44" t="str">
        <f t="shared" si="175"/>
        <v>177,</v>
      </c>
      <c r="N45" s="44" t="str">
        <f t="shared" si="175"/>
        <v>3,</v>
      </c>
      <c r="O45" s="43">
        <f t="shared" ref="O45:Q45" si="176">($B$10+(($B$4*E45)+($B$6*$H45)))*$B$8</f>
        <v>272.0717679</v>
      </c>
      <c r="P45" s="43">
        <f t="shared" si="176"/>
        <v>206.224156</v>
      </c>
      <c r="Q45" s="43">
        <f t="shared" si="176"/>
        <v>6.696892521</v>
      </c>
      <c r="R45" s="44" t="str">
        <f t="shared" ref="R45:T45" si="177">(concat(SUBSTITUTE(O45, ",", ".",),","))</f>
        <v>272,</v>
      </c>
      <c r="S45" s="44" t="str">
        <f t="shared" si="177"/>
        <v>206,</v>
      </c>
      <c r="T45" s="44" t="str">
        <f t="shared" si="177"/>
        <v>7,</v>
      </c>
    </row>
    <row r="46">
      <c r="B46" s="37"/>
      <c r="C46" s="38">
        <v>43.0</v>
      </c>
      <c r="D46" s="42">
        <f t="shared" si="5"/>
        <v>2.434026741</v>
      </c>
      <c r="E46" s="42">
        <f t="shared" si="6"/>
        <v>0.6499859231</v>
      </c>
      <c r="F46" s="42">
        <f t="shared" si="7"/>
        <v>0.3331397951</v>
      </c>
      <c r="G46" s="42">
        <f t="shared" si="8"/>
        <v>-0.9831257178</v>
      </c>
      <c r="H46" s="42">
        <f t="shared" si="9"/>
        <v>0.8515291377</v>
      </c>
      <c r="I46" s="43">
        <f t="shared" ref="I46:K46" si="178">ROUNDDOWN(($B$10+E46)*$B$8)</f>
        <v>228</v>
      </c>
      <c r="J46" s="43">
        <f t="shared" si="178"/>
        <v>184</v>
      </c>
      <c r="K46" s="43">
        <f t="shared" si="178"/>
        <v>2</v>
      </c>
      <c r="L46" s="44" t="str">
        <f t="shared" ref="L46:N46" si="179">(concat(SUBSTITUTE(I46, ",", ".",),","))</f>
        <v>228,</v>
      </c>
      <c r="M46" s="44" t="str">
        <f t="shared" si="179"/>
        <v>184,</v>
      </c>
      <c r="N46" s="44" t="str">
        <f t="shared" si="179"/>
        <v>2,</v>
      </c>
      <c r="O46" s="43">
        <f t="shared" ref="O46:Q46" si="180">($B$10+(($B$4*E46)+($B$6*$H46)))*$B$8</f>
        <v>268.4563058</v>
      </c>
      <c r="P46" s="43">
        <f t="shared" si="180"/>
        <v>217.8995455</v>
      </c>
      <c r="Q46" s="43">
        <f t="shared" si="180"/>
        <v>7.872929584</v>
      </c>
      <c r="R46" s="44" t="str">
        <f t="shared" ref="R46:T46" si="181">(concat(SUBSTITUTE(O46, ",", ".",),","))</f>
        <v>268,</v>
      </c>
      <c r="S46" s="44" t="str">
        <f t="shared" si="181"/>
        <v>218,</v>
      </c>
      <c r="T46" s="44" t="str">
        <f t="shared" si="181"/>
        <v>8,</v>
      </c>
    </row>
    <row r="47">
      <c r="B47" s="37"/>
      <c r="C47" s="38">
        <v>44.0</v>
      </c>
      <c r="D47" s="42">
        <f t="shared" si="5"/>
        <v>2.490632014</v>
      </c>
      <c r="E47" s="42">
        <f t="shared" si="6"/>
        <v>0.6059508763</v>
      </c>
      <c r="F47" s="42">
        <f t="shared" si="7"/>
        <v>0.3859495594</v>
      </c>
      <c r="G47" s="42">
        <f t="shared" si="8"/>
        <v>-0.9919004353</v>
      </c>
      <c r="H47" s="42">
        <f t="shared" si="9"/>
        <v>0.9278890273</v>
      </c>
      <c r="I47" s="43">
        <f t="shared" ref="I47:K47" si="182">ROUNDDOWN(($B$10+E47)*$B$8)</f>
        <v>222</v>
      </c>
      <c r="J47" s="43">
        <f t="shared" si="182"/>
        <v>192</v>
      </c>
      <c r="K47" s="43">
        <f t="shared" si="182"/>
        <v>1</v>
      </c>
      <c r="L47" s="44" t="str">
        <f t="shared" ref="L47:N47" si="183">(concat(SUBSTITUTE(I47, ",", ".",),","))</f>
        <v>222,</v>
      </c>
      <c r="M47" s="44" t="str">
        <f t="shared" si="183"/>
        <v>192,</v>
      </c>
      <c r="N47" s="44" t="str">
        <f t="shared" si="183"/>
        <v>1,</v>
      </c>
      <c r="O47" s="43">
        <f t="shared" ref="O47:Q47" si="184">($B$10+(($B$4*E47)+($B$6*$H47)))*$B$8</f>
        <v>263.7608493</v>
      </c>
      <c r="P47" s="43">
        <f t="shared" si="184"/>
        <v>228.6568891</v>
      </c>
      <c r="Q47" s="43">
        <f t="shared" si="184"/>
        <v>8.803699357</v>
      </c>
      <c r="R47" s="44" t="str">
        <f t="shared" ref="R47:T47" si="185">(concat(SUBSTITUTE(O47, ",", ".",),","))</f>
        <v>264,</v>
      </c>
      <c r="S47" s="44" t="str">
        <f t="shared" si="185"/>
        <v>229,</v>
      </c>
      <c r="T47" s="44" t="str">
        <f t="shared" si="185"/>
        <v>9,</v>
      </c>
    </row>
    <row r="48">
      <c r="B48" s="37"/>
      <c r="C48" s="38">
        <v>45.0</v>
      </c>
      <c r="D48" s="42">
        <f t="shared" si="5"/>
        <v>2.547237287</v>
      </c>
      <c r="E48" s="42">
        <f t="shared" si="6"/>
        <v>0.5599747861</v>
      </c>
      <c r="F48" s="42">
        <f t="shared" si="7"/>
        <v>0.4375230108</v>
      </c>
      <c r="G48" s="42">
        <f t="shared" si="8"/>
        <v>-0.9974977966</v>
      </c>
      <c r="H48" s="42">
        <f t="shared" si="9"/>
        <v>0.9775552389</v>
      </c>
      <c r="I48" s="43">
        <f t="shared" ref="I48:K48" si="186">ROUNDDOWN(($B$10+E48)*$B$8)</f>
        <v>216</v>
      </c>
      <c r="J48" s="43">
        <f t="shared" si="186"/>
        <v>199</v>
      </c>
      <c r="K48" s="43">
        <f t="shared" si="186"/>
        <v>0</v>
      </c>
      <c r="L48" s="44" t="str">
        <f t="shared" ref="L48:N48" si="187">(concat(SUBSTITUTE(I48, ",", ".",),","))</f>
        <v>216,</v>
      </c>
      <c r="M48" s="44" t="str">
        <f t="shared" si="187"/>
        <v>199,</v>
      </c>
      <c r="N48" s="44" t="str">
        <f t="shared" si="187"/>
        <v>0,</v>
      </c>
      <c r="O48" s="43">
        <f t="shared" ref="O48:Q48" si="188">($B$10+(($B$4*E48)+($B$6*$H48)))*$B$8</f>
        <v>257.9408505</v>
      </c>
      <c r="P48" s="43">
        <f t="shared" si="188"/>
        <v>238.4021391</v>
      </c>
      <c r="Q48" s="43">
        <f t="shared" si="188"/>
        <v>9.4266315</v>
      </c>
      <c r="R48" s="44" t="str">
        <f t="shared" ref="R48:T48" si="189">(concat(SUBSTITUTE(O48, ",", ".",),","))</f>
        <v>258,</v>
      </c>
      <c r="S48" s="44" t="str">
        <f t="shared" si="189"/>
        <v>238,</v>
      </c>
      <c r="T48" s="44" t="str">
        <f t="shared" si="189"/>
        <v>9,</v>
      </c>
    </row>
    <row r="49">
      <c r="B49" s="37"/>
      <c r="C49" s="38">
        <v>46.0</v>
      </c>
      <c r="D49" s="42">
        <f t="shared" si="5"/>
        <v>2.60384256</v>
      </c>
      <c r="E49" s="42">
        <f t="shared" si="6"/>
        <v>0.512204928</v>
      </c>
      <c r="F49" s="42">
        <f t="shared" si="7"/>
        <v>0.4876949442</v>
      </c>
      <c r="G49" s="42">
        <f t="shared" si="8"/>
        <v>-0.9998998718</v>
      </c>
      <c r="H49" s="42">
        <f t="shared" si="9"/>
        <v>0.9990989662</v>
      </c>
      <c r="I49" s="43">
        <f t="shared" ref="I49:K49" si="190">ROUNDDOWN(($B$10+E49)*$B$8)</f>
        <v>209</v>
      </c>
      <c r="J49" s="43">
        <f t="shared" si="190"/>
        <v>206</v>
      </c>
      <c r="K49" s="43">
        <f t="shared" si="190"/>
        <v>0</v>
      </c>
      <c r="L49" s="44" t="str">
        <f t="shared" ref="L49:N49" si="191">(concat(SUBSTITUTE(I49, ",", ".",),","))</f>
        <v>209,</v>
      </c>
      <c r="M49" s="44" t="str">
        <f t="shared" si="191"/>
        <v>206,</v>
      </c>
      <c r="N49" s="44" t="str">
        <f t="shared" si="191"/>
        <v>0,</v>
      </c>
      <c r="O49" s="43">
        <f t="shared" ref="O49:Q49" si="192">($B$10+(($B$4*E49)+($B$6*$H49)))*$B$8</f>
        <v>250.9761948</v>
      </c>
      <c r="P49" s="43">
        <f t="shared" si="192"/>
        <v>247.0653205</v>
      </c>
      <c r="Q49" s="43">
        <f t="shared" si="192"/>
        <v>9.700972655</v>
      </c>
      <c r="R49" s="44" t="str">
        <f t="shared" ref="R49:T49" si="193">(concat(SUBSTITUTE(O49, ",", ".",),","))</f>
        <v>251,</v>
      </c>
      <c r="S49" s="44" t="str">
        <f t="shared" si="193"/>
        <v>247,</v>
      </c>
      <c r="T49" s="44" t="str">
        <f t="shared" si="193"/>
        <v>10,</v>
      </c>
    </row>
    <row r="50">
      <c r="B50" s="37"/>
      <c r="C50" s="38">
        <v>47.0</v>
      </c>
      <c r="D50" s="42">
        <f t="shared" si="5"/>
        <v>2.660447833</v>
      </c>
      <c r="E50" s="42">
        <f t="shared" si="6"/>
        <v>0.462794323</v>
      </c>
      <c r="F50" s="42">
        <f t="shared" si="7"/>
        <v>0.5363046436</v>
      </c>
      <c r="G50" s="42">
        <f t="shared" si="8"/>
        <v>-0.9990989662</v>
      </c>
      <c r="H50" s="42">
        <f t="shared" si="9"/>
        <v>0.9919004353</v>
      </c>
      <c r="I50" s="43">
        <f t="shared" ref="I50:K50" si="194">ROUNDDOWN(($B$10+E50)*$B$8)</f>
        <v>202</v>
      </c>
      <c r="J50" s="43">
        <f t="shared" si="194"/>
        <v>213</v>
      </c>
      <c r="K50" s="43">
        <f t="shared" si="194"/>
        <v>0</v>
      </c>
      <c r="L50" s="44" t="str">
        <f t="shared" ref="L50:N50" si="195">(concat(SUBSTITUTE(I50, ",", ".",),","))</f>
        <v>202,</v>
      </c>
      <c r="M50" s="44" t="str">
        <f t="shared" si="195"/>
        <v>213,</v>
      </c>
      <c r="N50" s="44" t="str">
        <f t="shared" si="195"/>
        <v>0,</v>
      </c>
      <c r="O50" s="43">
        <f t="shared" ref="O50:Q50" si="196">($B$10+(($B$4*E50)+($B$6*$H50)))*$B$8</f>
        <v>242.8723799</v>
      </c>
      <c r="P50" s="43">
        <f t="shared" si="196"/>
        <v>254.6018705</v>
      </c>
      <c r="Q50" s="43">
        <f t="shared" si="196"/>
        <v>9.609031991</v>
      </c>
      <c r="R50" s="44" t="str">
        <f t="shared" ref="R50:T50" si="197">(concat(SUBSTITUTE(O50, ",", ".",),","))</f>
        <v>243,</v>
      </c>
      <c r="S50" s="44" t="str">
        <f t="shared" si="197"/>
        <v>255,</v>
      </c>
      <c r="T50" s="44" t="str">
        <f t="shared" si="197"/>
        <v>10,</v>
      </c>
    </row>
    <row r="51">
      <c r="B51" s="37"/>
      <c r="C51" s="38">
        <v>48.0</v>
      </c>
      <c r="D51" s="42">
        <f t="shared" si="5"/>
        <v>2.717053106</v>
      </c>
      <c r="E51" s="42">
        <f t="shared" si="6"/>
        <v>0.4119012482</v>
      </c>
      <c r="F51" s="42">
        <f t="shared" si="7"/>
        <v>0.5831963975</v>
      </c>
      <c r="G51" s="42">
        <f t="shared" si="8"/>
        <v>-0.9950976455</v>
      </c>
      <c r="H51" s="42">
        <f t="shared" si="9"/>
        <v>0.9561667347</v>
      </c>
      <c r="I51" s="43">
        <f t="shared" ref="I51:K51" si="198">ROUNDDOWN(($B$10+E51)*$B$8)</f>
        <v>195</v>
      </c>
      <c r="J51" s="43">
        <f t="shared" si="198"/>
        <v>219</v>
      </c>
      <c r="K51" s="43">
        <f t="shared" si="198"/>
        <v>0</v>
      </c>
      <c r="L51" s="44" t="str">
        <f t="shared" ref="L51:N51" si="199">(concat(SUBSTITUTE(I51, ",", ".",),","))</f>
        <v>195,</v>
      </c>
      <c r="M51" s="44" t="str">
        <f t="shared" si="199"/>
        <v>219,</v>
      </c>
      <c r="N51" s="44" t="str">
        <f t="shared" si="199"/>
        <v>0,</v>
      </c>
      <c r="O51" s="43">
        <f t="shared" ref="O51:Q51" si="200">($B$10+(($B$4*E51)+($B$6*$H51)))*$B$8</f>
        <v>233.6609825</v>
      </c>
      <c r="P51" s="43">
        <f t="shared" si="200"/>
        <v>260.9932648</v>
      </c>
      <c r="Q51" s="43">
        <f t="shared" si="200"/>
        <v>9.156721526</v>
      </c>
      <c r="R51" s="44" t="str">
        <f t="shared" ref="R51:T51" si="201">(concat(SUBSTITUTE(O51, ",", ".",),","))</f>
        <v>234,</v>
      </c>
      <c r="S51" s="44" t="str">
        <f t="shared" si="201"/>
        <v>261,</v>
      </c>
      <c r="T51" s="44" t="str">
        <f t="shared" si="201"/>
        <v>9,</v>
      </c>
    </row>
    <row r="52">
      <c r="B52" s="37"/>
      <c r="C52" s="38">
        <v>49.0</v>
      </c>
      <c r="D52" s="42">
        <f t="shared" si="5"/>
        <v>2.773658379</v>
      </c>
      <c r="E52" s="42">
        <f t="shared" si="6"/>
        <v>0.3596887296</v>
      </c>
      <c r="F52" s="42">
        <f t="shared" si="7"/>
        <v>0.6282199976</v>
      </c>
      <c r="G52" s="42">
        <f t="shared" si="8"/>
        <v>-0.9879087269</v>
      </c>
      <c r="H52" s="42">
        <f t="shared" si="9"/>
        <v>0.8929258581</v>
      </c>
      <c r="I52" s="43">
        <f t="shared" ref="I52:K52" si="202">ROUNDDOWN(($B$10+E52)*$B$8)</f>
        <v>188</v>
      </c>
      <c r="J52" s="43">
        <f t="shared" si="202"/>
        <v>225</v>
      </c>
      <c r="K52" s="43">
        <f t="shared" si="202"/>
        <v>1</v>
      </c>
      <c r="L52" s="44" t="str">
        <f t="shared" ref="L52:N52" si="203">(concat(SUBSTITUTE(I52, ",", ".",),","))</f>
        <v>188,</v>
      </c>
      <c r="M52" s="44" t="str">
        <f t="shared" si="203"/>
        <v>225,</v>
      </c>
      <c r="N52" s="44" t="str">
        <f t="shared" si="203"/>
        <v>1,</v>
      </c>
      <c r="O52" s="43">
        <f t="shared" ref="O52:Q52" si="204">($B$10+(($B$4*E52)+($B$6*$H52)))*$B$8</f>
        <v>223.3993947</v>
      </c>
      <c r="P52" s="43">
        <f t="shared" si="204"/>
        <v>266.2469152</v>
      </c>
      <c r="Q52" s="43">
        <f t="shared" si="204"/>
        <v>8.373375578</v>
      </c>
      <c r="R52" s="44" t="str">
        <f t="shared" ref="R52:T52" si="205">(concat(SUBSTITUTE(O52, ",", ".",),","))</f>
        <v>223,</v>
      </c>
      <c r="S52" s="44" t="str">
        <f t="shared" si="205"/>
        <v>266,</v>
      </c>
      <c r="T52" s="44" t="str">
        <f t="shared" si="205"/>
        <v>8,</v>
      </c>
    </row>
    <row r="53">
      <c r="B53" s="37"/>
      <c r="C53" s="38">
        <v>50.0</v>
      </c>
      <c r="D53" s="42">
        <f t="shared" si="5"/>
        <v>2.830263652</v>
      </c>
      <c r="E53" s="42">
        <f t="shared" si="6"/>
        <v>0.3063240196</v>
      </c>
      <c r="F53" s="42">
        <f t="shared" si="7"/>
        <v>0.6712312196</v>
      </c>
      <c r="G53" s="42">
        <f t="shared" si="8"/>
        <v>-0.9775552389</v>
      </c>
      <c r="H53" s="42">
        <f t="shared" si="9"/>
        <v>0.8039971304</v>
      </c>
      <c r="I53" s="43">
        <f t="shared" ref="I53:K53" si="206">ROUNDDOWN(($B$10+E53)*$B$8)</f>
        <v>181</v>
      </c>
      <c r="J53" s="43">
        <f t="shared" si="206"/>
        <v>231</v>
      </c>
      <c r="K53" s="43">
        <f t="shared" si="206"/>
        <v>3</v>
      </c>
      <c r="L53" s="44" t="str">
        <f t="shared" ref="L53:N53" si="207">(concat(SUBSTITUTE(I53, ",", ".",),","))</f>
        <v>181,</v>
      </c>
      <c r="M53" s="44" t="str">
        <f t="shared" si="207"/>
        <v>231,</v>
      </c>
      <c r="N53" s="44" t="str">
        <f t="shared" si="207"/>
        <v>3,</v>
      </c>
      <c r="O53" s="43">
        <f t="shared" ref="O53:Q53" si="208">($B$10+(($B$4*E53)+($B$6*$H53)))*$B$8</f>
        <v>212.1698388</v>
      </c>
      <c r="P53" s="43">
        <f t="shared" si="208"/>
        <v>270.3953439</v>
      </c>
      <c r="Q53" s="43">
        <f t="shared" si="208"/>
        <v>7.31085459</v>
      </c>
      <c r="R53" s="44" t="str">
        <f t="shared" ref="R53:T53" si="209">(concat(SUBSTITUTE(O53, ",", ".",),","))</f>
        <v>212,</v>
      </c>
      <c r="S53" s="44" t="str">
        <f t="shared" si="209"/>
        <v>270,</v>
      </c>
      <c r="T53" s="44" t="str">
        <f t="shared" si="209"/>
        <v>7,</v>
      </c>
    </row>
    <row r="54">
      <c r="B54" s="37"/>
      <c r="C54" s="38">
        <v>51.0</v>
      </c>
      <c r="D54" s="42">
        <f t="shared" si="5"/>
        <v>2.886868925</v>
      </c>
      <c r="E54" s="42">
        <f t="shared" si="6"/>
        <v>0.2519780614</v>
      </c>
      <c r="F54" s="42">
        <f t="shared" si="7"/>
        <v>0.7120922857</v>
      </c>
      <c r="G54" s="42">
        <f t="shared" si="8"/>
        <v>-0.9640703468</v>
      </c>
      <c r="H54" s="42">
        <f t="shared" si="9"/>
        <v>0.691938869</v>
      </c>
      <c r="I54" s="43">
        <f t="shared" ref="I54:K54" si="210">ROUNDDOWN(($B$10+E54)*$B$8)</f>
        <v>173</v>
      </c>
      <c r="J54" s="43">
        <f t="shared" si="210"/>
        <v>237</v>
      </c>
      <c r="K54" s="43">
        <f t="shared" si="210"/>
        <v>4</v>
      </c>
      <c r="L54" s="44" t="str">
        <f t="shared" ref="L54:N54" si="211">(concat(SUBSTITUTE(I54, ",", ".",),","))</f>
        <v>173,</v>
      </c>
      <c r="M54" s="44" t="str">
        <f t="shared" si="211"/>
        <v>237,</v>
      </c>
      <c r="N54" s="44" t="str">
        <f t="shared" si="211"/>
        <v>4,</v>
      </c>
      <c r="O54" s="43">
        <f t="shared" ref="O54:Q54" si="212">($B$10+(($B$4*E54)+($B$6*$H54)))*$B$8</f>
        <v>200.0776834</v>
      </c>
      <c r="P54" s="43">
        <f t="shared" si="212"/>
        <v>273.4946593</v>
      </c>
      <c r="Q54" s="43">
        <f t="shared" si="212"/>
        <v>6.041959262</v>
      </c>
      <c r="R54" s="44" t="str">
        <f t="shared" ref="R54:T54" si="213">(concat(SUBSTITUTE(O54, ",", ".",),","))</f>
        <v>200,</v>
      </c>
      <c r="S54" s="44" t="str">
        <f t="shared" si="213"/>
        <v>273,</v>
      </c>
      <c r="T54" s="44" t="str">
        <f t="shared" si="213"/>
        <v>6,</v>
      </c>
    </row>
    <row r="55">
      <c r="B55" s="37"/>
      <c r="C55" s="38">
        <v>52.0</v>
      </c>
      <c r="D55" s="42">
        <f t="shared" si="5"/>
        <v>2.943474198</v>
      </c>
      <c r="E55" s="42">
        <f t="shared" si="6"/>
        <v>0.1968249415</v>
      </c>
      <c r="F55" s="42">
        <f t="shared" si="7"/>
        <v>0.7506723055</v>
      </c>
      <c r="G55" s="42">
        <f t="shared" si="8"/>
        <v>-0.9474972467</v>
      </c>
      <c r="H55" s="42">
        <f t="shared" si="9"/>
        <v>0.5599747861</v>
      </c>
      <c r="I55" s="43">
        <f t="shared" ref="I55:K55" si="214">ROUNDDOWN(($B$10+E55)*$B$8)</f>
        <v>166</v>
      </c>
      <c r="J55" s="43">
        <f t="shared" si="214"/>
        <v>242</v>
      </c>
      <c r="K55" s="43">
        <f t="shared" si="214"/>
        <v>7</v>
      </c>
      <c r="L55" s="44" t="str">
        <f t="shared" ref="L55:N55" si="215">(concat(SUBSTITUTE(I55, ",", ".",),","))</f>
        <v>166,</v>
      </c>
      <c r="M55" s="44" t="str">
        <f t="shared" si="215"/>
        <v>242,</v>
      </c>
      <c r="N55" s="44" t="str">
        <f t="shared" si="215"/>
        <v>7,</v>
      </c>
      <c r="O55" s="43">
        <f t="shared" ref="O55:Q55" si="216">($B$10+(($B$4*E55)+($B$6*$H55)))*$B$8</f>
        <v>187.2491101</v>
      </c>
      <c r="P55" s="43">
        <f t="shared" si="216"/>
        <v>275.6223801</v>
      </c>
      <c r="Q55" s="43">
        <f t="shared" si="216"/>
        <v>4.658200917</v>
      </c>
      <c r="R55" s="44" t="str">
        <f t="shared" ref="R55:T55" si="217">(concat(SUBSTITUTE(O55, ",", ".",),","))</f>
        <v>187,</v>
      </c>
      <c r="S55" s="44" t="str">
        <f t="shared" si="217"/>
        <v>276,</v>
      </c>
      <c r="T55" s="44" t="str">
        <f t="shared" si="217"/>
        <v>5,</v>
      </c>
    </row>
    <row r="56">
      <c r="B56" s="37"/>
      <c r="C56" s="38">
        <v>53.0</v>
      </c>
      <c r="D56" s="42">
        <f t="shared" si="5"/>
        <v>3.000079471</v>
      </c>
      <c r="E56" s="42">
        <f t="shared" si="6"/>
        <v>0.1410413319</v>
      </c>
      <c r="F56" s="42">
        <f t="shared" si="7"/>
        <v>0.7868476956</v>
      </c>
      <c r="G56" s="42">
        <f t="shared" si="8"/>
        <v>-0.9278890273</v>
      </c>
      <c r="H56" s="42">
        <f t="shared" si="9"/>
        <v>0.4119012482</v>
      </c>
      <c r="I56" s="43">
        <f t="shared" ref="I56:K56" si="218">ROUNDDOWN(($B$10+E56)*$B$8)</f>
        <v>158</v>
      </c>
      <c r="J56" s="43">
        <f t="shared" si="218"/>
        <v>247</v>
      </c>
      <c r="K56" s="43">
        <f t="shared" si="218"/>
        <v>10</v>
      </c>
      <c r="L56" s="44" t="str">
        <f t="shared" ref="L56:N56" si="219">(concat(SUBSTITUTE(I56, ",", ".",),","))</f>
        <v>158,</v>
      </c>
      <c r="M56" s="44" t="str">
        <f t="shared" si="219"/>
        <v>247,</v>
      </c>
      <c r="N56" s="44" t="str">
        <f t="shared" si="219"/>
        <v>10,</v>
      </c>
      <c r="O56" s="43">
        <f t="shared" ref="O56:Q56" si="220">($B$10+(($B$4*E56)+($B$6*$H56)))*$B$8</f>
        <v>173.8281931</v>
      </c>
      <c r="P56" s="43">
        <f t="shared" si="220"/>
        <v>276.874671</v>
      </c>
      <c r="Q56" s="43">
        <f t="shared" si="220"/>
        <v>3.266992685</v>
      </c>
      <c r="R56" s="44" t="str">
        <f t="shared" ref="R56:T56" si="221">(concat(SUBSTITUTE(O56, ",", ".",),","))</f>
        <v>174,</v>
      </c>
      <c r="S56" s="44" t="str">
        <f t="shared" si="221"/>
        <v>277,</v>
      </c>
      <c r="T56" s="44" t="str">
        <f t="shared" si="221"/>
        <v>3,</v>
      </c>
    </row>
    <row r="57">
      <c r="B57" s="37"/>
      <c r="C57" s="38">
        <v>54.0</v>
      </c>
      <c r="D57" s="42">
        <f t="shared" si="5"/>
        <v>3.056684744</v>
      </c>
      <c r="E57" s="42">
        <f t="shared" si="6"/>
        <v>0.08480592448</v>
      </c>
      <c r="F57" s="42">
        <f t="shared" si="7"/>
        <v>0.8205025753</v>
      </c>
      <c r="G57" s="42">
        <f t="shared" si="8"/>
        <v>-0.9053084996</v>
      </c>
      <c r="H57" s="42">
        <f t="shared" si="9"/>
        <v>0.2519780614</v>
      </c>
      <c r="I57" s="43">
        <f t="shared" ref="I57:K57" si="222">ROUNDDOWN(($B$10+E57)*$B$8)</f>
        <v>150</v>
      </c>
      <c r="J57" s="43">
        <f t="shared" si="222"/>
        <v>252</v>
      </c>
      <c r="K57" s="43">
        <f t="shared" si="222"/>
        <v>13</v>
      </c>
      <c r="L57" s="44" t="str">
        <f t="shared" ref="L57:N57" si="223">(concat(SUBSTITUTE(I57, ",", ".",),","))</f>
        <v>150,</v>
      </c>
      <c r="M57" s="44" t="str">
        <f t="shared" si="223"/>
        <v>252,</v>
      </c>
      <c r="N57" s="44" t="str">
        <f t="shared" si="223"/>
        <v>13,</v>
      </c>
      <c r="O57" s="43">
        <f t="shared" ref="O57:Q57" si="224">($B$10+(($B$4*E57)+($B$6*$H57)))*$B$8</f>
        <v>159.9734756</v>
      </c>
      <c r="P57" s="43">
        <f t="shared" si="224"/>
        <v>277.3630725</v>
      </c>
      <c r="Q57" s="43">
        <f t="shared" si="224"/>
        <v>1.988342859</v>
      </c>
      <c r="R57" s="44" t="str">
        <f t="shared" ref="R57:T57" si="225">(concat(SUBSTITUTE(O57, ",", ".",),","))</f>
        <v>160,</v>
      </c>
      <c r="S57" s="44" t="str">
        <f t="shared" si="225"/>
        <v>277,</v>
      </c>
      <c r="T57" s="44" t="str">
        <f t="shared" si="225"/>
        <v>2,</v>
      </c>
    </row>
    <row r="58">
      <c r="B58" s="37"/>
      <c r="C58" s="38">
        <v>55.0</v>
      </c>
      <c r="D58" s="42">
        <f t="shared" si="5"/>
        <v>3.113290017</v>
      </c>
      <c r="E58" s="42">
        <f t="shared" si="6"/>
        <v>0.02829885808</v>
      </c>
      <c r="F58" s="42">
        <f t="shared" si="7"/>
        <v>0.8515291379</v>
      </c>
      <c r="G58" s="42">
        <f t="shared" si="8"/>
        <v>-0.8798279958</v>
      </c>
      <c r="H58" s="42">
        <f t="shared" si="9"/>
        <v>0.08480592448</v>
      </c>
      <c r="I58" s="43">
        <f t="shared" ref="I58:K58" si="226">ROUNDDOWN(($B$10+E58)*$B$8)</f>
        <v>142</v>
      </c>
      <c r="J58" s="43">
        <f t="shared" si="226"/>
        <v>256</v>
      </c>
      <c r="K58" s="43">
        <f t="shared" si="226"/>
        <v>16</v>
      </c>
      <c r="L58" s="44" t="str">
        <f t="shared" ref="L58:N58" si="227">(concat(SUBSTITUTE(I58, ",", ".",),","))</f>
        <v>142,</v>
      </c>
      <c r="M58" s="44" t="str">
        <f t="shared" si="227"/>
        <v>256,</v>
      </c>
      <c r="N58" s="44" t="str">
        <f t="shared" si="227"/>
        <v>16,</v>
      </c>
      <c r="O58" s="43">
        <f t="shared" ref="O58:Q58" si="228">($B$10+(($B$4*E58)+($B$6*$H58)))*$B$8</f>
        <v>145.8541374</v>
      </c>
      <c r="P58" s="43">
        <f t="shared" si="228"/>
        <v>277.2108189</v>
      </c>
      <c r="Q58" s="43">
        <f t="shared" si="228"/>
        <v>0.9511462622</v>
      </c>
      <c r="R58" s="44" t="str">
        <f t="shared" ref="R58:T58" si="229">(concat(SUBSTITUTE(O58, ",", ".",),","))</f>
        <v>146,</v>
      </c>
      <c r="S58" s="44" t="str">
        <f t="shared" si="229"/>
        <v>277,</v>
      </c>
      <c r="T58" s="44" t="str">
        <f t="shared" si="229"/>
        <v>1,</v>
      </c>
    </row>
    <row r="59">
      <c r="B59" s="37"/>
      <c r="C59" s="38">
        <v>56.0</v>
      </c>
      <c r="D59" s="42">
        <f t="shared" si="5"/>
        <v>3.16989529</v>
      </c>
      <c r="E59" s="42">
        <f t="shared" si="6"/>
        <v>-0.02829885808</v>
      </c>
      <c r="F59" s="42">
        <f t="shared" si="7"/>
        <v>0.879827996</v>
      </c>
      <c r="G59" s="42">
        <f t="shared" si="8"/>
        <v>-0.8515291377</v>
      </c>
      <c r="H59" s="42">
        <f t="shared" si="9"/>
        <v>-0.08480592448</v>
      </c>
      <c r="I59" s="43">
        <f t="shared" ref="I59:K59" si="230">ROUNDDOWN(($B$10+E59)*$B$8)</f>
        <v>134</v>
      </c>
      <c r="J59" s="43">
        <f t="shared" si="230"/>
        <v>260</v>
      </c>
      <c r="K59" s="43">
        <f t="shared" si="230"/>
        <v>20</v>
      </c>
      <c r="L59" s="44" t="str">
        <f t="shared" ref="L59:N59" si="231">(concat(SUBSTITUTE(I59, ",", ".",),","))</f>
        <v>134,</v>
      </c>
      <c r="M59" s="44" t="str">
        <f t="shared" si="231"/>
        <v>260,</v>
      </c>
      <c r="N59" s="44" t="str">
        <f t="shared" si="231"/>
        <v>20,</v>
      </c>
      <c r="O59" s="43">
        <f t="shared" ref="O59:Q59" si="232">($B$10+(($B$4*E59)+($B$6*$H59)))*$B$8</f>
        <v>131.6458626</v>
      </c>
      <c r="P59" s="43">
        <f t="shared" si="232"/>
        <v>276.5488538</v>
      </c>
      <c r="Q59" s="43">
        <f t="shared" si="232"/>
        <v>0.2891811158</v>
      </c>
      <c r="R59" s="44" t="str">
        <f t="shared" ref="R59:T59" si="233">(concat(SUBSTITUTE(O59, ",", ".",),","))</f>
        <v>132,</v>
      </c>
      <c r="S59" s="44" t="str">
        <f t="shared" si="233"/>
        <v>277,</v>
      </c>
      <c r="T59" s="44" t="str">
        <f t="shared" si="233"/>
        <v>0,</v>
      </c>
    </row>
    <row r="60">
      <c r="B60" s="37"/>
      <c r="C60" s="38">
        <v>57.0</v>
      </c>
      <c r="D60" s="42">
        <f t="shared" si="5"/>
        <v>3.226500563</v>
      </c>
      <c r="E60" s="42">
        <f t="shared" si="6"/>
        <v>-0.08480592448</v>
      </c>
      <c r="F60" s="42">
        <f t="shared" si="7"/>
        <v>0.9053084997</v>
      </c>
      <c r="G60" s="42">
        <f t="shared" si="8"/>
        <v>-0.8205025751</v>
      </c>
      <c r="H60" s="42">
        <f t="shared" si="9"/>
        <v>-0.2519780614</v>
      </c>
      <c r="I60" s="43">
        <f t="shared" ref="I60:K60" si="234">ROUNDDOWN(($B$10+E60)*$B$8)</f>
        <v>126</v>
      </c>
      <c r="J60" s="43">
        <f t="shared" si="234"/>
        <v>264</v>
      </c>
      <c r="K60" s="43">
        <f t="shared" si="234"/>
        <v>24</v>
      </c>
      <c r="L60" s="44" t="str">
        <f t="shared" ref="L60:N60" si="235">(concat(SUBSTITUTE(I60, ",", ".",),","))</f>
        <v>126,</v>
      </c>
      <c r="M60" s="44" t="str">
        <f t="shared" si="235"/>
        <v>264,</v>
      </c>
      <c r="N60" s="44" t="str">
        <f t="shared" si="235"/>
        <v>24,</v>
      </c>
      <c r="O60" s="43">
        <f t="shared" ref="O60:Q60" si="236">($B$10+(($B$4*E60)+($B$6*$H60)))*$B$8</f>
        <v>117.5265244</v>
      </c>
      <c r="P60" s="43">
        <f t="shared" si="236"/>
        <v>275.5116572</v>
      </c>
      <c r="Q60" s="43">
        <f t="shared" si="236"/>
        <v>0.1369275357</v>
      </c>
      <c r="R60" s="44" t="str">
        <f t="shared" ref="R60:T60" si="237">(concat(SUBSTITUTE(O60, ",", ".",),","))</f>
        <v>118,</v>
      </c>
      <c r="S60" s="44" t="str">
        <f t="shared" si="237"/>
        <v>276,</v>
      </c>
      <c r="T60" s="44" t="str">
        <f t="shared" si="237"/>
        <v>0,</v>
      </c>
    </row>
    <row r="61">
      <c r="B61" s="37"/>
      <c r="C61" s="38">
        <v>58.0</v>
      </c>
      <c r="D61" s="42">
        <f t="shared" si="5"/>
        <v>3.283105836</v>
      </c>
      <c r="E61" s="42">
        <f t="shared" si="6"/>
        <v>-0.1410413319</v>
      </c>
      <c r="F61" s="42">
        <f t="shared" si="7"/>
        <v>0.9278890274</v>
      </c>
      <c r="G61" s="42">
        <f t="shared" si="8"/>
        <v>-0.7868476954</v>
      </c>
      <c r="H61" s="42">
        <f t="shared" si="9"/>
        <v>-0.4119012482</v>
      </c>
      <c r="I61" s="43">
        <f t="shared" ref="I61:K61" si="238">ROUNDDOWN(($B$10+E61)*$B$8)</f>
        <v>119</v>
      </c>
      <c r="J61" s="43">
        <f t="shared" si="238"/>
        <v>267</v>
      </c>
      <c r="K61" s="43">
        <f t="shared" si="238"/>
        <v>29</v>
      </c>
      <c r="L61" s="44" t="str">
        <f t="shared" ref="L61:N61" si="239">(concat(SUBSTITUTE(I61, ",", ".",),","))</f>
        <v>119,</v>
      </c>
      <c r="M61" s="44" t="str">
        <f t="shared" si="239"/>
        <v>267,</v>
      </c>
      <c r="N61" s="44" t="str">
        <f t="shared" si="239"/>
        <v>29,</v>
      </c>
      <c r="O61" s="43">
        <f t="shared" ref="O61:Q61" si="240">($B$10+(($B$4*E61)+($B$6*$H61)))*$B$8</f>
        <v>103.6718069</v>
      </c>
      <c r="P61" s="43">
        <f t="shared" si="240"/>
        <v>274.2330073</v>
      </c>
      <c r="Q61" s="43">
        <f t="shared" si="240"/>
        <v>0.6253290046</v>
      </c>
      <c r="R61" s="44" t="str">
        <f t="shared" ref="R61:T61" si="241">(concat(SUBSTITUTE(O61, ",", ".",),","))</f>
        <v>104,</v>
      </c>
      <c r="S61" s="44" t="str">
        <f t="shared" si="241"/>
        <v>274,</v>
      </c>
      <c r="T61" s="44" t="str">
        <f t="shared" si="241"/>
        <v>1,</v>
      </c>
    </row>
    <row r="62">
      <c r="B62" s="37"/>
      <c r="C62" s="38">
        <v>59.0</v>
      </c>
      <c r="D62" s="42">
        <f t="shared" si="5"/>
        <v>3.339711109</v>
      </c>
      <c r="E62" s="42">
        <f t="shared" si="6"/>
        <v>-0.1968249415</v>
      </c>
      <c r="F62" s="42">
        <f t="shared" si="7"/>
        <v>0.9474972468</v>
      </c>
      <c r="G62" s="42">
        <f t="shared" si="8"/>
        <v>-0.7506723053</v>
      </c>
      <c r="H62" s="42">
        <f t="shared" si="9"/>
        <v>-0.5599747861</v>
      </c>
      <c r="I62" s="43">
        <f t="shared" ref="I62:K62" si="242">ROUNDDOWN(($B$10+E62)*$B$8)</f>
        <v>111</v>
      </c>
      <c r="J62" s="43">
        <f t="shared" si="242"/>
        <v>270</v>
      </c>
      <c r="K62" s="43">
        <f t="shared" si="242"/>
        <v>34</v>
      </c>
      <c r="L62" s="44" t="str">
        <f t="shared" ref="L62:N62" si="243">(concat(SUBSTITUTE(I62, ",", ".",),","))</f>
        <v>111,</v>
      </c>
      <c r="M62" s="44" t="str">
        <f t="shared" si="243"/>
        <v>270,</v>
      </c>
      <c r="N62" s="44" t="str">
        <f t="shared" si="243"/>
        <v>34,</v>
      </c>
      <c r="O62" s="43">
        <f t="shared" ref="O62:Q62" si="244">($B$10+(($B$4*E62)+($B$6*$H62)))*$B$8</f>
        <v>90.25088993</v>
      </c>
      <c r="P62" s="43">
        <f t="shared" si="244"/>
        <v>272.8417991</v>
      </c>
      <c r="Q62" s="43">
        <f t="shared" si="244"/>
        <v>1.877619946</v>
      </c>
      <c r="R62" s="44" t="str">
        <f t="shared" ref="R62:T62" si="245">(concat(SUBSTITUTE(O62, ",", ".",),","))</f>
        <v>90,</v>
      </c>
      <c r="S62" s="44" t="str">
        <f t="shared" si="245"/>
        <v>273,</v>
      </c>
      <c r="T62" s="44" t="str">
        <f t="shared" si="245"/>
        <v>2,</v>
      </c>
    </row>
    <row r="63">
      <c r="B63" s="37"/>
      <c r="C63" s="38">
        <v>60.0</v>
      </c>
      <c r="D63" s="42">
        <f t="shared" si="5"/>
        <v>3.396316382</v>
      </c>
      <c r="E63" s="42">
        <f t="shared" si="6"/>
        <v>-0.2519780614</v>
      </c>
      <c r="F63" s="42">
        <f t="shared" si="7"/>
        <v>0.9640703469</v>
      </c>
      <c r="G63" s="42">
        <f t="shared" si="8"/>
        <v>-0.7120922854</v>
      </c>
      <c r="H63" s="42">
        <f t="shared" si="9"/>
        <v>-0.691938869</v>
      </c>
      <c r="I63" s="43">
        <f t="shared" ref="I63:K63" si="246">ROUNDDOWN(($B$10+E63)*$B$8)</f>
        <v>103</v>
      </c>
      <c r="J63" s="43">
        <f t="shared" si="246"/>
        <v>272</v>
      </c>
      <c r="K63" s="43">
        <f t="shared" si="246"/>
        <v>39</v>
      </c>
      <c r="L63" s="44" t="str">
        <f t="shared" ref="L63:N63" si="247">(concat(SUBSTITUTE(I63, ",", ".",),","))</f>
        <v>103,</v>
      </c>
      <c r="M63" s="44" t="str">
        <f t="shared" si="247"/>
        <v>272,</v>
      </c>
      <c r="N63" s="44" t="str">
        <f t="shared" si="247"/>
        <v>39,</v>
      </c>
      <c r="O63" s="43">
        <f t="shared" ref="O63:Q63" si="248">($B$10+(($B$4*E63)+($B$6*$H63)))*$B$8</f>
        <v>77.4223166</v>
      </c>
      <c r="P63" s="43">
        <f t="shared" si="248"/>
        <v>271.4580408</v>
      </c>
      <c r="Q63" s="43">
        <f t="shared" si="248"/>
        <v>4.00534073</v>
      </c>
      <c r="R63" s="44" t="str">
        <f t="shared" ref="R63:T63" si="249">(concat(SUBSTITUTE(O63, ",", ".",),","))</f>
        <v>77,</v>
      </c>
      <c r="S63" s="44" t="str">
        <f t="shared" si="249"/>
        <v>271,</v>
      </c>
      <c r="T63" s="44" t="str">
        <f t="shared" si="249"/>
        <v>4,</v>
      </c>
    </row>
    <row r="64">
      <c r="B64" s="37"/>
      <c r="C64" s="38">
        <v>61.0</v>
      </c>
      <c r="D64" s="42">
        <f t="shared" si="5"/>
        <v>3.452921655</v>
      </c>
      <c r="E64" s="42">
        <f t="shared" si="6"/>
        <v>-0.3063240196</v>
      </c>
      <c r="F64" s="42">
        <f t="shared" si="7"/>
        <v>0.977555239</v>
      </c>
      <c r="G64" s="42">
        <f t="shared" si="8"/>
        <v>-0.6712312193</v>
      </c>
      <c r="H64" s="42">
        <f t="shared" si="9"/>
        <v>-0.8039971304</v>
      </c>
      <c r="I64" s="43">
        <f t="shared" ref="I64:K64" si="250">ROUNDDOWN(($B$10+E64)*$B$8)</f>
        <v>96</v>
      </c>
      <c r="J64" s="43">
        <f t="shared" si="250"/>
        <v>274</v>
      </c>
      <c r="K64" s="43">
        <f t="shared" si="250"/>
        <v>45</v>
      </c>
      <c r="L64" s="44" t="str">
        <f t="shared" ref="L64:N64" si="251">(concat(SUBSTITUTE(I64, ",", ".",),","))</f>
        <v>96,</v>
      </c>
      <c r="M64" s="44" t="str">
        <f t="shared" si="251"/>
        <v>274,</v>
      </c>
      <c r="N64" s="44" t="str">
        <f t="shared" si="251"/>
        <v>45,</v>
      </c>
      <c r="O64" s="43">
        <f t="shared" ref="O64:Q64" si="252">($B$10+(($B$4*E64)+($B$6*$H64)))*$B$8</f>
        <v>65.33016122</v>
      </c>
      <c r="P64" s="43">
        <f t="shared" si="252"/>
        <v>270.1891454</v>
      </c>
      <c r="Q64" s="43">
        <f t="shared" si="252"/>
        <v>7.104656159</v>
      </c>
      <c r="R64" s="44" t="str">
        <f t="shared" ref="R64:T64" si="253">(concat(SUBSTITUTE(O64, ",", ".",),","))</f>
        <v>65,</v>
      </c>
      <c r="S64" s="44" t="str">
        <f t="shared" si="253"/>
        <v>270,</v>
      </c>
      <c r="T64" s="44" t="str">
        <f t="shared" si="253"/>
        <v>7,</v>
      </c>
    </row>
    <row r="65">
      <c r="B65" s="37"/>
      <c r="C65" s="38">
        <v>62.0</v>
      </c>
      <c r="D65" s="42">
        <f t="shared" si="5"/>
        <v>3.509526928</v>
      </c>
      <c r="E65" s="42">
        <f t="shared" si="6"/>
        <v>-0.3596887296</v>
      </c>
      <c r="F65" s="42">
        <f t="shared" si="7"/>
        <v>0.987908727</v>
      </c>
      <c r="G65" s="42">
        <f t="shared" si="8"/>
        <v>-0.6282199973</v>
      </c>
      <c r="H65" s="42">
        <f t="shared" si="9"/>
        <v>-0.8929258581</v>
      </c>
      <c r="I65" s="43">
        <f t="shared" ref="I65:K65" si="254">ROUNDDOWN(($B$10+E65)*$B$8)</f>
        <v>88</v>
      </c>
      <c r="J65" s="43">
        <f t="shared" si="254"/>
        <v>275</v>
      </c>
      <c r="K65" s="43">
        <f t="shared" si="254"/>
        <v>51</v>
      </c>
      <c r="L65" s="44" t="str">
        <f t="shared" ref="L65:N65" si="255">(concat(SUBSTITUTE(I65, ",", ".",),","))</f>
        <v>88,</v>
      </c>
      <c r="M65" s="44" t="str">
        <f t="shared" si="255"/>
        <v>275,</v>
      </c>
      <c r="N65" s="44" t="str">
        <f t="shared" si="255"/>
        <v>51,</v>
      </c>
      <c r="O65" s="43">
        <f t="shared" ref="O65:Q65" si="256">($B$10+(($B$4*E65)+($B$6*$H65)))*$B$8</f>
        <v>54.10060526</v>
      </c>
      <c r="P65" s="43">
        <f t="shared" si="256"/>
        <v>269.1266244</v>
      </c>
      <c r="Q65" s="43">
        <f t="shared" si="256"/>
        <v>11.25308486</v>
      </c>
      <c r="R65" s="44" t="str">
        <f t="shared" ref="R65:T65" si="257">(concat(SUBSTITUTE(O65, ",", ".",),","))</f>
        <v>54,</v>
      </c>
      <c r="S65" s="44" t="str">
        <f t="shared" si="257"/>
        <v>269,</v>
      </c>
      <c r="T65" s="44" t="str">
        <f t="shared" si="257"/>
        <v>11,</v>
      </c>
    </row>
    <row r="66">
      <c r="B66" s="37"/>
      <c r="C66" s="38">
        <v>63.0</v>
      </c>
      <c r="D66" s="42">
        <f t="shared" si="5"/>
        <v>3.566132201</v>
      </c>
      <c r="E66" s="42">
        <f t="shared" si="6"/>
        <v>-0.4119012482</v>
      </c>
      <c r="F66" s="42">
        <f t="shared" si="7"/>
        <v>0.9950976455</v>
      </c>
      <c r="G66" s="42">
        <f t="shared" si="8"/>
        <v>-0.5831963972</v>
      </c>
      <c r="H66" s="42">
        <f t="shared" si="9"/>
        <v>-0.9561667347</v>
      </c>
      <c r="I66" s="43">
        <f t="shared" ref="I66:K66" si="258">ROUNDDOWN(($B$10+E66)*$B$8)</f>
        <v>81</v>
      </c>
      <c r="J66" s="43">
        <f t="shared" si="258"/>
        <v>276</v>
      </c>
      <c r="K66" s="43">
        <f t="shared" si="258"/>
        <v>57</v>
      </c>
      <c r="L66" s="44" t="str">
        <f t="shared" ref="L66:N66" si="259">(concat(SUBSTITUTE(I66, ",", ".",),","))</f>
        <v>81,</v>
      </c>
      <c r="M66" s="44" t="str">
        <f t="shared" si="259"/>
        <v>276,</v>
      </c>
      <c r="N66" s="44" t="str">
        <f t="shared" si="259"/>
        <v>57,</v>
      </c>
      <c r="O66" s="43">
        <f t="shared" ref="O66:Q66" si="260">($B$10+(($B$4*E66)+($B$6*$H66)))*$B$8</f>
        <v>43.8390175</v>
      </c>
      <c r="P66" s="43">
        <f t="shared" si="260"/>
        <v>268.3432785</v>
      </c>
      <c r="Q66" s="43">
        <f t="shared" si="260"/>
        <v>16.50673529</v>
      </c>
      <c r="R66" s="44" t="str">
        <f t="shared" ref="R66:T66" si="261">(concat(SUBSTITUTE(O66, ",", ".",),","))</f>
        <v>44,</v>
      </c>
      <c r="S66" s="44" t="str">
        <f t="shared" si="261"/>
        <v>268,</v>
      </c>
      <c r="T66" s="44" t="str">
        <f t="shared" si="261"/>
        <v>17,</v>
      </c>
    </row>
    <row r="67">
      <c r="B67" s="37"/>
      <c r="C67" s="38">
        <v>64.0</v>
      </c>
      <c r="D67" s="42">
        <f t="shared" si="5"/>
        <v>3.622737474</v>
      </c>
      <c r="E67" s="42">
        <f t="shared" si="6"/>
        <v>-0.462794323</v>
      </c>
      <c r="F67" s="42">
        <f t="shared" si="7"/>
        <v>0.9990989662</v>
      </c>
      <c r="G67" s="42">
        <f t="shared" si="8"/>
        <v>-0.5363046432</v>
      </c>
      <c r="H67" s="42">
        <f t="shared" si="9"/>
        <v>-0.9919004353</v>
      </c>
      <c r="I67" s="43">
        <f t="shared" ref="I67:K67" si="262">ROUNDDOWN(($B$10+E67)*$B$8)</f>
        <v>74</v>
      </c>
      <c r="J67" s="43">
        <f t="shared" si="262"/>
        <v>277</v>
      </c>
      <c r="K67" s="43">
        <f t="shared" si="262"/>
        <v>64</v>
      </c>
      <c r="L67" s="44" t="str">
        <f t="shared" ref="L67:N67" si="263">(concat(SUBSTITUTE(I67, ",", ".",),","))</f>
        <v>74,</v>
      </c>
      <c r="M67" s="44" t="str">
        <f t="shared" si="263"/>
        <v>277,</v>
      </c>
      <c r="N67" s="44" t="str">
        <f t="shared" si="263"/>
        <v>64,</v>
      </c>
      <c r="O67" s="43">
        <f t="shared" ref="O67:Q67" si="264">($B$10+(($B$4*E67)+($B$6*$H67)))*$B$8</f>
        <v>34.62762006</v>
      </c>
      <c r="P67" s="43">
        <f t="shared" si="264"/>
        <v>267.890968</v>
      </c>
      <c r="Q67" s="43">
        <f t="shared" si="264"/>
        <v>22.89812958</v>
      </c>
      <c r="R67" s="44" t="str">
        <f t="shared" ref="R67:T67" si="265">(concat(SUBSTITUTE(O67, ",", ".",),","))</f>
        <v>35,</v>
      </c>
      <c r="S67" s="44" t="str">
        <f t="shared" si="265"/>
        <v>268,</v>
      </c>
      <c r="T67" s="44" t="str">
        <f t="shared" si="265"/>
        <v>23,</v>
      </c>
    </row>
    <row r="68">
      <c r="B68" s="37"/>
      <c r="C68" s="38">
        <v>65.0</v>
      </c>
      <c r="D68" s="42">
        <f t="shared" si="5"/>
        <v>3.679342747</v>
      </c>
      <c r="E68" s="42">
        <f t="shared" si="6"/>
        <v>-0.512204928</v>
      </c>
      <c r="F68" s="42">
        <f t="shared" si="7"/>
        <v>0.9998998718</v>
      </c>
      <c r="G68" s="42">
        <f t="shared" si="8"/>
        <v>-0.4876949438</v>
      </c>
      <c r="H68" s="42">
        <f t="shared" si="9"/>
        <v>-0.9990989662</v>
      </c>
      <c r="I68" s="43">
        <f t="shared" ref="I68:K68" si="266">ROUNDDOWN(($B$10+E68)*$B$8)</f>
        <v>67</v>
      </c>
      <c r="J68" s="43">
        <f t="shared" si="266"/>
        <v>277</v>
      </c>
      <c r="K68" s="43">
        <f t="shared" si="266"/>
        <v>71</v>
      </c>
      <c r="L68" s="44" t="str">
        <f t="shared" ref="L68:N68" si="267">(concat(SUBSTITUTE(I68, ",", ".",),","))</f>
        <v>67,</v>
      </c>
      <c r="M68" s="44" t="str">
        <f t="shared" si="267"/>
        <v>277,</v>
      </c>
      <c r="N68" s="44" t="str">
        <f t="shared" si="267"/>
        <v>71,</v>
      </c>
      <c r="O68" s="43">
        <f t="shared" ref="O68:Q68" si="268">($B$10+(($B$4*E68)+($B$6*$H68)))*$B$8</f>
        <v>26.52380524</v>
      </c>
      <c r="P68" s="43">
        <f t="shared" si="268"/>
        <v>267.7990273</v>
      </c>
      <c r="Q68" s="43">
        <f t="shared" si="268"/>
        <v>30.43467958</v>
      </c>
      <c r="R68" s="44" t="str">
        <f t="shared" ref="R68:T68" si="269">(concat(SUBSTITUTE(O68, ",", ".",),","))</f>
        <v>27,</v>
      </c>
      <c r="S68" s="44" t="str">
        <f t="shared" si="269"/>
        <v>268,</v>
      </c>
      <c r="T68" s="44" t="str">
        <f t="shared" si="269"/>
        <v>30,</v>
      </c>
    </row>
    <row r="69">
      <c r="B69" s="37"/>
      <c r="C69" s="38">
        <v>66.0</v>
      </c>
      <c r="D69" s="42">
        <f t="shared" si="5"/>
        <v>3.73594802</v>
      </c>
      <c r="E69" s="42">
        <f t="shared" si="6"/>
        <v>-0.5599747861</v>
      </c>
      <c r="F69" s="42">
        <f t="shared" si="7"/>
        <v>0.9974977966</v>
      </c>
      <c r="G69" s="42">
        <f t="shared" si="8"/>
        <v>-0.4375230105</v>
      </c>
      <c r="H69" s="42">
        <f t="shared" si="9"/>
        <v>-0.9775552389</v>
      </c>
      <c r="I69" s="43">
        <f t="shared" ref="I69:K69" si="270">ROUNDDOWN(($B$10+E69)*$B$8)</f>
        <v>61</v>
      </c>
      <c r="J69" s="43">
        <f t="shared" si="270"/>
        <v>277</v>
      </c>
      <c r="K69" s="43">
        <f t="shared" si="270"/>
        <v>78</v>
      </c>
      <c r="L69" s="44" t="str">
        <f t="shared" ref="L69:N69" si="271">(concat(SUBSTITUTE(I69, ",", ".",),","))</f>
        <v>61,</v>
      </c>
      <c r="M69" s="44" t="str">
        <f t="shared" si="271"/>
        <v>277,</v>
      </c>
      <c r="N69" s="44" t="str">
        <f t="shared" si="271"/>
        <v>78,</v>
      </c>
      <c r="O69" s="43">
        <f t="shared" ref="O69:Q69" si="272">($B$10+(($B$4*E69)+($B$6*$H69)))*$B$8</f>
        <v>19.55914952</v>
      </c>
      <c r="P69" s="43">
        <f t="shared" si="272"/>
        <v>268.0733685</v>
      </c>
      <c r="Q69" s="43">
        <f t="shared" si="272"/>
        <v>39.09786098</v>
      </c>
      <c r="R69" s="44" t="str">
        <f t="shared" ref="R69:T69" si="273">(concat(SUBSTITUTE(O69, ",", ".",),","))</f>
        <v>20,</v>
      </c>
      <c r="S69" s="44" t="str">
        <f t="shared" si="273"/>
        <v>268,</v>
      </c>
      <c r="T69" s="44" t="str">
        <f t="shared" si="273"/>
        <v>39,</v>
      </c>
    </row>
    <row r="70">
      <c r="B70" s="37"/>
      <c r="C70" s="38">
        <v>67.0</v>
      </c>
      <c r="D70" s="42">
        <f t="shared" si="5"/>
        <v>3.792553294</v>
      </c>
      <c r="E70" s="42">
        <f t="shared" si="6"/>
        <v>-0.6059508763</v>
      </c>
      <c r="F70" s="42">
        <f t="shared" si="7"/>
        <v>0.9919004352</v>
      </c>
      <c r="G70" s="42">
        <f t="shared" si="8"/>
        <v>-0.385949559</v>
      </c>
      <c r="H70" s="42">
        <f t="shared" si="9"/>
        <v>-0.9278890273</v>
      </c>
      <c r="I70" s="43">
        <f t="shared" ref="I70:K70" si="274">ROUNDDOWN(($B$10+E70)*$B$8)</f>
        <v>54</v>
      </c>
      <c r="J70" s="43">
        <f t="shared" si="274"/>
        <v>276</v>
      </c>
      <c r="K70" s="43">
        <f t="shared" si="274"/>
        <v>85</v>
      </c>
      <c r="L70" s="44" t="str">
        <f t="shared" ref="L70:N70" si="275">(concat(SUBSTITUTE(I70, ",", ".",),","))</f>
        <v>54,</v>
      </c>
      <c r="M70" s="44" t="str">
        <f t="shared" si="275"/>
        <v>276,</v>
      </c>
      <c r="N70" s="44" t="str">
        <f t="shared" si="275"/>
        <v>85,</v>
      </c>
      <c r="O70" s="43">
        <f t="shared" ref="O70:Q70" si="276">($B$10+(($B$4*E70)+($B$6*$H70)))*$B$8</f>
        <v>13.73915075</v>
      </c>
      <c r="P70" s="43">
        <f t="shared" si="276"/>
        <v>268.6963006</v>
      </c>
      <c r="Q70" s="43">
        <f t="shared" si="276"/>
        <v>48.84311093</v>
      </c>
      <c r="R70" s="44" t="str">
        <f t="shared" ref="R70:T70" si="277">(concat(SUBSTITUTE(O70, ",", ".",),","))</f>
        <v>14,</v>
      </c>
      <c r="S70" s="44" t="str">
        <f t="shared" si="277"/>
        <v>269,</v>
      </c>
      <c r="T70" s="44" t="str">
        <f t="shared" si="277"/>
        <v>49,</v>
      </c>
    </row>
    <row r="71">
      <c r="B71" s="37"/>
      <c r="C71" s="38">
        <v>68.0</v>
      </c>
      <c r="D71" s="42">
        <f t="shared" si="5"/>
        <v>3.849158567</v>
      </c>
      <c r="E71" s="42">
        <f t="shared" si="6"/>
        <v>-0.6499859231</v>
      </c>
      <c r="F71" s="42">
        <f t="shared" si="7"/>
        <v>0.9831257177</v>
      </c>
      <c r="G71" s="42">
        <f t="shared" si="8"/>
        <v>-0.3331397947</v>
      </c>
      <c r="H71" s="42">
        <f t="shared" si="9"/>
        <v>-0.8515291377</v>
      </c>
      <c r="I71" s="43">
        <f t="shared" ref="I71:K71" si="278">ROUNDDOWN(($B$10+E71)*$B$8)</f>
        <v>48</v>
      </c>
      <c r="J71" s="43">
        <f t="shared" si="278"/>
        <v>275</v>
      </c>
      <c r="K71" s="43">
        <f t="shared" si="278"/>
        <v>92</v>
      </c>
      <c r="L71" s="44" t="str">
        <f t="shared" ref="L71:N71" si="279">(concat(SUBSTITUTE(I71, ",", ".",),","))</f>
        <v>48,</v>
      </c>
      <c r="M71" s="44" t="str">
        <f t="shared" si="279"/>
        <v>275,</v>
      </c>
      <c r="N71" s="44" t="str">
        <f t="shared" si="279"/>
        <v>92,</v>
      </c>
      <c r="O71" s="43">
        <f t="shared" ref="O71:Q71" si="280">($B$10+(($B$4*E71)+($B$6*$H71)))*$B$8</f>
        <v>9.043694223</v>
      </c>
      <c r="P71" s="43">
        <f t="shared" si="280"/>
        <v>269.6270704</v>
      </c>
      <c r="Q71" s="43">
        <f t="shared" si="280"/>
        <v>59.60045457</v>
      </c>
      <c r="R71" s="44" t="str">
        <f t="shared" ref="R71:T71" si="281">(concat(SUBSTITUTE(O71, ",", ".",),","))</f>
        <v>9,</v>
      </c>
      <c r="S71" s="44" t="str">
        <f t="shared" si="281"/>
        <v>270,</v>
      </c>
      <c r="T71" s="44" t="str">
        <f t="shared" si="281"/>
        <v>60,</v>
      </c>
    </row>
    <row r="72">
      <c r="B72" s="37"/>
      <c r="C72" s="38">
        <v>69.0</v>
      </c>
      <c r="D72" s="42">
        <f t="shared" si="5"/>
        <v>3.90576384</v>
      </c>
      <c r="E72" s="42">
        <f t="shared" si="6"/>
        <v>-0.691938869</v>
      </c>
      <c r="F72" s="42">
        <f t="shared" si="7"/>
        <v>0.9712017522</v>
      </c>
      <c r="G72" s="42">
        <f t="shared" si="8"/>
        <v>-0.2792628833</v>
      </c>
      <c r="H72" s="42">
        <f t="shared" si="9"/>
        <v>-0.7506723053</v>
      </c>
      <c r="I72" s="43">
        <f t="shared" ref="I72:K72" si="282">ROUNDDOWN(($B$10+E72)*$B$8)</f>
        <v>42</v>
      </c>
      <c r="J72" s="43">
        <f t="shared" si="282"/>
        <v>273</v>
      </c>
      <c r="K72" s="43">
        <f t="shared" si="282"/>
        <v>100</v>
      </c>
      <c r="L72" s="44" t="str">
        <f t="shared" ref="L72:N72" si="283">(concat(SUBSTITUTE(I72, ",", ".",),","))</f>
        <v>42,</v>
      </c>
      <c r="M72" s="44" t="str">
        <f t="shared" si="283"/>
        <v>273,</v>
      </c>
      <c r="N72" s="44" t="str">
        <f t="shared" si="283"/>
        <v>100,</v>
      </c>
      <c r="O72" s="43">
        <f t="shared" ref="O72:Q72" si="284">($B$10+(($B$4*E72)+($B$6*$H72)))*$B$8</f>
        <v>5.428232101</v>
      </c>
      <c r="P72" s="43">
        <f t="shared" si="284"/>
        <v>270.8031075</v>
      </c>
      <c r="Q72" s="43">
        <f t="shared" si="284"/>
        <v>71.27584407</v>
      </c>
      <c r="R72" s="44" t="str">
        <f t="shared" ref="R72:T72" si="285">(concat(SUBSTITUTE(O72, ",", ".",),","))</f>
        <v>5,</v>
      </c>
      <c r="S72" s="44" t="str">
        <f t="shared" si="285"/>
        <v>271,</v>
      </c>
      <c r="T72" s="44" t="str">
        <f t="shared" si="285"/>
        <v>71,</v>
      </c>
    </row>
    <row r="73">
      <c r="B73" s="37"/>
      <c r="C73" s="38">
        <v>70.0</v>
      </c>
      <c r="D73" s="42">
        <f t="shared" si="5"/>
        <v>3.962369113</v>
      </c>
      <c r="E73" s="42">
        <f t="shared" si="6"/>
        <v>-0.7316753261</v>
      </c>
      <c r="F73" s="42">
        <f t="shared" si="7"/>
        <v>0.9561667346</v>
      </c>
      <c r="G73" s="42">
        <f t="shared" si="8"/>
        <v>-0.2244914086</v>
      </c>
      <c r="H73" s="42">
        <f t="shared" si="9"/>
        <v>-0.6282199973</v>
      </c>
      <c r="I73" s="43">
        <f t="shared" ref="I73:K73" si="286">ROUNDDOWN(($B$10+E73)*$B$8)</f>
        <v>37</v>
      </c>
      <c r="J73" s="43">
        <f t="shared" si="286"/>
        <v>271</v>
      </c>
      <c r="K73" s="43">
        <f t="shared" si="286"/>
        <v>107</v>
      </c>
      <c r="L73" s="44" t="str">
        <f t="shared" ref="L73:N73" si="287">(concat(SUBSTITUTE(I73, ",", ".",),","))</f>
        <v>37,</v>
      </c>
      <c r="M73" s="44" t="str">
        <f t="shared" si="287"/>
        <v>271,</v>
      </c>
      <c r="N73" s="44" t="str">
        <f t="shared" si="287"/>
        <v>107,</v>
      </c>
      <c r="O73" s="43">
        <f t="shared" ref="O73:Q73" si="288">($B$10+(($B$4*E73)+($B$6*$H73)))*$B$8</f>
        <v>2.825640361</v>
      </c>
      <c r="P73" s="43">
        <f t="shared" si="288"/>
        <v>272.1419392</v>
      </c>
      <c r="Q73" s="43">
        <f t="shared" si="288"/>
        <v>83.75317419</v>
      </c>
      <c r="R73" s="44" t="str">
        <f t="shared" ref="R73:T73" si="289">(concat(SUBSTITUTE(O73, ",", ".",),","))</f>
        <v>3,</v>
      </c>
      <c r="S73" s="44" t="str">
        <f t="shared" si="289"/>
        <v>272,</v>
      </c>
      <c r="T73" s="44" t="str">
        <f t="shared" si="289"/>
        <v>84,</v>
      </c>
    </row>
    <row r="74">
      <c r="B74" s="37"/>
      <c r="C74" s="38">
        <v>71.0</v>
      </c>
      <c r="D74" s="42">
        <f t="shared" si="5"/>
        <v>4.018974386</v>
      </c>
      <c r="E74" s="42">
        <f t="shared" si="6"/>
        <v>-0.7690680066</v>
      </c>
      <c r="F74" s="42">
        <f t="shared" si="7"/>
        <v>0.9380688268</v>
      </c>
      <c r="G74" s="42">
        <f t="shared" si="8"/>
        <v>-0.1690008203</v>
      </c>
      <c r="H74" s="42">
        <f t="shared" si="9"/>
        <v>-0.4876949438</v>
      </c>
      <c r="I74" s="43">
        <f t="shared" ref="I74:K74" si="290">ROUNDDOWN(($B$10+E74)*$B$8)</f>
        <v>32</v>
      </c>
      <c r="J74" s="43">
        <f t="shared" si="290"/>
        <v>268</v>
      </c>
      <c r="K74" s="43">
        <f t="shared" si="290"/>
        <v>115</v>
      </c>
      <c r="L74" s="44" t="str">
        <f t="shared" ref="L74:N74" si="291">(concat(SUBSTITUTE(I74, ",", ".",),","))</f>
        <v>32,</v>
      </c>
      <c r="M74" s="44" t="str">
        <f t="shared" si="291"/>
        <v>268,</v>
      </c>
      <c r="N74" s="44" t="str">
        <f t="shared" si="291"/>
        <v>115,</v>
      </c>
      <c r="O74" s="43">
        <f t="shared" ref="O74:Q74" si="292">($B$10+(($B$4*E74)+($B$6*$H74)))*$B$8</f>
        <v>1.148698041</v>
      </c>
      <c r="P74" s="43">
        <f t="shared" si="292"/>
        <v>273.543719</v>
      </c>
      <c r="Q74" s="43">
        <f t="shared" si="292"/>
        <v>96.89691845</v>
      </c>
      <c r="R74" s="44" t="str">
        <f t="shared" ref="R74:T74" si="293">(concat(SUBSTITUTE(O74, ",", ".",),","))</f>
        <v>1,</v>
      </c>
      <c r="S74" s="44" t="str">
        <f t="shared" si="293"/>
        <v>274,</v>
      </c>
      <c r="T74" s="44" t="str">
        <f t="shared" si="293"/>
        <v>97,</v>
      </c>
    </row>
    <row r="75">
      <c r="B75" s="37"/>
      <c r="C75" s="38">
        <v>72.0</v>
      </c>
      <c r="D75" s="42">
        <f t="shared" si="5"/>
        <v>4.075579659</v>
      </c>
      <c r="E75" s="42">
        <f t="shared" si="6"/>
        <v>-0.8039971304</v>
      </c>
      <c r="F75" s="42">
        <f t="shared" si="7"/>
        <v>0.9169660016</v>
      </c>
      <c r="G75" s="42">
        <f t="shared" si="8"/>
        <v>-0.1129688714</v>
      </c>
      <c r="H75" s="42">
        <f t="shared" si="9"/>
        <v>-0.3331397947</v>
      </c>
      <c r="I75" s="43">
        <f t="shared" ref="I75:K75" si="294">ROUNDDOWN(($B$10+E75)*$B$8)</f>
        <v>27</v>
      </c>
      <c r="J75" s="43">
        <f t="shared" si="294"/>
        <v>265</v>
      </c>
      <c r="K75" s="43">
        <f t="shared" si="294"/>
        <v>123</v>
      </c>
      <c r="L75" s="44" t="str">
        <f t="shared" ref="L75:N75" si="295">(concat(SUBSTITUTE(I75, ",", ".",),","))</f>
        <v>27,</v>
      </c>
      <c r="M75" s="44" t="str">
        <f t="shared" si="295"/>
        <v>265,</v>
      </c>
      <c r="N75" s="44" t="str">
        <f t="shared" si="295"/>
        <v>123,</v>
      </c>
      <c r="O75" s="43">
        <f t="shared" ref="O75:Q75" si="296">($B$10+(($B$4*E75)+($B$6*$H75)))*$B$8</f>
        <v>0.2931156513</v>
      </c>
      <c r="P75" s="43">
        <f t="shared" si="296"/>
        <v>274.8942954</v>
      </c>
      <c r="Q75" s="43">
        <f t="shared" si="296"/>
        <v>110.5553122</v>
      </c>
      <c r="R75" s="44" t="str">
        <f t="shared" ref="R75:T75" si="297">(concat(SUBSTITUTE(O75, ",", ".",),","))</f>
        <v>0,</v>
      </c>
      <c r="S75" s="44" t="str">
        <f t="shared" si="297"/>
        <v>275,</v>
      </c>
      <c r="T75" s="44" t="str">
        <f t="shared" si="297"/>
        <v>111,</v>
      </c>
    </row>
    <row r="76">
      <c r="B76" s="37"/>
      <c r="C76" s="38">
        <v>73.0</v>
      </c>
      <c r="D76" s="42">
        <f t="shared" si="5"/>
        <v>4.132184932</v>
      </c>
      <c r="E76" s="42">
        <f t="shared" si="6"/>
        <v>-0.836350809</v>
      </c>
      <c r="F76" s="42">
        <f t="shared" si="7"/>
        <v>0.892925858</v>
      </c>
      <c r="G76" s="42">
        <f t="shared" si="8"/>
        <v>-0.05657504918</v>
      </c>
      <c r="H76" s="42">
        <f t="shared" si="9"/>
        <v>-0.1690008203</v>
      </c>
      <c r="I76" s="43">
        <f t="shared" ref="I76:K76" si="298">ROUNDDOWN(($B$10+E76)*$B$8)</f>
        <v>22</v>
      </c>
      <c r="J76" s="43">
        <f t="shared" si="298"/>
        <v>262</v>
      </c>
      <c r="K76" s="43">
        <f t="shared" si="298"/>
        <v>130</v>
      </c>
      <c r="L76" s="44" t="str">
        <f t="shared" ref="L76:N76" si="299">(concat(SUBSTITUTE(I76, ",", ".",),","))</f>
        <v>22,</v>
      </c>
      <c r="M76" s="44" t="str">
        <f t="shared" si="299"/>
        <v>262,</v>
      </c>
      <c r="N76" s="44" t="str">
        <f t="shared" si="299"/>
        <v>130,</v>
      </c>
      <c r="O76" s="43">
        <f t="shared" ref="O76:Q76" si="300">($B$10+(($B$4*E76)+($B$6*$H76)))*$B$8</f>
        <v>0.1410240041</v>
      </c>
      <c r="P76" s="43">
        <f t="shared" si="300"/>
        <v>276.0687322</v>
      </c>
      <c r="Q76" s="43">
        <f t="shared" si="300"/>
        <v>124.5639937</v>
      </c>
      <c r="R76" s="44" t="str">
        <f t="shared" ref="R76:T76" si="301">(concat(SUBSTITUTE(O76, ",", ".",),","))</f>
        <v>0,</v>
      </c>
      <c r="S76" s="44" t="str">
        <f t="shared" si="301"/>
        <v>276,</v>
      </c>
      <c r="T76" s="44" t="str">
        <f t="shared" si="301"/>
        <v>125,</v>
      </c>
    </row>
    <row r="77">
      <c r="B77" s="37"/>
      <c r="C77" s="38">
        <v>74.0</v>
      </c>
      <c r="D77" s="42">
        <f t="shared" si="5"/>
        <v>4.188790205</v>
      </c>
      <c r="E77" s="42">
        <f t="shared" si="6"/>
        <v>-0.8660254038</v>
      </c>
      <c r="F77" s="42">
        <f t="shared" si="7"/>
        <v>0.8660254036</v>
      </c>
      <c r="G77" s="42">
        <f t="shared" si="8"/>
        <v>0</v>
      </c>
      <c r="H77" s="42">
        <f t="shared" si="9"/>
        <v>0</v>
      </c>
      <c r="I77" s="43">
        <f t="shared" ref="I77:K77" si="302">ROUNDDOWN(($B$10+E77)*$B$8)</f>
        <v>18</v>
      </c>
      <c r="J77" s="43">
        <f t="shared" si="302"/>
        <v>258</v>
      </c>
      <c r="K77" s="43">
        <f t="shared" si="302"/>
        <v>138</v>
      </c>
      <c r="L77" s="44" t="str">
        <f t="shared" ref="L77:N77" si="303">(concat(SUBSTITUTE(I77, ",", ".",),","))</f>
        <v>18,</v>
      </c>
      <c r="M77" s="44" t="str">
        <f t="shared" si="303"/>
        <v>258,</v>
      </c>
      <c r="N77" s="44" t="str">
        <f t="shared" si="303"/>
        <v>138,</v>
      </c>
      <c r="O77" s="43">
        <f t="shared" ref="O77:Q77" si="304">($B$10+(($B$4*E77)+($B$6*$H77)))*$B$8</f>
        <v>0.5648215086</v>
      </c>
      <c r="P77" s="43">
        <f t="shared" si="304"/>
        <v>276.9351785</v>
      </c>
      <c r="Q77" s="43">
        <f t="shared" si="304"/>
        <v>138.75</v>
      </c>
      <c r="R77" s="44" t="str">
        <f t="shared" ref="R77:T77" si="305">(concat(SUBSTITUTE(O77, ",", ".",),","))</f>
        <v>1,</v>
      </c>
      <c r="S77" s="44" t="str">
        <f t="shared" si="305"/>
        <v>277,</v>
      </c>
      <c r="T77" s="44" t="str">
        <f t="shared" si="305"/>
        <v>139,</v>
      </c>
    </row>
    <row r="78">
      <c r="B78" s="37"/>
      <c r="C78" s="38">
        <v>75.0</v>
      </c>
      <c r="D78" s="42">
        <f t="shared" si="5"/>
        <v>4.245395478</v>
      </c>
      <c r="E78" s="42">
        <f t="shared" si="6"/>
        <v>-0.8929258581</v>
      </c>
      <c r="F78" s="42">
        <f t="shared" si="7"/>
        <v>0.8363508088</v>
      </c>
      <c r="G78" s="42">
        <f t="shared" si="8"/>
        <v>0.05657504918</v>
      </c>
      <c r="H78" s="42">
        <f t="shared" si="9"/>
        <v>0.1690008203</v>
      </c>
      <c r="I78" s="43">
        <f t="shared" ref="I78:K78" si="306">ROUNDDOWN(($B$10+E78)*$B$8)</f>
        <v>14</v>
      </c>
      <c r="J78" s="43">
        <f t="shared" si="306"/>
        <v>254</v>
      </c>
      <c r="K78" s="43">
        <f t="shared" si="306"/>
        <v>146</v>
      </c>
      <c r="L78" s="44" t="str">
        <f t="shared" ref="L78:N78" si="307">(concat(SUBSTITUTE(I78, ",", ".",),","))</f>
        <v>14,</v>
      </c>
      <c r="M78" s="44" t="str">
        <f t="shared" si="307"/>
        <v>254,</v>
      </c>
      <c r="N78" s="44" t="str">
        <f t="shared" si="307"/>
        <v>146,</v>
      </c>
      <c r="O78" s="43">
        <f t="shared" ref="O78:Q78" si="308">($B$10+(($B$4*E78)+($B$6*$H78)))*$B$8</f>
        <v>1.431267799</v>
      </c>
      <c r="P78" s="43">
        <f t="shared" si="308"/>
        <v>277.358976</v>
      </c>
      <c r="Q78" s="43">
        <f t="shared" si="308"/>
        <v>152.9360063</v>
      </c>
      <c r="R78" s="44" t="str">
        <f t="shared" ref="R78:T78" si="309">(concat(SUBSTITUTE(O78, ",", ".",),","))</f>
        <v>1,</v>
      </c>
      <c r="S78" s="44" t="str">
        <f t="shared" si="309"/>
        <v>277,</v>
      </c>
      <c r="T78" s="44" t="str">
        <f t="shared" si="309"/>
        <v>153,</v>
      </c>
    </row>
    <row r="79">
      <c r="B79" s="37"/>
      <c r="C79" s="38">
        <v>76.0</v>
      </c>
      <c r="D79" s="42">
        <f t="shared" si="5"/>
        <v>4.302000751</v>
      </c>
      <c r="E79" s="42">
        <f t="shared" si="6"/>
        <v>-0.9169660018</v>
      </c>
      <c r="F79" s="42">
        <f t="shared" si="7"/>
        <v>0.8039971301</v>
      </c>
      <c r="G79" s="42">
        <f t="shared" si="8"/>
        <v>0.1129688714</v>
      </c>
      <c r="H79" s="42">
        <f t="shared" si="9"/>
        <v>0.3331397947</v>
      </c>
      <c r="I79" s="43">
        <f t="shared" ref="I79:K79" si="310">ROUNDDOWN(($B$10+E79)*$B$8)</f>
        <v>11</v>
      </c>
      <c r="J79" s="43">
        <f t="shared" si="310"/>
        <v>250</v>
      </c>
      <c r="K79" s="43">
        <f t="shared" si="310"/>
        <v>154</v>
      </c>
      <c r="L79" s="44" t="str">
        <f t="shared" ref="L79:N79" si="311">(concat(SUBSTITUTE(I79, ",", ".",),","))</f>
        <v>11,</v>
      </c>
      <c r="M79" s="44" t="str">
        <f t="shared" si="311"/>
        <v>250,</v>
      </c>
      <c r="N79" s="44" t="str">
        <f t="shared" si="311"/>
        <v>154,</v>
      </c>
      <c r="O79" s="43">
        <f t="shared" ref="O79:Q79" si="312">($B$10+(($B$4*E79)+($B$6*$H79)))*$B$8</f>
        <v>2.605704573</v>
      </c>
      <c r="P79" s="43">
        <f t="shared" si="312"/>
        <v>277.2068843</v>
      </c>
      <c r="Q79" s="43">
        <f t="shared" si="312"/>
        <v>166.9446878</v>
      </c>
      <c r="R79" s="44" t="str">
        <f t="shared" ref="R79:T79" si="313">(concat(SUBSTITUTE(O79, ",", ".",),","))</f>
        <v>3,</v>
      </c>
      <c r="S79" s="44" t="str">
        <f t="shared" si="313"/>
        <v>277,</v>
      </c>
      <c r="T79" s="44" t="str">
        <f t="shared" si="313"/>
        <v>167,</v>
      </c>
    </row>
    <row r="80">
      <c r="B80" s="37"/>
      <c r="C80" s="38">
        <v>77.0</v>
      </c>
      <c r="D80" s="42">
        <f t="shared" si="5"/>
        <v>4.358606024</v>
      </c>
      <c r="E80" s="42">
        <f t="shared" si="6"/>
        <v>-0.9380688269</v>
      </c>
      <c r="F80" s="42">
        <f t="shared" si="7"/>
        <v>0.7690680063</v>
      </c>
      <c r="G80" s="42">
        <f t="shared" si="8"/>
        <v>0.1690008203</v>
      </c>
      <c r="H80" s="42">
        <f t="shared" si="9"/>
        <v>0.4876949438</v>
      </c>
      <c r="I80" s="43">
        <f t="shared" ref="I80:K80" si="314">ROUNDDOWN(($B$10+E80)*$B$8)</f>
        <v>8</v>
      </c>
      <c r="J80" s="43">
        <f t="shared" si="314"/>
        <v>245</v>
      </c>
      <c r="K80" s="43">
        <f t="shared" si="314"/>
        <v>162</v>
      </c>
      <c r="L80" s="44" t="str">
        <f t="shared" ref="L80:N80" si="315">(concat(SUBSTITUTE(I80, ",", ".",),","))</f>
        <v>8,</v>
      </c>
      <c r="M80" s="44" t="str">
        <f t="shared" si="315"/>
        <v>245,</v>
      </c>
      <c r="N80" s="44" t="str">
        <f t="shared" si="315"/>
        <v>162,</v>
      </c>
      <c r="O80" s="43">
        <f t="shared" ref="O80:Q80" si="316">($B$10+(($B$4*E80)+($B$6*$H80)))*$B$8</f>
        <v>3.956280968</v>
      </c>
      <c r="P80" s="43">
        <f t="shared" si="316"/>
        <v>276.3513019</v>
      </c>
      <c r="Q80" s="43">
        <f t="shared" si="316"/>
        <v>180.6030816</v>
      </c>
      <c r="R80" s="44" t="str">
        <f t="shared" ref="R80:T80" si="317">(concat(SUBSTITUTE(O80, ",", ".",),","))</f>
        <v>4,</v>
      </c>
      <c r="S80" s="44" t="str">
        <f t="shared" si="317"/>
        <v>276,</v>
      </c>
      <c r="T80" s="44" t="str">
        <f t="shared" si="317"/>
        <v>181,</v>
      </c>
    </row>
    <row r="81">
      <c r="B81" s="37"/>
      <c r="C81" s="38">
        <v>78.0</v>
      </c>
      <c r="D81" s="42">
        <f t="shared" si="5"/>
        <v>4.415211297</v>
      </c>
      <c r="E81" s="42">
        <f t="shared" si="6"/>
        <v>-0.9561667347</v>
      </c>
      <c r="F81" s="42">
        <f t="shared" si="7"/>
        <v>0.7316753258</v>
      </c>
      <c r="G81" s="42">
        <f t="shared" si="8"/>
        <v>0.2244914086</v>
      </c>
      <c r="H81" s="42">
        <f t="shared" si="9"/>
        <v>0.6282199973</v>
      </c>
      <c r="I81" s="43">
        <f t="shared" ref="I81:K81" si="318">ROUNDDOWN(($B$10+E81)*$B$8)</f>
        <v>6</v>
      </c>
      <c r="J81" s="43">
        <f t="shared" si="318"/>
        <v>240</v>
      </c>
      <c r="K81" s="43">
        <f t="shared" si="318"/>
        <v>169</v>
      </c>
      <c r="L81" s="44" t="str">
        <f t="shared" ref="L81:N81" si="319">(concat(SUBSTITUTE(I81, ",", ".",),","))</f>
        <v>6,</v>
      </c>
      <c r="M81" s="44" t="str">
        <f t="shared" si="319"/>
        <v>240,</v>
      </c>
      <c r="N81" s="44" t="str">
        <f t="shared" si="319"/>
        <v>169,</v>
      </c>
      <c r="O81" s="43">
        <f t="shared" ref="O81:Q81" si="320">($B$10+(($B$4*E81)+($B$6*$H81)))*$B$8</f>
        <v>5.358060806</v>
      </c>
      <c r="P81" s="43">
        <f t="shared" si="320"/>
        <v>274.6743596</v>
      </c>
      <c r="Q81" s="43">
        <f t="shared" si="320"/>
        <v>193.7468258</v>
      </c>
      <c r="R81" s="44" t="str">
        <f t="shared" ref="R81:T81" si="321">(concat(SUBSTITUTE(O81, ",", ".",),","))</f>
        <v>5,</v>
      </c>
      <c r="S81" s="44" t="str">
        <f t="shared" si="321"/>
        <v>275,</v>
      </c>
      <c r="T81" s="44" t="str">
        <f t="shared" si="321"/>
        <v>194,</v>
      </c>
    </row>
    <row r="82">
      <c r="B82" s="37"/>
      <c r="C82" s="38">
        <v>79.0</v>
      </c>
      <c r="D82" s="42">
        <f t="shared" si="5"/>
        <v>4.47181657</v>
      </c>
      <c r="E82" s="42">
        <f t="shared" si="6"/>
        <v>-0.9712017523</v>
      </c>
      <c r="F82" s="42">
        <f t="shared" si="7"/>
        <v>0.6919388687</v>
      </c>
      <c r="G82" s="42">
        <f t="shared" si="8"/>
        <v>0.2792628833</v>
      </c>
      <c r="H82" s="42">
        <f t="shared" si="9"/>
        <v>0.7506723053</v>
      </c>
      <c r="I82" s="43">
        <f t="shared" ref="I82:K82" si="322">ROUNDDOWN(($B$10+E82)*$B$8)</f>
        <v>3</v>
      </c>
      <c r="J82" s="43">
        <f t="shared" si="322"/>
        <v>234</v>
      </c>
      <c r="K82" s="43">
        <f t="shared" si="322"/>
        <v>177</v>
      </c>
      <c r="L82" s="44" t="str">
        <f t="shared" ref="L82:N82" si="323">(concat(SUBSTITUTE(I82, ",", ".",),","))</f>
        <v>3,</v>
      </c>
      <c r="M82" s="44" t="str">
        <f t="shared" si="323"/>
        <v>234,</v>
      </c>
      <c r="N82" s="44" t="str">
        <f t="shared" si="323"/>
        <v>177,</v>
      </c>
      <c r="O82" s="43">
        <f t="shared" ref="O82:Q82" si="324">($B$10+(($B$4*E82)+($B$6*$H82)))*$B$8</f>
        <v>6.696892521</v>
      </c>
      <c r="P82" s="43">
        <f t="shared" si="324"/>
        <v>272.0717679</v>
      </c>
      <c r="Q82" s="43">
        <f t="shared" si="324"/>
        <v>206.2241559</v>
      </c>
      <c r="R82" s="44" t="str">
        <f t="shared" ref="R82:T82" si="325">(concat(SUBSTITUTE(O82, ",", ".",),","))</f>
        <v>7,</v>
      </c>
      <c r="S82" s="44" t="str">
        <f t="shared" si="325"/>
        <v>272,</v>
      </c>
      <c r="T82" s="44" t="str">
        <f t="shared" si="325"/>
        <v>206,</v>
      </c>
    </row>
    <row r="83">
      <c r="B83" s="37"/>
      <c r="C83" s="38">
        <v>80.0</v>
      </c>
      <c r="D83" s="42">
        <f t="shared" si="5"/>
        <v>4.528421843</v>
      </c>
      <c r="E83" s="42">
        <f t="shared" si="6"/>
        <v>-0.9831257178</v>
      </c>
      <c r="F83" s="42">
        <f t="shared" si="7"/>
        <v>0.6499859228</v>
      </c>
      <c r="G83" s="42">
        <f t="shared" si="8"/>
        <v>0.3331397947</v>
      </c>
      <c r="H83" s="42">
        <f t="shared" si="9"/>
        <v>0.8515291377</v>
      </c>
      <c r="I83" s="43">
        <f t="shared" ref="I83:K83" si="326">ROUNDDOWN(($B$10+E83)*$B$8)</f>
        <v>2</v>
      </c>
      <c r="J83" s="43">
        <f t="shared" si="326"/>
        <v>228</v>
      </c>
      <c r="K83" s="43">
        <f t="shared" si="326"/>
        <v>184</v>
      </c>
      <c r="L83" s="44" t="str">
        <f t="shared" ref="L83:N83" si="327">(concat(SUBSTITUTE(I83, ",", ".",),","))</f>
        <v>2,</v>
      </c>
      <c r="M83" s="44" t="str">
        <f t="shared" si="327"/>
        <v>228,</v>
      </c>
      <c r="N83" s="44" t="str">
        <f t="shared" si="327"/>
        <v>184,</v>
      </c>
      <c r="O83" s="43">
        <f t="shared" ref="O83:Q83" si="328">($B$10+(($B$4*E83)+($B$6*$H83)))*$B$8</f>
        <v>7.872929584</v>
      </c>
      <c r="P83" s="43">
        <f t="shared" si="328"/>
        <v>268.4563057</v>
      </c>
      <c r="Q83" s="43">
        <f t="shared" si="328"/>
        <v>217.8995454</v>
      </c>
      <c r="R83" s="44" t="str">
        <f t="shared" ref="R83:T83" si="329">(concat(SUBSTITUTE(O83, ",", ".",),","))</f>
        <v>8,</v>
      </c>
      <c r="S83" s="44" t="str">
        <f t="shared" si="329"/>
        <v>268,</v>
      </c>
      <c r="T83" s="44" t="str">
        <f t="shared" si="329"/>
        <v>218,</v>
      </c>
    </row>
    <row r="84">
      <c r="B84" s="37"/>
      <c r="C84" s="38">
        <v>81.0</v>
      </c>
      <c r="D84" s="42">
        <f t="shared" si="5"/>
        <v>4.585027116</v>
      </c>
      <c r="E84" s="42">
        <f t="shared" si="6"/>
        <v>-0.9919004353</v>
      </c>
      <c r="F84" s="42">
        <f t="shared" si="7"/>
        <v>0.605950876</v>
      </c>
      <c r="G84" s="42">
        <f t="shared" si="8"/>
        <v>0.385949559</v>
      </c>
      <c r="H84" s="42">
        <f t="shared" si="9"/>
        <v>0.9278890273</v>
      </c>
      <c r="I84" s="43">
        <f t="shared" ref="I84:K84" si="330">ROUNDDOWN(($B$10+E84)*$B$8)</f>
        <v>1</v>
      </c>
      <c r="J84" s="43">
        <f t="shared" si="330"/>
        <v>222</v>
      </c>
      <c r="K84" s="43">
        <f t="shared" si="330"/>
        <v>192</v>
      </c>
      <c r="L84" s="44" t="str">
        <f t="shared" ref="L84:N84" si="331">(concat(SUBSTITUTE(I84, ",", ".",),","))</f>
        <v>1,</v>
      </c>
      <c r="M84" s="44" t="str">
        <f t="shared" si="331"/>
        <v>222,</v>
      </c>
      <c r="N84" s="44" t="str">
        <f t="shared" si="331"/>
        <v>192,</v>
      </c>
      <c r="O84" s="43">
        <f t="shared" ref="O84:Q84" si="332">($B$10+(($B$4*E84)+($B$6*$H84)))*$B$8</f>
        <v>8.803699357</v>
      </c>
      <c r="P84" s="43">
        <f t="shared" si="332"/>
        <v>263.7608492</v>
      </c>
      <c r="Q84" s="43">
        <f t="shared" si="332"/>
        <v>228.6568891</v>
      </c>
      <c r="R84" s="44" t="str">
        <f t="shared" ref="R84:T84" si="333">(concat(SUBSTITUTE(O84, ",", ".",),","))</f>
        <v>9,</v>
      </c>
      <c r="S84" s="44" t="str">
        <f t="shared" si="333"/>
        <v>264,</v>
      </c>
      <c r="T84" s="44" t="str">
        <f t="shared" si="333"/>
        <v>229,</v>
      </c>
    </row>
    <row r="85">
      <c r="B85" s="37"/>
      <c r="C85" s="38">
        <v>82.0</v>
      </c>
      <c r="D85" s="42">
        <f t="shared" si="5"/>
        <v>4.641632389</v>
      </c>
      <c r="E85" s="42">
        <f t="shared" si="6"/>
        <v>-0.9974977966</v>
      </c>
      <c r="F85" s="42">
        <f t="shared" si="7"/>
        <v>0.5599747858</v>
      </c>
      <c r="G85" s="42">
        <f t="shared" si="8"/>
        <v>0.4375230105</v>
      </c>
      <c r="H85" s="42">
        <f t="shared" si="9"/>
        <v>0.9775552389</v>
      </c>
      <c r="I85" s="43">
        <f t="shared" ref="I85:K85" si="334">ROUNDDOWN(($B$10+E85)*$B$8)</f>
        <v>0</v>
      </c>
      <c r="J85" s="43">
        <f t="shared" si="334"/>
        <v>216</v>
      </c>
      <c r="K85" s="43">
        <f t="shared" si="334"/>
        <v>199</v>
      </c>
      <c r="L85" s="44" t="str">
        <f t="shared" ref="L85:N85" si="335">(concat(SUBSTITUTE(I85, ",", ".",),","))</f>
        <v>0,</v>
      </c>
      <c r="M85" s="44" t="str">
        <f t="shared" si="335"/>
        <v>216,</v>
      </c>
      <c r="N85" s="44" t="str">
        <f t="shared" si="335"/>
        <v>199,</v>
      </c>
      <c r="O85" s="43">
        <f t="shared" ref="O85:Q85" si="336">($B$10+(($B$4*E85)+($B$6*$H85)))*$B$8</f>
        <v>9.4266315</v>
      </c>
      <c r="P85" s="43">
        <f t="shared" si="336"/>
        <v>257.9408504</v>
      </c>
      <c r="Q85" s="43">
        <f t="shared" si="336"/>
        <v>238.402139</v>
      </c>
      <c r="R85" s="44" t="str">
        <f t="shared" ref="R85:T85" si="337">(concat(SUBSTITUTE(O85, ",", ".",),","))</f>
        <v>9,</v>
      </c>
      <c r="S85" s="44" t="str">
        <f t="shared" si="337"/>
        <v>258,</v>
      </c>
      <c r="T85" s="44" t="str">
        <f t="shared" si="337"/>
        <v>238,</v>
      </c>
    </row>
    <row r="86">
      <c r="B86" s="37"/>
      <c r="C86" s="38">
        <v>83.0</v>
      </c>
      <c r="D86" s="42">
        <f t="shared" si="5"/>
        <v>4.698237662</v>
      </c>
      <c r="E86" s="42">
        <f t="shared" si="6"/>
        <v>-0.9998998718</v>
      </c>
      <c r="F86" s="42">
        <f t="shared" si="7"/>
        <v>0.5122049276</v>
      </c>
      <c r="G86" s="42">
        <f t="shared" si="8"/>
        <v>0.4876949438</v>
      </c>
      <c r="H86" s="42">
        <f t="shared" si="9"/>
        <v>0.9990989662</v>
      </c>
      <c r="I86" s="43">
        <f t="shared" ref="I86:K86" si="338">ROUNDDOWN(($B$10+E86)*$B$8)</f>
        <v>0</v>
      </c>
      <c r="J86" s="43">
        <f t="shared" si="338"/>
        <v>209</v>
      </c>
      <c r="K86" s="43">
        <f t="shared" si="338"/>
        <v>206</v>
      </c>
      <c r="L86" s="44" t="str">
        <f t="shared" ref="L86:N86" si="339">(concat(SUBSTITUTE(I86, ",", ".",),","))</f>
        <v>0,</v>
      </c>
      <c r="M86" s="44" t="str">
        <f t="shared" si="339"/>
        <v>209,</v>
      </c>
      <c r="N86" s="44" t="str">
        <f t="shared" si="339"/>
        <v>206,</v>
      </c>
      <c r="O86" s="43">
        <f t="shared" ref="O86:Q86" si="340">($B$10+(($B$4*E86)+($B$6*$H86)))*$B$8</f>
        <v>9.700972655</v>
      </c>
      <c r="P86" s="43">
        <f t="shared" si="340"/>
        <v>250.9761947</v>
      </c>
      <c r="Q86" s="43">
        <f t="shared" si="340"/>
        <v>247.0653204</v>
      </c>
      <c r="R86" s="44" t="str">
        <f t="shared" ref="R86:T86" si="341">(concat(SUBSTITUTE(O86, ",", ".",),","))</f>
        <v>10,</v>
      </c>
      <c r="S86" s="44" t="str">
        <f t="shared" si="341"/>
        <v>251,</v>
      </c>
      <c r="T86" s="44" t="str">
        <f t="shared" si="341"/>
        <v>247,</v>
      </c>
    </row>
    <row r="87">
      <c r="B87" s="37"/>
      <c r="C87" s="38">
        <v>84.0</v>
      </c>
      <c r="D87" s="42">
        <f t="shared" si="5"/>
        <v>4.754842935</v>
      </c>
      <c r="E87" s="42">
        <f t="shared" si="6"/>
        <v>-0.9990989662</v>
      </c>
      <c r="F87" s="42">
        <f t="shared" si="7"/>
        <v>0.4627943226</v>
      </c>
      <c r="G87" s="42">
        <f t="shared" si="8"/>
        <v>0.5363046432</v>
      </c>
      <c r="H87" s="42">
        <f t="shared" si="9"/>
        <v>0.9919004353</v>
      </c>
      <c r="I87" s="43">
        <f t="shared" ref="I87:K87" si="342">ROUNDDOWN(($B$10+E87)*$B$8)</f>
        <v>0</v>
      </c>
      <c r="J87" s="43">
        <f t="shared" si="342"/>
        <v>202</v>
      </c>
      <c r="K87" s="43">
        <f t="shared" si="342"/>
        <v>213</v>
      </c>
      <c r="L87" s="44" t="str">
        <f t="shared" ref="L87:N87" si="343">(concat(SUBSTITUTE(I87, ",", ".",),","))</f>
        <v>0,</v>
      </c>
      <c r="M87" s="44" t="str">
        <f t="shared" si="343"/>
        <v>202,</v>
      </c>
      <c r="N87" s="44" t="str">
        <f t="shared" si="343"/>
        <v>213,</v>
      </c>
      <c r="O87" s="43">
        <f t="shared" ref="O87:Q87" si="344">($B$10+(($B$4*E87)+($B$6*$H87)))*$B$8</f>
        <v>9.609031991</v>
      </c>
      <c r="P87" s="43">
        <f t="shared" si="344"/>
        <v>242.8723799</v>
      </c>
      <c r="Q87" s="43">
        <f t="shared" si="344"/>
        <v>254.6018704</v>
      </c>
      <c r="R87" s="44" t="str">
        <f t="shared" ref="R87:T87" si="345">(concat(SUBSTITUTE(O87, ",", ".",),","))</f>
        <v>10,</v>
      </c>
      <c r="S87" s="44" t="str">
        <f t="shared" si="345"/>
        <v>243,</v>
      </c>
      <c r="T87" s="44" t="str">
        <f t="shared" si="345"/>
        <v>255,</v>
      </c>
    </row>
    <row r="88">
      <c r="B88" s="37"/>
      <c r="C88" s="38">
        <v>85.0</v>
      </c>
      <c r="D88" s="42">
        <f t="shared" si="5"/>
        <v>4.811448208</v>
      </c>
      <c r="E88" s="42">
        <f t="shared" si="6"/>
        <v>-0.9950976455</v>
      </c>
      <c r="F88" s="42">
        <f t="shared" si="7"/>
        <v>0.4119012479</v>
      </c>
      <c r="G88" s="42">
        <f t="shared" si="8"/>
        <v>0.5831963972</v>
      </c>
      <c r="H88" s="42">
        <f t="shared" si="9"/>
        <v>0.9561667347</v>
      </c>
      <c r="I88" s="43">
        <f t="shared" ref="I88:K88" si="346">ROUNDDOWN(($B$10+E88)*$B$8)</f>
        <v>0</v>
      </c>
      <c r="J88" s="43">
        <f t="shared" si="346"/>
        <v>195</v>
      </c>
      <c r="K88" s="43">
        <f t="shared" si="346"/>
        <v>219</v>
      </c>
      <c r="L88" s="44" t="str">
        <f t="shared" ref="L88:N88" si="347">(concat(SUBSTITUTE(I88, ",", ".",),","))</f>
        <v>0,</v>
      </c>
      <c r="M88" s="44" t="str">
        <f t="shared" si="347"/>
        <v>195,</v>
      </c>
      <c r="N88" s="44" t="str">
        <f t="shared" si="347"/>
        <v>219,</v>
      </c>
      <c r="O88" s="43">
        <f t="shared" ref="O88:Q88" si="348">($B$10+(($B$4*E88)+($B$6*$H88)))*$B$8</f>
        <v>9.156721526</v>
      </c>
      <c r="P88" s="43">
        <f t="shared" si="348"/>
        <v>233.6609824</v>
      </c>
      <c r="Q88" s="43">
        <f t="shared" si="348"/>
        <v>260.9932647</v>
      </c>
      <c r="R88" s="44" t="str">
        <f t="shared" ref="R88:T88" si="349">(concat(SUBSTITUTE(O88, ",", ".",),","))</f>
        <v>9,</v>
      </c>
      <c r="S88" s="44" t="str">
        <f t="shared" si="349"/>
        <v>234,</v>
      </c>
      <c r="T88" s="44" t="str">
        <f t="shared" si="349"/>
        <v>261,</v>
      </c>
    </row>
    <row r="89">
      <c r="B89" s="37"/>
      <c r="C89" s="38">
        <v>86.0</v>
      </c>
      <c r="D89" s="42">
        <f t="shared" si="5"/>
        <v>4.868053481</v>
      </c>
      <c r="E89" s="42">
        <f t="shared" si="6"/>
        <v>-0.9879087269</v>
      </c>
      <c r="F89" s="42">
        <f t="shared" si="7"/>
        <v>0.3596887293</v>
      </c>
      <c r="G89" s="42">
        <f t="shared" si="8"/>
        <v>0.6282199973</v>
      </c>
      <c r="H89" s="42">
        <f t="shared" si="9"/>
        <v>0.8929258581</v>
      </c>
      <c r="I89" s="43">
        <f t="shared" ref="I89:K89" si="350">ROUNDDOWN(($B$10+E89)*$B$8)</f>
        <v>1</v>
      </c>
      <c r="J89" s="43">
        <f t="shared" si="350"/>
        <v>188</v>
      </c>
      <c r="K89" s="43">
        <f t="shared" si="350"/>
        <v>225</v>
      </c>
      <c r="L89" s="44" t="str">
        <f t="shared" ref="L89:N89" si="351">(concat(SUBSTITUTE(I89, ",", ".",),","))</f>
        <v>1,</v>
      </c>
      <c r="M89" s="44" t="str">
        <f t="shared" si="351"/>
        <v>188,</v>
      </c>
      <c r="N89" s="44" t="str">
        <f t="shared" si="351"/>
        <v>225,</v>
      </c>
      <c r="O89" s="43">
        <f t="shared" ref="O89:Q89" si="352">($B$10+(($B$4*E89)+($B$6*$H89)))*$B$8</f>
        <v>8.373375578</v>
      </c>
      <c r="P89" s="43">
        <f t="shared" si="352"/>
        <v>223.3993947</v>
      </c>
      <c r="Q89" s="43">
        <f t="shared" si="352"/>
        <v>266.2469151</v>
      </c>
      <c r="R89" s="44" t="str">
        <f t="shared" ref="R89:T89" si="353">(concat(SUBSTITUTE(O89, ",", ".",),","))</f>
        <v>8,</v>
      </c>
      <c r="S89" s="44" t="str">
        <f t="shared" si="353"/>
        <v>223,</v>
      </c>
      <c r="T89" s="44" t="str">
        <f t="shared" si="353"/>
        <v>266,</v>
      </c>
    </row>
    <row r="90">
      <c r="B90" s="37"/>
      <c r="C90" s="38">
        <v>87.0</v>
      </c>
      <c r="D90" s="42">
        <f t="shared" si="5"/>
        <v>4.924658754</v>
      </c>
      <c r="E90" s="42">
        <f t="shared" si="6"/>
        <v>-0.9775552389</v>
      </c>
      <c r="F90" s="42">
        <f t="shared" si="7"/>
        <v>0.3063240192</v>
      </c>
      <c r="G90" s="42">
        <f t="shared" si="8"/>
        <v>0.6712312193</v>
      </c>
      <c r="H90" s="42">
        <f t="shared" si="9"/>
        <v>0.8039971304</v>
      </c>
      <c r="I90" s="43">
        <f t="shared" ref="I90:K90" si="354">ROUNDDOWN(($B$10+E90)*$B$8)</f>
        <v>3</v>
      </c>
      <c r="J90" s="43">
        <f t="shared" si="354"/>
        <v>181</v>
      </c>
      <c r="K90" s="43">
        <f t="shared" si="354"/>
        <v>231</v>
      </c>
      <c r="L90" s="44" t="str">
        <f t="shared" ref="L90:N90" si="355">(concat(SUBSTITUTE(I90, ",", ".",),","))</f>
        <v>3,</v>
      </c>
      <c r="M90" s="44" t="str">
        <f t="shared" si="355"/>
        <v>181,</v>
      </c>
      <c r="N90" s="44" t="str">
        <f t="shared" si="355"/>
        <v>231,</v>
      </c>
      <c r="O90" s="43">
        <f t="shared" ref="O90:Q90" si="356">($B$10+(($B$4*E90)+($B$6*$H90)))*$B$8</f>
        <v>7.31085459</v>
      </c>
      <c r="P90" s="43">
        <f t="shared" si="356"/>
        <v>212.1698387</v>
      </c>
      <c r="Q90" s="43">
        <f t="shared" si="356"/>
        <v>270.3953438</v>
      </c>
      <c r="R90" s="44" t="str">
        <f t="shared" ref="R90:T90" si="357">(concat(SUBSTITUTE(O90, ",", ".",),","))</f>
        <v>7,</v>
      </c>
      <c r="S90" s="44" t="str">
        <f t="shared" si="357"/>
        <v>212,</v>
      </c>
      <c r="T90" s="44" t="str">
        <f t="shared" si="357"/>
        <v>270,</v>
      </c>
    </row>
    <row r="91">
      <c r="B91" s="37"/>
      <c r="C91" s="38">
        <v>88.0</v>
      </c>
      <c r="D91" s="42">
        <f t="shared" si="5"/>
        <v>4.981264027</v>
      </c>
      <c r="E91" s="42">
        <f t="shared" si="6"/>
        <v>-0.9640703468</v>
      </c>
      <c r="F91" s="42">
        <f t="shared" si="7"/>
        <v>0.251978061</v>
      </c>
      <c r="G91" s="42">
        <f t="shared" si="8"/>
        <v>0.7120922854</v>
      </c>
      <c r="H91" s="42">
        <f t="shared" si="9"/>
        <v>0.691938869</v>
      </c>
      <c r="I91" s="43">
        <f t="shared" ref="I91:K91" si="358">ROUNDDOWN(($B$10+E91)*$B$8)</f>
        <v>4</v>
      </c>
      <c r="J91" s="43">
        <f t="shared" si="358"/>
        <v>173</v>
      </c>
      <c r="K91" s="43">
        <f t="shared" si="358"/>
        <v>237</v>
      </c>
      <c r="L91" s="44" t="str">
        <f t="shared" ref="L91:N91" si="359">(concat(SUBSTITUTE(I91, ",", ".",),","))</f>
        <v>4,</v>
      </c>
      <c r="M91" s="44" t="str">
        <f t="shared" si="359"/>
        <v>173,</v>
      </c>
      <c r="N91" s="44" t="str">
        <f t="shared" si="359"/>
        <v>237,</v>
      </c>
      <c r="O91" s="43">
        <f t="shared" ref="O91:Q91" si="360">($B$10+(($B$4*E91)+($B$6*$H91)))*$B$8</f>
        <v>6.041959262</v>
      </c>
      <c r="P91" s="43">
        <f t="shared" si="360"/>
        <v>200.0776833</v>
      </c>
      <c r="Q91" s="43">
        <f t="shared" si="360"/>
        <v>273.4946593</v>
      </c>
      <c r="R91" s="44" t="str">
        <f t="shared" ref="R91:T91" si="361">(concat(SUBSTITUTE(O91, ",", ".",),","))</f>
        <v>6,</v>
      </c>
      <c r="S91" s="44" t="str">
        <f t="shared" si="361"/>
        <v>200,</v>
      </c>
      <c r="T91" s="44" t="str">
        <f t="shared" si="361"/>
        <v>273,</v>
      </c>
    </row>
    <row r="92">
      <c r="B92" s="37"/>
      <c r="C92" s="38">
        <v>89.0</v>
      </c>
      <c r="D92" s="42">
        <f t="shared" si="5"/>
        <v>5.0378693</v>
      </c>
      <c r="E92" s="42">
        <f t="shared" si="6"/>
        <v>-0.9474972467</v>
      </c>
      <c r="F92" s="42">
        <f t="shared" si="7"/>
        <v>0.1968249411</v>
      </c>
      <c r="G92" s="42">
        <f t="shared" si="8"/>
        <v>0.7506723053</v>
      </c>
      <c r="H92" s="42">
        <f t="shared" si="9"/>
        <v>0.5599747861</v>
      </c>
      <c r="I92" s="43">
        <f t="shared" ref="I92:K92" si="362">ROUNDDOWN(($B$10+E92)*$B$8)</f>
        <v>7</v>
      </c>
      <c r="J92" s="43">
        <f t="shared" si="362"/>
        <v>166</v>
      </c>
      <c r="K92" s="43">
        <f t="shared" si="362"/>
        <v>242</v>
      </c>
      <c r="L92" s="44" t="str">
        <f t="shared" ref="L92:N92" si="363">(concat(SUBSTITUTE(I92, ",", ".",),","))</f>
        <v>7,</v>
      </c>
      <c r="M92" s="44" t="str">
        <f t="shared" si="363"/>
        <v>166,</v>
      </c>
      <c r="N92" s="44" t="str">
        <f t="shared" si="363"/>
        <v>242,</v>
      </c>
      <c r="O92" s="43">
        <f t="shared" ref="O92:Q92" si="364">($B$10+(($B$4*E92)+($B$6*$H92)))*$B$8</f>
        <v>4.658200917</v>
      </c>
      <c r="P92" s="43">
        <f t="shared" si="364"/>
        <v>187.24911</v>
      </c>
      <c r="Q92" s="43">
        <f t="shared" si="364"/>
        <v>275.6223801</v>
      </c>
      <c r="R92" s="44" t="str">
        <f t="shared" ref="R92:T92" si="365">(concat(SUBSTITUTE(O92, ",", ".",),","))</f>
        <v>5,</v>
      </c>
      <c r="S92" s="44" t="str">
        <f t="shared" si="365"/>
        <v>187,</v>
      </c>
      <c r="T92" s="44" t="str">
        <f t="shared" si="365"/>
        <v>276,</v>
      </c>
    </row>
    <row r="93">
      <c r="B93" s="37"/>
      <c r="C93" s="38">
        <v>90.0</v>
      </c>
      <c r="D93" s="42">
        <f t="shared" si="5"/>
        <v>5.094474573</v>
      </c>
      <c r="E93" s="42">
        <f t="shared" si="6"/>
        <v>-0.9278890273</v>
      </c>
      <c r="F93" s="42">
        <f t="shared" si="7"/>
        <v>0.1410413315</v>
      </c>
      <c r="G93" s="42">
        <f t="shared" si="8"/>
        <v>0.7868476954</v>
      </c>
      <c r="H93" s="42">
        <f t="shared" si="9"/>
        <v>0.4119012482</v>
      </c>
      <c r="I93" s="43">
        <f t="shared" ref="I93:K93" si="366">ROUNDDOWN(($B$10+E93)*$B$8)</f>
        <v>10</v>
      </c>
      <c r="J93" s="43">
        <f t="shared" si="366"/>
        <v>158</v>
      </c>
      <c r="K93" s="43">
        <f t="shared" si="366"/>
        <v>247</v>
      </c>
      <c r="L93" s="44" t="str">
        <f t="shared" ref="L93:N93" si="367">(concat(SUBSTITUTE(I93, ",", ".",),","))</f>
        <v>10,</v>
      </c>
      <c r="M93" s="44" t="str">
        <f t="shared" si="367"/>
        <v>158,</v>
      </c>
      <c r="N93" s="44" t="str">
        <f t="shared" si="367"/>
        <v>247,</v>
      </c>
      <c r="O93" s="43">
        <f t="shared" ref="O93:Q93" si="368">($B$10+(($B$4*E93)+($B$6*$H93)))*$B$8</f>
        <v>3.266992685</v>
      </c>
      <c r="P93" s="43">
        <f t="shared" si="368"/>
        <v>173.8281931</v>
      </c>
      <c r="Q93" s="43">
        <f t="shared" si="368"/>
        <v>276.874671</v>
      </c>
      <c r="R93" s="44" t="str">
        <f t="shared" ref="R93:T93" si="369">(concat(SUBSTITUTE(O93, ",", ".",),","))</f>
        <v>3,</v>
      </c>
      <c r="S93" s="44" t="str">
        <f t="shared" si="369"/>
        <v>174,</v>
      </c>
      <c r="T93" s="44" t="str">
        <f t="shared" si="369"/>
        <v>277,</v>
      </c>
    </row>
    <row r="94">
      <c r="B94" s="37"/>
      <c r="C94" s="38">
        <v>91.0</v>
      </c>
      <c r="D94" s="42">
        <f t="shared" si="5"/>
        <v>5.151079846</v>
      </c>
      <c r="E94" s="42">
        <f t="shared" si="6"/>
        <v>-0.9053084996</v>
      </c>
      <c r="F94" s="42">
        <f t="shared" si="7"/>
        <v>0.08480592408</v>
      </c>
      <c r="G94" s="42">
        <f t="shared" si="8"/>
        <v>0.8205025751</v>
      </c>
      <c r="H94" s="42">
        <f t="shared" si="9"/>
        <v>0.2519780614</v>
      </c>
      <c r="I94" s="43">
        <f t="shared" ref="I94:K94" si="370">ROUNDDOWN(($B$10+E94)*$B$8)</f>
        <v>13</v>
      </c>
      <c r="J94" s="43">
        <f t="shared" si="370"/>
        <v>150</v>
      </c>
      <c r="K94" s="43">
        <f t="shared" si="370"/>
        <v>252</v>
      </c>
      <c r="L94" s="44" t="str">
        <f t="shared" ref="L94:N94" si="371">(concat(SUBSTITUTE(I94, ",", ".",),","))</f>
        <v>13,</v>
      </c>
      <c r="M94" s="44" t="str">
        <f t="shared" si="371"/>
        <v>150,</v>
      </c>
      <c r="N94" s="44" t="str">
        <f t="shared" si="371"/>
        <v>252,</v>
      </c>
      <c r="O94" s="43">
        <f t="shared" ref="O94:Q94" si="372">($B$10+(($B$4*E94)+($B$6*$H94)))*$B$8</f>
        <v>1.988342859</v>
      </c>
      <c r="P94" s="43">
        <f t="shared" si="372"/>
        <v>159.9734756</v>
      </c>
      <c r="Q94" s="43">
        <f t="shared" si="372"/>
        <v>277.3630725</v>
      </c>
      <c r="R94" s="44" t="str">
        <f t="shared" ref="R94:T94" si="373">(concat(SUBSTITUTE(O94, ",", ".",),","))</f>
        <v>2,</v>
      </c>
      <c r="S94" s="44" t="str">
        <f t="shared" si="373"/>
        <v>160,</v>
      </c>
      <c r="T94" s="44" t="str">
        <f t="shared" si="373"/>
        <v>277,</v>
      </c>
    </row>
    <row r="95">
      <c r="B95" s="37"/>
      <c r="C95" s="38">
        <v>92.0</v>
      </c>
      <c r="D95" s="42">
        <f t="shared" si="5"/>
        <v>5.207685119</v>
      </c>
      <c r="E95" s="42">
        <f t="shared" si="6"/>
        <v>-0.8798279958</v>
      </c>
      <c r="F95" s="42">
        <f t="shared" si="7"/>
        <v>0.02829885769</v>
      </c>
      <c r="G95" s="42">
        <f t="shared" si="8"/>
        <v>0.8515291377</v>
      </c>
      <c r="H95" s="42">
        <f t="shared" si="9"/>
        <v>0.08480592448</v>
      </c>
      <c r="I95" s="43">
        <f t="shared" ref="I95:K95" si="374">ROUNDDOWN(($B$10+E95)*$B$8)</f>
        <v>16</v>
      </c>
      <c r="J95" s="43">
        <f t="shared" si="374"/>
        <v>142</v>
      </c>
      <c r="K95" s="43">
        <f t="shared" si="374"/>
        <v>256</v>
      </c>
      <c r="L95" s="44" t="str">
        <f t="shared" ref="L95:N95" si="375">(concat(SUBSTITUTE(I95, ",", ".",),","))</f>
        <v>16,</v>
      </c>
      <c r="M95" s="44" t="str">
        <f t="shared" si="375"/>
        <v>142,</v>
      </c>
      <c r="N95" s="44" t="str">
        <f t="shared" si="375"/>
        <v>256,</v>
      </c>
      <c r="O95" s="43">
        <f t="shared" ref="O95:Q95" si="376">($B$10+(($B$4*E95)+($B$6*$H95)))*$B$8</f>
        <v>0.9511462622</v>
      </c>
      <c r="P95" s="43">
        <f t="shared" si="376"/>
        <v>145.8541373</v>
      </c>
      <c r="Q95" s="43">
        <f t="shared" si="376"/>
        <v>277.2108189</v>
      </c>
      <c r="R95" s="44" t="str">
        <f t="shared" ref="R95:T95" si="377">(concat(SUBSTITUTE(O95, ",", ".",),","))</f>
        <v>1,</v>
      </c>
      <c r="S95" s="44" t="str">
        <f t="shared" si="377"/>
        <v>146,</v>
      </c>
      <c r="T95" s="44" t="str">
        <f t="shared" si="377"/>
        <v>277,</v>
      </c>
    </row>
    <row r="96">
      <c r="B96" s="37"/>
      <c r="C96" s="38">
        <v>93.0</v>
      </c>
      <c r="D96" s="42">
        <f t="shared" si="5"/>
        <v>5.264290393</v>
      </c>
      <c r="E96" s="42">
        <f t="shared" si="6"/>
        <v>-0.8515291377</v>
      </c>
      <c r="F96" s="42">
        <f t="shared" si="7"/>
        <v>-0.02829885848</v>
      </c>
      <c r="G96" s="42">
        <f t="shared" si="8"/>
        <v>0.8798279958</v>
      </c>
      <c r="H96" s="42">
        <f t="shared" si="9"/>
        <v>-0.08480592448</v>
      </c>
      <c r="I96" s="43">
        <f t="shared" ref="I96:K96" si="378">ROUNDDOWN(($B$10+E96)*$B$8)</f>
        <v>20</v>
      </c>
      <c r="J96" s="43">
        <f t="shared" si="378"/>
        <v>134</v>
      </c>
      <c r="K96" s="43">
        <f t="shared" si="378"/>
        <v>260</v>
      </c>
      <c r="L96" s="44" t="str">
        <f t="shared" ref="L96:N96" si="379">(concat(SUBSTITUTE(I96, ",", ".",),","))</f>
        <v>20,</v>
      </c>
      <c r="M96" s="44" t="str">
        <f t="shared" si="379"/>
        <v>134,</v>
      </c>
      <c r="N96" s="44" t="str">
        <f t="shared" si="379"/>
        <v>260,</v>
      </c>
      <c r="O96" s="43">
        <f t="shared" ref="O96:Q96" si="380">($B$10+(($B$4*E96)+($B$6*$H96)))*$B$8</f>
        <v>0.2891811158</v>
      </c>
      <c r="P96" s="43">
        <f t="shared" si="380"/>
        <v>131.6458625</v>
      </c>
      <c r="Q96" s="43">
        <f t="shared" si="380"/>
        <v>276.5488537</v>
      </c>
      <c r="R96" s="44" t="str">
        <f t="shared" ref="R96:T96" si="381">(concat(SUBSTITUTE(O96, ",", ".",),","))</f>
        <v>0,</v>
      </c>
      <c r="S96" s="44" t="str">
        <f t="shared" si="381"/>
        <v>132,</v>
      </c>
      <c r="T96" s="44" t="str">
        <f t="shared" si="381"/>
        <v>277,</v>
      </c>
    </row>
    <row r="97">
      <c r="B97" s="37"/>
      <c r="C97" s="38">
        <v>94.0</v>
      </c>
      <c r="D97" s="42">
        <f t="shared" si="5"/>
        <v>5.320895666</v>
      </c>
      <c r="E97" s="42">
        <f t="shared" si="6"/>
        <v>-0.8205025751</v>
      </c>
      <c r="F97" s="42">
        <f t="shared" si="7"/>
        <v>-0.08480592487</v>
      </c>
      <c r="G97" s="42">
        <f t="shared" si="8"/>
        <v>0.9053084996</v>
      </c>
      <c r="H97" s="42">
        <f t="shared" si="9"/>
        <v>-0.2519780614</v>
      </c>
      <c r="I97" s="43">
        <f t="shared" ref="I97:K97" si="382">ROUNDDOWN(($B$10+E97)*$B$8)</f>
        <v>24</v>
      </c>
      <c r="J97" s="43">
        <f t="shared" si="382"/>
        <v>126</v>
      </c>
      <c r="K97" s="43">
        <f t="shared" si="382"/>
        <v>264</v>
      </c>
      <c r="L97" s="44" t="str">
        <f t="shared" ref="L97:N97" si="383">(concat(SUBSTITUTE(I97, ",", ".",),","))</f>
        <v>24,</v>
      </c>
      <c r="M97" s="44" t="str">
        <f t="shared" si="383"/>
        <v>126,</v>
      </c>
      <c r="N97" s="44" t="str">
        <f t="shared" si="383"/>
        <v>264,</v>
      </c>
      <c r="O97" s="43">
        <f t="shared" ref="O97:Q97" si="384">($B$10+(($B$4*E97)+($B$6*$H97)))*$B$8</f>
        <v>0.1369275357</v>
      </c>
      <c r="P97" s="43">
        <f t="shared" si="384"/>
        <v>117.5265243</v>
      </c>
      <c r="Q97" s="43">
        <f t="shared" si="384"/>
        <v>275.5116571</v>
      </c>
      <c r="R97" s="44" t="str">
        <f t="shared" ref="R97:T97" si="385">(concat(SUBSTITUTE(O97, ",", ".",),","))</f>
        <v>0,</v>
      </c>
      <c r="S97" s="44" t="str">
        <f t="shared" si="385"/>
        <v>118,</v>
      </c>
      <c r="T97" s="44" t="str">
        <f t="shared" si="385"/>
        <v>276,</v>
      </c>
    </row>
    <row r="98">
      <c r="B98" s="37"/>
      <c r="C98" s="38">
        <v>95.0</v>
      </c>
      <c r="D98" s="42">
        <f t="shared" si="5"/>
        <v>5.377500939</v>
      </c>
      <c r="E98" s="42">
        <f t="shared" si="6"/>
        <v>-0.7868476954</v>
      </c>
      <c r="F98" s="42">
        <f t="shared" si="7"/>
        <v>-0.1410413323</v>
      </c>
      <c r="G98" s="42">
        <f t="shared" si="8"/>
        <v>0.9278890273</v>
      </c>
      <c r="H98" s="42">
        <f t="shared" si="9"/>
        <v>-0.4119012482</v>
      </c>
      <c r="I98" s="43">
        <f t="shared" ref="I98:K98" si="386">ROUNDDOWN(($B$10+E98)*$B$8)</f>
        <v>29</v>
      </c>
      <c r="J98" s="43">
        <f t="shared" si="386"/>
        <v>119</v>
      </c>
      <c r="K98" s="43">
        <f t="shared" si="386"/>
        <v>267</v>
      </c>
      <c r="L98" s="44" t="str">
        <f t="shared" ref="L98:N98" si="387">(concat(SUBSTITUTE(I98, ",", ".",),","))</f>
        <v>29,</v>
      </c>
      <c r="M98" s="44" t="str">
        <f t="shared" si="387"/>
        <v>119,</v>
      </c>
      <c r="N98" s="44" t="str">
        <f t="shared" si="387"/>
        <v>267,</v>
      </c>
      <c r="O98" s="43">
        <f t="shared" ref="O98:Q98" si="388">($B$10+(($B$4*E98)+($B$6*$H98)))*$B$8</f>
        <v>0.6253290046</v>
      </c>
      <c r="P98" s="43">
        <f t="shared" si="388"/>
        <v>103.6718068</v>
      </c>
      <c r="Q98" s="43">
        <f t="shared" si="388"/>
        <v>274.2330073</v>
      </c>
      <c r="R98" s="44" t="str">
        <f t="shared" ref="R98:T98" si="389">(concat(SUBSTITUTE(O98, ",", ".",),","))</f>
        <v>1,</v>
      </c>
      <c r="S98" s="44" t="str">
        <f t="shared" si="389"/>
        <v>104,</v>
      </c>
      <c r="T98" s="44" t="str">
        <f t="shared" si="389"/>
        <v>274,</v>
      </c>
    </row>
    <row r="99">
      <c r="B99" s="37"/>
      <c r="C99" s="38">
        <v>96.0</v>
      </c>
      <c r="D99" s="42">
        <f t="shared" si="5"/>
        <v>5.434106212</v>
      </c>
      <c r="E99" s="42">
        <f t="shared" si="6"/>
        <v>-0.7506723053</v>
      </c>
      <c r="F99" s="42">
        <f t="shared" si="7"/>
        <v>-0.1968249419</v>
      </c>
      <c r="G99" s="42">
        <f t="shared" si="8"/>
        <v>0.9474972467</v>
      </c>
      <c r="H99" s="42">
        <f t="shared" si="9"/>
        <v>-0.5599747861</v>
      </c>
      <c r="I99" s="43">
        <f t="shared" ref="I99:K99" si="390">ROUNDDOWN(($B$10+E99)*$B$8)</f>
        <v>34</v>
      </c>
      <c r="J99" s="43">
        <f t="shared" si="390"/>
        <v>111</v>
      </c>
      <c r="K99" s="43">
        <f t="shared" si="390"/>
        <v>270</v>
      </c>
      <c r="L99" s="44" t="str">
        <f t="shared" ref="L99:N99" si="391">(concat(SUBSTITUTE(I99, ",", ".",),","))</f>
        <v>34,</v>
      </c>
      <c r="M99" s="44" t="str">
        <f t="shared" si="391"/>
        <v>111,</v>
      </c>
      <c r="N99" s="44" t="str">
        <f t="shared" si="391"/>
        <v>270,</v>
      </c>
      <c r="O99" s="43">
        <f t="shared" ref="O99:Q99" si="392">($B$10+(($B$4*E99)+($B$6*$H99)))*$B$8</f>
        <v>1.877619946</v>
      </c>
      <c r="P99" s="43">
        <f t="shared" si="392"/>
        <v>90.25088987</v>
      </c>
      <c r="Q99" s="43">
        <f t="shared" si="392"/>
        <v>272.8417991</v>
      </c>
      <c r="R99" s="44" t="str">
        <f t="shared" ref="R99:T99" si="393">(concat(SUBSTITUTE(O99, ",", ".",),","))</f>
        <v>2,</v>
      </c>
      <c r="S99" s="44" t="str">
        <f t="shared" si="393"/>
        <v>90,</v>
      </c>
      <c r="T99" s="44" t="str">
        <f t="shared" si="393"/>
        <v>273,</v>
      </c>
    </row>
    <row r="100">
      <c r="B100" s="37"/>
      <c r="C100" s="38">
        <v>97.0</v>
      </c>
      <c r="D100" s="42">
        <f t="shared" si="5"/>
        <v>5.490711485</v>
      </c>
      <c r="E100" s="42">
        <f t="shared" si="6"/>
        <v>-0.7120922854</v>
      </c>
      <c r="F100" s="42">
        <f t="shared" si="7"/>
        <v>-0.2519780618</v>
      </c>
      <c r="G100" s="42">
        <f t="shared" si="8"/>
        <v>0.9640703468</v>
      </c>
      <c r="H100" s="42">
        <f t="shared" si="9"/>
        <v>-0.691938869</v>
      </c>
      <c r="I100" s="43">
        <f t="shared" ref="I100:K100" si="394">ROUNDDOWN(($B$10+E100)*$B$8)</f>
        <v>39</v>
      </c>
      <c r="J100" s="43">
        <f t="shared" si="394"/>
        <v>103</v>
      </c>
      <c r="K100" s="43">
        <f t="shared" si="394"/>
        <v>272</v>
      </c>
      <c r="L100" s="44" t="str">
        <f t="shared" ref="L100:N100" si="395">(concat(SUBSTITUTE(I100, ",", ".",),","))</f>
        <v>39,</v>
      </c>
      <c r="M100" s="44" t="str">
        <f t="shared" si="395"/>
        <v>103,</v>
      </c>
      <c r="N100" s="44" t="str">
        <f t="shared" si="395"/>
        <v>272,</v>
      </c>
      <c r="O100" s="43">
        <f t="shared" ref="O100:Q100" si="396">($B$10+(($B$4*E100)+($B$6*$H100)))*$B$8</f>
        <v>4.00534073</v>
      </c>
      <c r="P100" s="43">
        <f t="shared" si="396"/>
        <v>77.42231654</v>
      </c>
      <c r="Q100" s="43">
        <f t="shared" si="396"/>
        <v>271.4580407</v>
      </c>
      <c r="R100" s="44" t="str">
        <f t="shared" ref="R100:T100" si="397">(concat(SUBSTITUTE(O100, ",", ".",),","))</f>
        <v>4,</v>
      </c>
      <c r="S100" s="44" t="str">
        <f t="shared" si="397"/>
        <v>77,</v>
      </c>
      <c r="T100" s="44" t="str">
        <f t="shared" si="397"/>
        <v>271,</v>
      </c>
    </row>
    <row r="101">
      <c r="B101" s="37"/>
      <c r="C101" s="38">
        <v>98.0</v>
      </c>
      <c r="D101" s="42">
        <f t="shared" si="5"/>
        <v>5.547316758</v>
      </c>
      <c r="E101" s="42">
        <f t="shared" si="6"/>
        <v>-0.6712312193</v>
      </c>
      <c r="F101" s="42">
        <f t="shared" si="7"/>
        <v>-0.30632402</v>
      </c>
      <c r="G101" s="42">
        <f t="shared" si="8"/>
        <v>0.9775552389</v>
      </c>
      <c r="H101" s="42">
        <f t="shared" si="9"/>
        <v>-0.8039971304</v>
      </c>
      <c r="I101" s="43">
        <f t="shared" ref="I101:K101" si="398">ROUNDDOWN(($B$10+E101)*$B$8)</f>
        <v>45</v>
      </c>
      <c r="J101" s="43">
        <f t="shared" si="398"/>
        <v>96</v>
      </c>
      <c r="K101" s="43">
        <f t="shared" si="398"/>
        <v>274</v>
      </c>
      <c r="L101" s="44" t="str">
        <f t="shared" ref="L101:N101" si="399">(concat(SUBSTITUTE(I101, ",", ".",),","))</f>
        <v>45,</v>
      </c>
      <c r="M101" s="44" t="str">
        <f t="shared" si="399"/>
        <v>96,</v>
      </c>
      <c r="N101" s="44" t="str">
        <f t="shared" si="399"/>
        <v>274,</v>
      </c>
      <c r="O101" s="43">
        <f t="shared" ref="O101:Q101" si="400">($B$10+(($B$4*E101)+($B$6*$H101)))*$B$8</f>
        <v>7.104656159</v>
      </c>
      <c r="P101" s="43">
        <f t="shared" si="400"/>
        <v>65.33016116</v>
      </c>
      <c r="Q101" s="43">
        <f t="shared" si="400"/>
        <v>270.1891454</v>
      </c>
      <c r="R101" s="44" t="str">
        <f t="shared" ref="R101:T101" si="401">(concat(SUBSTITUTE(O101, ",", ".",),","))</f>
        <v>7,</v>
      </c>
      <c r="S101" s="44" t="str">
        <f t="shared" si="401"/>
        <v>65,</v>
      </c>
      <c r="T101" s="44" t="str">
        <f t="shared" si="401"/>
        <v>270,</v>
      </c>
    </row>
    <row r="102">
      <c r="B102" s="37"/>
      <c r="C102" s="38">
        <v>99.0</v>
      </c>
      <c r="D102" s="42">
        <f t="shared" si="5"/>
        <v>5.603922031</v>
      </c>
      <c r="E102" s="42">
        <f t="shared" si="6"/>
        <v>-0.6282199973</v>
      </c>
      <c r="F102" s="42">
        <f t="shared" si="7"/>
        <v>-0.35968873</v>
      </c>
      <c r="G102" s="42">
        <f t="shared" si="8"/>
        <v>0.9879087269</v>
      </c>
      <c r="H102" s="42">
        <f t="shared" si="9"/>
        <v>-0.8929258581</v>
      </c>
      <c r="I102" s="43">
        <f t="shared" ref="I102:K102" si="402">ROUNDDOWN(($B$10+E102)*$B$8)</f>
        <v>51</v>
      </c>
      <c r="J102" s="43">
        <f t="shared" si="402"/>
        <v>88</v>
      </c>
      <c r="K102" s="43">
        <f t="shared" si="402"/>
        <v>275</v>
      </c>
      <c r="L102" s="44" t="str">
        <f t="shared" ref="L102:N102" si="403">(concat(SUBSTITUTE(I102, ",", ".",),","))</f>
        <v>51,</v>
      </c>
      <c r="M102" s="44" t="str">
        <f t="shared" si="403"/>
        <v>88,</v>
      </c>
      <c r="N102" s="44" t="str">
        <f t="shared" si="403"/>
        <v>275,</v>
      </c>
      <c r="O102" s="43">
        <f t="shared" ref="O102:Q102" si="404">($B$10+(($B$4*E102)+($B$6*$H102)))*$B$8</f>
        <v>11.25308486</v>
      </c>
      <c r="P102" s="43">
        <f t="shared" si="404"/>
        <v>54.1006052</v>
      </c>
      <c r="Q102" s="43">
        <f t="shared" si="404"/>
        <v>269.1266244</v>
      </c>
      <c r="R102" s="44" t="str">
        <f t="shared" ref="R102:T102" si="405">(concat(SUBSTITUTE(O102, ",", ".",),","))</f>
        <v>11,</v>
      </c>
      <c r="S102" s="44" t="str">
        <f t="shared" si="405"/>
        <v>54,</v>
      </c>
      <c r="T102" s="44" t="str">
        <f t="shared" si="405"/>
        <v>269,</v>
      </c>
    </row>
    <row r="103">
      <c r="B103" s="37"/>
      <c r="C103" s="38">
        <v>100.0</v>
      </c>
      <c r="D103" s="42">
        <f t="shared" si="5"/>
        <v>5.660527304</v>
      </c>
      <c r="E103" s="42">
        <f t="shared" si="6"/>
        <v>-0.5831963972</v>
      </c>
      <c r="F103" s="42">
        <f t="shared" si="7"/>
        <v>-0.4119012486</v>
      </c>
      <c r="G103" s="42">
        <f t="shared" si="8"/>
        <v>0.9950976455</v>
      </c>
      <c r="H103" s="42">
        <f t="shared" si="9"/>
        <v>-0.9561667347</v>
      </c>
      <c r="I103" s="43">
        <f t="shared" ref="I103:K103" si="406">ROUNDDOWN(($B$10+E103)*$B$8)</f>
        <v>57</v>
      </c>
      <c r="J103" s="43">
        <f t="shared" si="406"/>
        <v>81</v>
      </c>
      <c r="K103" s="43">
        <f t="shared" si="406"/>
        <v>276</v>
      </c>
      <c r="L103" s="44" t="str">
        <f t="shared" ref="L103:N103" si="407">(concat(SUBSTITUTE(I103, ",", ".",),","))</f>
        <v>57,</v>
      </c>
      <c r="M103" s="44" t="str">
        <f t="shared" si="407"/>
        <v>81,</v>
      </c>
      <c r="N103" s="44" t="str">
        <f t="shared" si="407"/>
        <v>276,</v>
      </c>
      <c r="O103" s="43">
        <f t="shared" ref="O103:Q103" si="408">($B$10+(($B$4*E103)+($B$6*$H103)))*$B$8</f>
        <v>16.50673529</v>
      </c>
      <c r="P103" s="43">
        <f t="shared" si="408"/>
        <v>43.83901744</v>
      </c>
      <c r="Q103" s="43">
        <f t="shared" si="408"/>
        <v>268.3432785</v>
      </c>
      <c r="R103" s="44" t="str">
        <f t="shared" ref="R103:T103" si="409">(concat(SUBSTITUTE(O103, ",", ".",),","))</f>
        <v>17,</v>
      </c>
      <c r="S103" s="44" t="str">
        <f t="shared" si="409"/>
        <v>44,</v>
      </c>
      <c r="T103" s="44" t="str">
        <f t="shared" si="409"/>
        <v>268,</v>
      </c>
    </row>
    <row r="104">
      <c r="B104" s="37"/>
      <c r="C104" s="38">
        <v>101.0</v>
      </c>
      <c r="D104" s="42">
        <f t="shared" si="5"/>
        <v>5.717132577</v>
      </c>
      <c r="E104" s="42">
        <f t="shared" si="6"/>
        <v>-0.5363046432</v>
      </c>
      <c r="F104" s="42">
        <f t="shared" si="7"/>
        <v>-0.4627943233</v>
      </c>
      <c r="G104" s="42">
        <f t="shared" si="8"/>
        <v>0.9990989662</v>
      </c>
      <c r="H104" s="42">
        <f t="shared" si="9"/>
        <v>-0.9919004353</v>
      </c>
      <c r="I104" s="43">
        <f t="shared" ref="I104:K104" si="410">ROUNDDOWN(($B$10+E104)*$B$8)</f>
        <v>64</v>
      </c>
      <c r="J104" s="43">
        <f t="shared" si="410"/>
        <v>74</v>
      </c>
      <c r="K104" s="43">
        <f t="shared" si="410"/>
        <v>277</v>
      </c>
      <c r="L104" s="44" t="str">
        <f t="shared" ref="L104:N104" si="411">(concat(SUBSTITUTE(I104, ",", ".",),","))</f>
        <v>64,</v>
      </c>
      <c r="M104" s="44" t="str">
        <f t="shared" si="411"/>
        <v>74,</v>
      </c>
      <c r="N104" s="44" t="str">
        <f t="shared" si="411"/>
        <v>277,</v>
      </c>
      <c r="O104" s="43">
        <f t="shared" ref="O104:Q104" si="412">($B$10+(($B$4*E104)+($B$6*$H104)))*$B$8</f>
        <v>22.89812958</v>
      </c>
      <c r="P104" s="43">
        <f t="shared" si="412"/>
        <v>34.62762</v>
      </c>
      <c r="Q104" s="43">
        <f t="shared" si="412"/>
        <v>267.890968</v>
      </c>
      <c r="R104" s="44" t="str">
        <f t="shared" ref="R104:T104" si="413">(concat(SUBSTITUTE(O104, ",", ".",),","))</f>
        <v>23,</v>
      </c>
      <c r="S104" s="44" t="str">
        <f t="shared" si="413"/>
        <v>35,</v>
      </c>
      <c r="T104" s="44" t="str">
        <f t="shared" si="413"/>
        <v>268,</v>
      </c>
    </row>
    <row r="105">
      <c r="B105" s="37"/>
      <c r="C105" s="38">
        <v>102.0</v>
      </c>
      <c r="D105" s="42">
        <f t="shared" si="5"/>
        <v>5.77373785</v>
      </c>
      <c r="E105" s="42">
        <f t="shared" si="6"/>
        <v>-0.4876949438</v>
      </c>
      <c r="F105" s="42">
        <f t="shared" si="7"/>
        <v>-0.5122049283</v>
      </c>
      <c r="G105" s="42">
        <f t="shared" si="8"/>
        <v>0.9998998718</v>
      </c>
      <c r="H105" s="42">
        <f t="shared" si="9"/>
        <v>-0.9990989662</v>
      </c>
      <c r="I105" s="43">
        <f t="shared" ref="I105:K105" si="414">ROUNDDOWN(($B$10+E105)*$B$8)</f>
        <v>71</v>
      </c>
      <c r="J105" s="43">
        <f t="shared" si="414"/>
        <v>67</v>
      </c>
      <c r="K105" s="43">
        <f t="shared" si="414"/>
        <v>277</v>
      </c>
      <c r="L105" s="44" t="str">
        <f t="shared" ref="L105:N105" si="415">(concat(SUBSTITUTE(I105, ",", ".",),","))</f>
        <v>71,</v>
      </c>
      <c r="M105" s="44" t="str">
        <f t="shared" si="415"/>
        <v>67,</v>
      </c>
      <c r="N105" s="44" t="str">
        <f t="shared" si="415"/>
        <v>277,</v>
      </c>
      <c r="O105" s="43">
        <f t="shared" ref="O105:Q105" si="416">($B$10+(($B$4*E105)+($B$6*$H105)))*$B$8</f>
        <v>30.43467958</v>
      </c>
      <c r="P105" s="43">
        <f t="shared" si="416"/>
        <v>26.52380519</v>
      </c>
      <c r="Q105" s="43">
        <f t="shared" si="416"/>
        <v>267.7990273</v>
      </c>
      <c r="R105" s="44" t="str">
        <f t="shared" ref="R105:T105" si="417">(concat(SUBSTITUTE(O105, ",", ".",),","))</f>
        <v>30,</v>
      </c>
      <c r="S105" s="44" t="str">
        <f t="shared" si="417"/>
        <v>27,</v>
      </c>
      <c r="T105" s="44" t="str">
        <f t="shared" si="417"/>
        <v>268,</v>
      </c>
    </row>
    <row r="106">
      <c r="B106" s="37"/>
      <c r="C106" s="38">
        <v>103.0</v>
      </c>
      <c r="D106" s="42">
        <f t="shared" si="5"/>
        <v>5.830343123</v>
      </c>
      <c r="E106" s="42">
        <f t="shared" si="6"/>
        <v>-0.4375230105</v>
      </c>
      <c r="F106" s="42">
        <f t="shared" si="7"/>
        <v>-0.5599747865</v>
      </c>
      <c r="G106" s="42">
        <f t="shared" si="8"/>
        <v>0.9974977966</v>
      </c>
      <c r="H106" s="42">
        <f t="shared" si="9"/>
        <v>-0.9775552389</v>
      </c>
      <c r="I106" s="43">
        <f t="shared" ref="I106:K106" si="418">ROUNDDOWN(($B$10+E106)*$B$8)</f>
        <v>78</v>
      </c>
      <c r="J106" s="43">
        <f t="shared" si="418"/>
        <v>61</v>
      </c>
      <c r="K106" s="43">
        <f t="shared" si="418"/>
        <v>277</v>
      </c>
      <c r="L106" s="44" t="str">
        <f t="shared" ref="L106:N106" si="419">(concat(SUBSTITUTE(I106, ",", ".",),","))</f>
        <v>78,</v>
      </c>
      <c r="M106" s="44" t="str">
        <f t="shared" si="419"/>
        <v>61,</v>
      </c>
      <c r="N106" s="44" t="str">
        <f t="shared" si="419"/>
        <v>277,</v>
      </c>
      <c r="O106" s="43">
        <f t="shared" ref="O106:Q106" si="420">($B$10+(($B$4*E106)+($B$6*$H106)))*$B$8</f>
        <v>39.09786098</v>
      </c>
      <c r="P106" s="43">
        <f t="shared" si="420"/>
        <v>19.55914947</v>
      </c>
      <c r="Q106" s="43">
        <f t="shared" si="420"/>
        <v>268.0733685</v>
      </c>
      <c r="R106" s="44" t="str">
        <f t="shared" ref="R106:T106" si="421">(concat(SUBSTITUTE(O106, ",", ".",),","))</f>
        <v>39,</v>
      </c>
      <c r="S106" s="44" t="str">
        <f t="shared" si="421"/>
        <v>20,</v>
      </c>
      <c r="T106" s="44" t="str">
        <f t="shared" si="421"/>
        <v>268,</v>
      </c>
    </row>
    <row r="107">
      <c r="B107" s="37"/>
      <c r="C107" s="38">
        <v>104.0</v>
      </c>
      <c r="D107" s="42">
        <f t="shared" si="5"/>
        <v>5.886948396</v>
      </c>
      <c r="E107" s="42">
        <f t="shared" si="6"/>
        <v>-0.385949559</v>
      </c>
      <c r="F107" s="42">
        <f t="shared" si="7"/>
        <v>-0.6059508766</v>
      </c>
      <c r="G107" s="42">
        <f t="shared" si="8"/>
        <v>0.9919004353</v>
      </c>
      <c r="H107" s="42">
        <f t="shared" si="9"/>
        <v>-0.9278890273</v>
      </c>
      <c r="I107" s="43">
        <f t="shared" ref="I107:K107" si="422">ROUNDDOWN(($B$10+E107)*$B$8)</f>
        <v>85</v>
      </c>
      <c r="J107" s="43">
        <f t="shared" si="422"/>
        <v>54</v>
      </c>
      <c r="K107" s="43">
        <f t="shared" si="422"/>
        <v>276</v>
      </c>
      <c r="L107" s="44" t="str">
        <f t="shared" ref="L107:N107" si="423">(concat(SUBSTITUTE(I107, ",", ".",),","))</f>
        <v>85,</v>
      </c>
      <c r="M107" s="44" t="str">
        <f t="shared" si="423"/>
        <v>54,</v>
      </c>
      <c r="N107" s="44" t="str">
        <f t="shared" si="423"/>
        <v>276,</v>
      </c>
      <c r="O107" s="43">
        <f t="shared" ref="O107:Q107" si="424">($B$10+(($B$4*E107)+($B$6*$H107)))*$B$8</f>
        <v>48.84311093</v>
      </c>
      <c r="P107" s="43">
        <f t="shared" si="424"/>
        <v>13.7391507</v>
      </c>
      <c r="Q107" s="43">
        <f t="shared" si="424"/>
        <v>268.6963006</v>
      </c>
      <c r="R107" s="44" t="str">
        <f t="shared" ref="R107:T107" si="425">(concat(SUBSTITUTE(O107, ",", ".",),","))</f>
        <v>49,</v>
      </c>
      <c r="S107" s="44" t="str">
        <f t="shared" si="425"/>
        <v>14,</v>
      </c>
      <c r="T107" s="44" t="str">
        <f t="shared" si="425"/>
        <v>269,</v>
      </c>
    </row>
    <row r="108">
      <c r="B108" s="37"/>
      <c r="C108" s="38">
        <v>105.0</v>
      </c>
      <c r="D108" s="42">
        <f t="shared" si="5"/>
        <v>5.943553669</v>
      </c>
      <c r="E108" s="42">
        <f t="shared" si="6"/>
        <v>-0.3331397947</v>
      </c>
      <c r="F108" s="42">
        <f t="shared" si="7"/>
        <v>-0.6499859234</v>
      </c>
      <c r="G108" s="42">
        <f t="shared" si="8"/>
        <v>0.9831257178</v>
      </c>
      <c r="H108" s="42">
        <f t="shared" si="9"/>
        <v>-0.8515291377</v>
      </c>
      <c r="I108" s="43">
        <f t="shared" ref="I108:K108" si="426">ROUNDDOWN(($B$10+E108)*$B$8)</f>
        <v>92</v>
      </c>
      <c r="J108" s="43">
        <f t="shared" si="426"/>
        <v>48</v>
      </c>
      <c r="K108" s="43">
        <f t="shared" si="426"/>
        <v>275</v>
      </c>
      <c r="L108" s="44" t="str">
        <f t="shared" ref="L108:N108" si="427">(concat(SUBSTITUTE(I108, ",", ".",),","))</f>
        <v>92,</v>
      </c>
      <c r="M108" s="44" t="str">
        <f t="shared" si="427"/>
        <v>48,</v>
      </c>
      <c r="N108" s="44" t="str">
        <f t="shared" si="427"/>
        <v>275,</v>
      </c>
      <c r="O108" s="43">
        <f t="shared" ref="O108:Q108" si="428">($B$10+(($B$4*E108)+($B$6*$H108)))*$B$8</f>
        <v>59.60045457</v>
      </c>
      <c r="P108" s="43">
        <f t="shared" si="428"/>
        <v>9.043694176</v>
      </c>
      <c r="Q108" s="43">
        <f t="shared" si="428"/>
        <v>269.6270704</v>
      </c>
      <c r="R108" s="44" t="str">
        <f t="shared" ref="R108:T108" si="429">(concat(SUBSTITUTE(O108, ",", ".",),","))</f>
        <v>60,</v>
      </c>
      <c r="S108" s="44" t="str">
        <f t="shared" si="429"/>
        <v>9,</v>
      </c>
      <c r="T108" s="44" t="str">
        <f t="shared" si="429"/>
        <v>270,</v>
      </c>
    </row>
    <row r="109">
      <c r="B109" s="37"/>
      <c r="C109" s="38">
        <v>106.0</v>
      </c>
      <c r="D109" s="42">
        <f t="shared" si="5"/>
        <v>6.000158942</v>
      </c>
      <c r="E109" s="42">
        <f t="shared" si="6"/>
        <v>-0.2792628833</v>
      </c>
      <c r="F109" s="42">
        <f t="shared" si="7"/>
        <v>-0.6919388693</v>
      </c>
      <c r="G109" s="42">
        <f t="shared" si="8"/>
        <v>0.9712017523</v>
      </c>
      <c r="H109" s="42">
        <f t="shared" si="9"/>
        <v>-0.7506723053</v>
      </c>
      <c r="I109" s="43">
        <f t="shared" ref="I109:K109" si="430">ROUNDDOWN(($B$10+E109)*$B$8)</f>
        <v>100</v>
      </c>
      <c r="J109" s="43">
        <f t="shared" si="430"/>
        <v>42</v>
      </c>
      <c r="K109" s="43">
        <f t="shared" si="430"/>
        <v>273</v>
      </c>
      <c r="L109" s="44" t="str">
        <f t="shared" ref="L109:N109" si="431">(concat(SUBSTITUTE(I109, ",", ".",),","))</f>
        <v>100,</v>
      </c>
      <c r="M109" s="44" t="str">
        <f t="shared" si="431"/>
        <v>42,</v>
      </c>
      <c r="N109" s="44" t="str">
        <f t="shared" si="431"/>
        <v>273,</v>
      </c>
      <c r="O109" s="43">
        <f t="shared" ref="O109:Q109" si="432">($B$10+(($B$4*E109)+($B$6*$H109)))*$B$8</f>
        <v>71.27584407</v>
      </c>
      <c r="P109" s="43">
        <f t="shared" si="432"/>
        <v>5.428232056</v>
      </c>
      <c r="Q109" s="43">
        <f t="shared" si="432"/>
        <v>270.8031075</v>
      </c>
      <c r="R109" s="44" t="str">
        <f t="shared" ref="R109:T109" si="433">(concat(SUBSTITUTE(O109, ",", ".",),","))</f>
        <v>71,</v>
      </c>
      <c r="S109" s="44" t="str">
        <f t="shared" si="433"/>
        <v>5,</v>
      </c>
      <c r="T109" s="44" t="str">
        <f t="shared" si="433"/>
        <v>271,</v>
      </c>
    </row>
    <row r="110">
      <c r="B110" s="37"/>
      <c r="C110" s="38">
        <v>107.0</v>
      </c>
      <c r="D110" s="42">
        <f t="shared" si="5"/>
        <v>6.056764215</v>
      </c>
      <c r="E110" s="42">
        <f t="shared" si="6"/>
        <v>-0.2244914086</v>
      </c>
      <c r="F110" s="42">
        <f t="shared" si="7"/>
        <v>-0.7316753264</v>
      </c>
      <c r="G110" s="42">
        <f t="shared" si="8"/>
        <v>0.9561667347</v>
      </c>
      <c r="H110" s="42">
        <f t="shared" si="9"/>
        <v>-0.6282199973</v>
      </c>
      <c r="I110" s="43">
        <f t="shared" ref="I110:K110" si="434">ROUNDDOWN(($B$10+E110)*$B$8)</f>
        <v>107</v>
      </c>
      <c r="J110" s="43">
        <f t="shared" si="434"/>
        <v>37</v>
      </c>
      <c r="K110" s="43">
        <f t="shared" si="434"/>
        <v>271</v>
      </c>
      <c r="L110" s="44" t="str">
        <f t="shared" ref="L110:N110" si="435">(concat(SUBSTITUTE(I110, ",", ".",),","))</f>
        <v>107,</v>
      </c>
      <c r="M110" s="44" t="str">
        <f t="shared" si="435"/>
        <v>37,</v>
      </c>
      <c r="N110" s="44" t="str">
        <f t="shared" si="435"/>
        <v>271,</v>
      </c>
      <c r="O110" s="43">
        <f t="shared" ref="O110:Q110" si="436">($B$10+(($B$4*E110)+($B$6*$H110)))*$B$8</f>
        <v>83.75317419</v>
      </c>
      <c r="P110" s="43">
        <f t="shared" si="436"/>
        <v>2.825640319</v>
      </c>
      <c r="Q110" s="43">
        <f t="shared" si="436"/>
        <v>272.1419392</v>
      </c>
      <c r="R110" s="44" t="str">
        <f t="shared" ref="R110:T110" si="437">(concat(SUBSTITUTE(O110, ",", ".",),","))</f>
        <v>84,</v>
      </c>
      <c r="S110" s="44" t="str">
        <f t="shared" si="437"/>
        <v>3,</v>
      </c>
      <c r="T110" s="44" t="str">
        <f t="shared" si="437"/>
        <v>272,</v>
      </c>
    </row>
    <row r="111">
      <c r="B111" s="37"/>
      <c r="C111" s="38">
        <v>108.0</v>
      </c>
      <c r="D111" s="42">
        <f t="shared" si="5"/>
        <v>6.113369488</v>
      </c>
      <c r="E111" s="42">
        <f t="shared" si="6"/>
        <v>-0.1690008203</v>
      </c>
      <c r="F111" s="42">
        <f t="shared" si="7"/>
        <v>-0.7690680068</v>
      </c>
      <c r="G111" s="42">
        <f t="shared" si="8"/>
        <v>0.9380688269</v>
      </c>
      <c r="H111" s="42">
        <f t="shared" si="9"/>
        <v>-0.4876949438</v>
      </c>
      <c r="I111" s="43">
        <f t="shared" ref="I111:K111" si="438">ROUNDDOWN(($B$10+E111)*$B$8)</f>
        <v>115</v>
      </c>
      <c r="J111" s="43">
        <f t="shared" si="438"/>
        <v>32</v>
      </c>
      <c r="K111" s="43">
        <f t="shared" si="438"/>
        <v>268</v>
      </c>
      <c r="L111" s="44" t="str">
        <f t="shared" ref="L111:N111" si="439">(concat(SUBSTITUTE(I111, ",", ".",),","))</f>
        <v>115,</v>
      </c>
      <c r="M111" s="44" t="str">
        <f t="shared" si="439"/>
        <v>32,</v>
      </c>
      <c r="N111" s="44" t="str">
        <f t="shared" si="439"/>
        <v>268,</v>
      </c>
      <c r="O111" s="43">
        <f t="shared" ref="O111:Q111" si="440">($B$10+(($B$4*E111)+($B$6*$H111)))*$B$8</f>
        <v>96.89691845</v>
      </c>
      <c r="P111" s="43">
        <f t="shared" si="440"/>
        <v>1.148698001</v>
      </c>
      <c r="Q111" s="43">
        <f t="shared" si="440"/>
        <v>273.543719</v>
      </c>
      <c r="R111" s="44" t="str">
        <f t="shared" ref="R111:T111" si="441">(concat(SUBSTITUTE(O111, ",", ".",),","))</f>
        <v>97,</v>
      </c>
      <c r="S111" s="44" t="str">
        <f t="shared" si="441"/>
        <v>1,</v>
      </c>
      <c r="T111" s="44" t="str">
        <f t="shared" si="441"/>
        <v>274,</v>
      </c>
    </row>
    <row r="112">
      <c r="B112" s="37"/>
      <c r="C112" s="38">
        <v>109.0</v>
      </c>
      <c r="D112" s="42">
        <f t="shared" si="5"/>
        <v>6.169974761</v>
      </c>
      <c r="E112" s="42">
        <f t="shared" si="6"/>
        <v>-0.1129688714</v>
      </c>
      <c r="F112" s="42">
        <f t="shared" si="7"/>
        <v>-0.8039971306</v>
      </c>
      <c r="G112" s="42">
        <f t="shared" si="8"/>
        <v>0.9169660018</v>
      </c>
      <c r="H112" s="42">
        <f t="shared" si="9"/>
        <v>-0.3331397947</v>
      </c>
      <c r="I112" s="43">
        <f t="shared" ref="I112:K112" si="442">ROUNDDOWN(($B$10+E112)*$B$8)</f>
        <v>123</v>
      </c>
      <c r="J112" s="43">
        <f t="shared" si="442"/>
        <v>27</v>
      </c>
      <c r="K112" s="43">
        <f t="shared" si="442"/>
        <v>265</v>
      </c>
      <c r="L112" s="44" t="str">
        <f t="shared" ref="L112:N112" si="443">(concat(SUBSTITUTE(I112, ",", ".",),","))</f>
        <v>123,</v>
      </c>
      <c r="M112" s="44" t="str">
        <f t="shared" si="443"/>
        <v>27,</v>
      </c>
      <c r="N112" s="44" t="str">
        <f t="shared" si="443"/>
        <v>265,</v>
      </c>
      <c r="O112" s="43">
        <f t="shared" ref="O112:Q112" si="444">($B$10+(($B$4*E112)+($B$6*$H112)))*$B$8</f>
        <v>110.5553122</v>
      </c>
      <c r="P112" s="43">
        <f t="shared" si="444"/>
        <v>0.293115614</v>
      </c>
      <c r="Q112" s="43">
        <f t="shared" si="444"/>
        <v>274.8942954</v>
      </c>
      <c r="R112" s="44" t="str">
        <f t="shared" ref="R112:T112" si="445">(concat(SUBSTITUTE(O112, ",", ".",),","))</f>
        <v>111,</v>
      </c>
      <c r="S112" s="44" t="str">
        <f t="shared" si="445"/>
        <v>0,</v>
      </c>
      <c r="T112" s="44" t="str">
        <f t="shared" si="445"/>
        <v>275,</v>
      </c>
    </row>
    <row r="113">
      <c r="B113" s="37"/>
      <c r="C113" s="38">
        <v>110.0</v>
      </c>
      <c r="D113" s="42">
        <f t="shared" si="5"/>
        <v>6.226580034</v>
      </c>
      <c r="E113" s="42">
        <f t="shared" si="6"/>
        <v>-0.05657504918</v>
      </c>
      <c r="F113" s="42">
        <f t="shared" si="7"/>
        <v>-0.8363508092</v>
      </c>
      <c r="G113" s="42">
        <f t="shared" si="8"/>
        <v>0.8929258581</v>
      </c>
      <c r="H113" s="42">
        <f t="shared" si="9"/>
        <v>-0.1690008203</v>
      </c>
      <c r="I113" s="43">
        <f t="shared" ref="I113:K113" si="446">ROUNDDOWN(($B$10+E113)*$B$8)</f>
        <v>130</v>
      </c>
      <c r="J113" s="43">
        <f t="shared" si="446"/>
        <v>22</v>
      </c>
      <c r="K113" s="43">
        <f t="shared" si="446"/>
        <v>262</v>
      </c>
      <c r="L113" s="44" t="str">
        <f t="shared" ref="L113:N113" si="447">(concat(SUBSTITUTE(I113, ",", ".",),","))</f>
        <v>130,</v>
      </c>
      <c r="M113" s="44" t="str">
        <f t="shared" si="447"/>
        <v>22,</v>
      </c>
      <c r="N113" s="44" t="str">
        <f t="shared" si="447"/>
        <v>262,</v>
      </c>
      <c r="O113" s="43">
        <f t="shared" ref="O113:Q113" si="448">($B$10+(($B$4*E113)+($B$6*$H113)))*$B$8</f>
        <v>124.5639937</v>
      </c>
      <c r="P113" s="43">
        <f t="shared" si="448"/>
        <v>0.1410239697</v>
      </c>
      <c r="Q113" s="43">
        <f t="shared" si="448"/>
        <v>276.0687322</v>
      </c>
      <c r="R113" s="44" t="str">
        <f t="shared" ref="R113:T113" si="449">(concat(SUBSTITUTE(O113, ",", ".",),","))</f>
        <v>125,</v>
      </c>
      <c r="S113" s="44" t="str">
        <f t="shared" si="449"/>
        <v>0,</v>
      </c>
      <c r="T113" s="44" t="str">
        <f t="shared" si="449"/>
        <v>276,</v>
      </c>
    </row>
    <row r="114">
      <c r="B114" s="37"/>
      <c r="C114" s="38">
        <v>111.0</v>
      </c>
      <c r="D114" s="42">
        <f t="shared" si="5"/>
        <v>6.283185307</v>
      </c>
      <c r="E114" s="42">
        <f t="shared" si="6"/>
        <v>0</v>
      </c>
      <c r="F114" s="42">
        <f t="shared" si="7"/>
        <v>-0.866025404</v>
      </c>
      <c r="G114" s="42">
        <f t="shared" si="8"/>
        <v>0.8660254038</v>
      </c>
      <c r="H114" s="42">
        <f t="shared" si="9"/>
        <v>0</v>
      </c>
      <c r="I114" s="43">
        <f t="shared" ref="I114:K114" si="450">ROUNDDOWN(($B$10+E114)*$B$8)</f>
        <v>138</v>
      </c>
      <c r="J114" s="43">
        <f t="shared" si="450"/>
        <v>18</v>
      </c>
      <c r="K114" s="43">
        <f t="shared" si="450"/>
        <v>258</v>
      </c>
      <c r="L114" s="44" t="str">
        <f t="shared" ref="L114:N114" si="451">(concat(SUBSTITUTE(I114, ",", ".",),","))</f>
        <v>138,</v>
      </c>
      <c r="M114" s="44" t="str">
        <f t="shared" si="451"/>
        <v>18,</v>
      </c>
      <c r="N114" s="44" t="str">
        <f t="shared" si="451"/>
        <v>258,</v>
      </c>
      <c r="O114" s="43">
        <f t="shared" ref="O114:Q114" si="452">($B$10+(($B$4*E114)+($B$6*$H114)))*$B$8</f>
        <v>138.75</v>
      </c>
      <c r="P114" s="43">
        <f t="shared" si="452"/>
        <v>0.5648214773</v>
      </c>
      <c r="Q114" s="43">
        <f t="shared" si="452"/>
        <v>276.9351785</v>
      </c>
      <c r="R114" s="44" t="str">
        <f t="shared" ref="R114:T114" si="453">(concat(SUBSTITUTE(O114, ",", ".",),","))</f>
        <v>139,</v>
      </c>
      <c r="S114" s="44" t="str">
        <f t="shared" si="453"/>
        <v>1,</v>
      </c>
      <c r="T114" s="44" t="str">
        <f t="shared" si="453"/>
        <v>277,</v>
      </c>
    </row>
    <row r="115">
      <c r="B115" s="37"/>
      <c r="C115" s="38">
        <v>112.0</v>
      </c>
      <c r="D115" s="42">
        <f t="shared" si="5"/>
        <v>6.33979058</v>
      </c>
      <c r="E115" s="42">
        <f t="shared" si="6"/>
        <v>0.05657504918</v>
      </c>
      <c r="F115" s="42">
        <f t="shared" si="7"/>
        <v>-0.8929258583</v>
      </c>
      <c r="G115" s="42">
        <f t="shared" si="8"/>
        <v>0.836350809</v>
      </c>
      <c r="H115" s="42">
        <f t="shared" si="9"/>
        <v>0.1690008203</v>
      </c>
      <c r="I115" s="43">
        <f t="shared" ref="I115:K115" si="454">ROUNDDOWN(($B$10+E115)*$B$8)</f>
        <v>146</v>
      </c>
      <c r="J115" s="43">
        <f t="shared" si="454"/>
        <v>14</v>
      </c>
      <c r="K115" s="43">
        <f t="shared" si="454"/>
        <v>254</v>
      </c>
      <c r="L115" s="44" t="str">
        <f t="shared" ref="L115:N115" si="455">(concat(SUBSTITUTE(I115, ",", ".",),","))</f>
        <v>146,</v>
      </c>
      <c r="M115" s="44" t="str">
        <f t="shared" si="455"/>
        <v>14,</v>
      </c>
      <c r="N115" s="44" t="str">
        <f t="shared" si="455"/>
        <v>254,</v>
      </c>
      <c r="O115" s="43">
        <f t="shared" ref="O115:Q115" si="456">($B$10+(($B$4*E115)+($B$6*$H115)))*$B$8</f>
        <v>152.9360063</v>
      </c>
      <c r="P115" s="43">
        <f t="shared" si="456"/>
        <v>1.431267771</v>
      </c>
      <c r="Q115" s="43">
        <f t="shared" si="456"/>
        <v>277.358976</v>
      </c>
      <c r="R115" s="44" t="str">
        <f t="shared" ref="R115:T115" si="457">(concat(SUBSTITUTE(O115, ",", ".",),","))</f>
        <v>153,</v>
      </c>
      <c r="S115" s="44" t="str">
        <f t="shared" si="457"/>
        <v>1,</v>
      </c>
      <c r="T115" s="44" t="str">
        <f t="shared" si="457"/>
        <v>277,</v>
      </c>
    </row>
    <row r="116">
      <c r="B116" s="37"/>
      <c r="C116" s="38">
        <v>113.0</v>
      </c>
      <c r="D116" s="42">
        <f t="shared" si="5"/>
        <v>6.396395853</v>
      </c>
      <c r="E116" s="42">
        <f t="shared" si="6"/>
        <v>0.1129688714</v>
      </c>
      <c r="F116" s="42">
        <f t="shared" si="7"/>
        <v>-0.916966002</v>
      </c>
      <c r="G116" s="42">
        <f t="shared" si="8"/>
        <v>0.8039971304</v>
      </c>
      <c r="H116" s="42">
        <f t="shared" si="9"/>
        <v>0.3331397947</v>
      </c>
      <c r="I116" s="43">
        <f t="shared" ref="I116:K116" si="458">ROUNDDOWN(($B$10+E116)*$B$8)</f>
        <v>154</v>
      </c>
      <c r="J116" s="43">
        <f t="shared" si="458"/>
        <v>11</v>
      </c>
      <c r="K116" s="43">
        <f t="shared" si="458"/>
        <v>250</v>
      </c>
      <c r="L116" s="44" t="str">
        <f t="shared" ref="L116:N116" si="459">(concat(SUBSTITUTE(I116, ",", ".",),","))</f>
        <v>154,</v>
      </c>
      <c r="M116" s="44" t="str">
        <f t="shared" si="459"/>
        <v>11,</v>
      </c>
      <c r="N116" s="44" t="str">
        <f t="shared" si="459"/>
        <v>250,</v>
      </c>
      <c r="O116" s="43">
        <f t="shared" ref="O116:Q116" si="460">($B$10+(($B$4*E116)+($B$6*$H116)))*$B$8</f>
        <v>166.9446878</v>
      </c>
      <c r="P116" s="43">
        <f t="shared" si="460"/>
        <v>2.605704548</v>
      </c>
      <c r="Q116" s="43">
        <f t="shared" si="460"/>
        <v>277.2068843</v>
      </c>
      <c r="R116" s="44" t="str">
        <f t="shared" ref="R116:T116" si="461">(concat(SUBSTITUTE(O116, ",", ".",),","))</f>
        <v>167,</v>
      </c>
      <c r="S116" s="44" t="str">
        <f t="shared" si="461"/>
        <v>3,</v>
      </c>
      <c r="T116" s="44" t="str">
        <f t="shared" si="461"/>
        <v>277,</v>
      </c>
    </row>
    <row r="117">
      <c r="B117" s="37"/>
      <c r="C117" s="38">
        <v>114.0</v>
      </c>
      <c r="D117" s="42">
        <f t="shared" si="5"/>
        <v>6.453001126</v>
      </c>
      <c r="E117" s="42">
        <f t="shared" si="6"/>
        <v>0.1690008203</v>
      </c>
      <c r="F117" s="42">
        <f t="shared" si="7"/>
        <v>-0.938068827</v>
      </c>
      <c r="G117" s="42">
        <f t="shared" si="8"/>
        <v>0.7690680066</v>
      </c>
      <c r="H117" s="42">
        <f t="shared" si="9"/>
        <v>0.4876949438</v>
      </c>
      <c r="I117" s="43">
        <f t="shared" ref="I117:K117" si="462">ROUNDDOWN(($B$10+E117)*$B$8)</f>
        <v>162</v>
      </c>
      <c r="J117" s="43">
        <f t="shared" si="462"/>
        <v>8</v>
      </c>
      <c r="K117" s="43">
        <f t="shared" si="462"/>
        <v>245</v>
      </c>
      <c r="L117" s="44" t="str">
        <f t="shared" ref="L117:N117" si="463">(concat(SUBSTITUTE(I117, ",", ".",),","))</f>
        <v>162,</v>
      </c>
      <c r="M117" s="44" t="str">
        <f t="shared" si="463"/>
        <v>8,</v>
      </c>
      <c r="N117" s="44" t="str">
        <f t="shared" si="463"/>
        <v>245,</v>
      </c>
      <c r="O117" s="43">
        <f t="shared" ref="O117:Q117" si="464">($B$10+(($B$4*E117)+($B$6*$H117)))*$B$8</f>
        <v>180.6030816</v>
      </c>
      <c r="P117" s="43">
        <f t="shared" si="464"/>
        <v>3.956280947</v>
      </c>
      <c r="Q117" s="43">
        <f t="shared" si="464"/>
        <v>276.351302</v>
      </c>
      <c r="R117" s="44" t="str">
        <f t="shared" ref="R117:T117" si="465">(concat(SUBSTITUTE(O117, ",", ".",),","))</f>
        <v>181,</v>
      </c>
      <c r="S117" s="44" t="str">
        <f t="shared" si="465"/>
        <v>4,</v>
      </c>
      <c r="T117" s="44" t="str">
        <f t="shared" si="465"/>
        <v>276,</v>
      </c>
    </row>
    <row r="118">
      <c r="B118" s="37"/>
      <c r="C118" s="38">
        <v>115.0</v>
      </c>
      <c r="D118" s="42">
        <f t="shared" si="5"/>
        <v>6.509606399</v>
      </c>
      <c r="E118" s="42">
        <f t="shared" si="6"/>
        <v>0.2244914086</v>
      </c>
      <c r="F118" s="42">
        <f t="shared" si="7"/>
        <v>-0.9561667349</v>
      </c>
      <c r="G118" s="42">
        <f t="shared" si="8"/>
        <v>0.7316753261</v>
      </c>
      <c r="H118" s="42">
        <f t="shared" si="9"/>
        <v>0.6282199973</v>
      </c>
      <c r="I118" s="43">
        <f t="shared" ref="I118:K118" si="466">ROUNDDOWN(($B$10+E118)*$B$8)</f>
        <v>169</v>
      </c>
      <c r="J118" s="43">
        <f t="shared" si="466"/>
        <v>6</v>
      </c>
      <c r="K118" s="43">
        <f t="shared" si="466"/>
        <v>240</v>
      </c>
      <c r="L118" s="44" t="str">
        <f t="shared" ref="L118:N118" si="467">(concat(SUBSTITUTE(I118, ",", ".",),","))</f>
        <v>169,</v>
      </c>
      <c r="M118" s="44" t="str">
        <f t="shared" si="467"/>
        <v>6,</v>
      </c>
      <c r="N118" s="44" t="str">
        <f t="shared" si="467"/>
        <v>240,</v>
      </c>
      <c r="O118" s="43">
        <f t="shared" ref="O118:Q118" si="468">($B$10+(($B$4*E118)+($B$6*$H118)))*$B$8</f>
        <v>193.7468258</v>
      </c>
      <c r="P118" s="43">
        <f t="shared" si="468"/>
        <v>5.358060787</v>
      </c>
      <c r="Q118" s="43">
        <f t="shared" si="468"/>
        <v>274.6743596</v>
      </c>
      <c r="R118" s="44" t="str">
        <f t="shared" ref="R118:T118" si="469">(concat(SUBSTITUTE(O118, ",", ".",),","))</f>
        <v>194,</v>
      </c>
      <c r="S118" s="44" t="str">
        <f t="shared" si="469"/>
        <v>5,</v>
      </c>
      <c r="T118" s="44" t="str">
        <f t="shared" si="469"/>
        <v>275,</v>
      </c>
    </row>
    <row r="119">
      <c r="B119" s="37"/>
      <c r="C119" s="38">
        <v>116.0</v>
      </c>
      <c r="D119" s="42">
        <f t="shared" si="5"/>
        <v>6.566211672</v>
      </c>
      <c r="E119" s="42">
        <f t="shared" si="6"/>
        <v>0.2792628833</v>
      </c>
      <c r="F119" s="42">
        <f t="shared" si="7"/>
        <v>-0.9712017524</v>
      </c>
      <c r="G119" s="42">
        <f t="shared" si="8"/>
        <v>0.691938869</v>
      </c>
      <c r="H119" s="42">
        <f t="shared" si="9"/>
        <v>0.7506723053</v>
      </c>
      <c r="I119" s="43">
        <f t="shared" ref="I119:K119" si="470">ROUNDDOWN(($B$10+E119)*$B$8)</f>
        <v>177</v>
      </c>
      <c r="J119" s="43">
        <f t="shared" si="470"/>
        <v>3</v>
      </c>
      <c r="K119" s="43">
        <f t="shared" si="470"/>
        <v>234</v>
      </c>
      <c r="L119" s="44" t="str">
        <f t="shared" ref="L119:N119" si="471">(concat(SUBSTITUTE(I119, ",", ".",),","))</f>
        <v>177,</v>
      </c>
      <c r="M119" s="44" t="str">
        <f t="shared" si="471"/>
        <v>3,</v>
      </c>
      <c r="N119" s="44" t="str">
        <f t="shared" si="471"/>
        <v>234,</v>
      </c>
      <c r="O119" s="43">
        <f t="shared" ref="O119:Q119" si="472">($B$10+(($B$4*E119)+($B$6*$H119)))*$B$8</f>
        <v>206.2241559</v>
      </c>
      <c r="P119" s="43">
        <f t="shared" si="472"/>
        <v>6.696892506</v>
      </c>
      <c r="Q119" s="43">
        <f t="shared" si="472"/>
        <v>272.0717679</v>
      </c>
      <c r="R119" s="44" t="str">
        <f t="shared" ref="R119:T119" si="473">(concat(SUBSTITUTE(O119, ",", ".",),","))</f>
        <v>206,</v>
      </c>
      <c r="S119" s="44" t="str">
        <f t="shared" si="473"/>
        <v>7,</v>
      </c>
      <c r="T119" s="44" t="str">
        <f t="shared" si="473"/>
        <v>272,</v>
      </c>
    </row>
    <row r="120">
      <c r="B120" s="37"/>
      <c r="C120" s="38">
        <v>117.0</v>
      </c>
      <c r="D120" s="42">
        <f t="shared" si="5"/>
        <v>6.622816945</v>
      </c>
      <c r="E120" s="42">
        <f t="shared" si="6"/>
        <v>0.3331397947</v>
      </c>
      <c r="F120" s="42">
        <f t="shared" si="7"/>
        <v>-0.9831257179</v>
      </c>
      <c r="G120" s="42">
        <f t="shared" si="8"/>
        <v>0.6499859231</v>
      </c>
      <c r="H120" s="42">
        <f t="shared" si="9"/>
        <v>0.8515291377</v>
      </c>
      <c r="I120" s="43">
        <f t="shared" ref="I120:K120" si="474">ROUNDDOWN(($B$10+E120)*$B$8)</f>
        <v>184</v>
      </c>
      <c r="J120" s="43">
        <f t="shared" si="474"/>
        <v>2</v>
      </c>
      <c r="K120" s="43">
        <f t="shared" si="474"/>
        <v>228</v>
      </c>
      <c r="L120" s="44" t="str">
        <f t="shared" ref="L120:N120" si="475">(concat(SUBSTITUTE(I120, ",", ".",),","))</f>
        <v>184,</v>
      </c>
      <c r="M120" s="44" t="str">
        <f t="shared" si="475"/>
        <v>2,</v>
      </c>
      <c r="N120" s="44" t="str">
        <f t="shared" si="475"/>
        <v>228,</v>
      </c>
      <c r="O120" s="43">
        <f t="shared" ref="O120:Q120" si="476">($B$10+(($B$4*E120)+($B$6*$H120)))*$B$8</f>
        <v>217.8995454</v>
      </c>
      <c r="P120" s="43">
        <f t="shared" si="476"/>
        <v>7.872929572</v>
      </c>
      <c r="Q120" s="43">
        <f t="shared" si="476"/>
        <v>268.4563058</v>
      </c>
      <c r="R120" s="44" t="str">
        <f t="shared" ref="R120:T120" si="477">(concat(SUBSTITUTE(O120, ",", ".",),","))</f>
        <v>218,</v>
      </c>
      <c r="S120" s="44" t="str">
        <f t="shared" si="477"/>
        <v>8,</v>
      </c>
      <c r="T120" s="44" t="str">
        <f t="shared" si="477"/>
        <v>268,</v>
      </c>
    </row>
    <row r="121">
      <c r="B121" s="37"/>
      <c r="C121" s="38">
        <v>118.0</v>
      </c>
      <c r="D121" s="42">
        <f t="shared" si="5"/>
        <v>6.679422218</v>
      </c>
      <c r="E121" s="42">
        <f t="shared" si="6"/>
        <v>0.385949559</v>
      </c>
      <c r="F121" s="42">
        <f t="shared" si="7"/>
        <v>-0.9919004353</v>
      </c>
      <c r="G121" s="42">
        <f t="shared" si="8"/>
        <v>0.6059508763</v>
      </c>
      <c r="H121" s="42">
        <f t="shared" si="9"/>
        <v>0.9278890273</v>
      </c>
      <c r="I121" s="43">
        <f t="shared" ref="I121:K121" si="478">ROUNDDOWN(($B$10+E121)*$B$8)</f>
        <v>192</v>
      </c>
      <c r="J121" s="43">
        <f t="shared" si="478"/>
        <v>1</v>
      </c>
      <c r="K121" s="43">
        <f t="shared" si="478"/>
        <v>222</v>
      </c>
      <c r="L121" s="44" t="str">
        <f t="shared" ref="L121:N121" si="479">(concat(SUBSTITUTE(I121, ",", ".",),","))</f>
        <v>192,</v>
      </c>
      <c r="M121" s="44" t="str">
        <f t="shared" si="479"/>
        <v>1,</v>
      </c>
      <c r="N121" s="44" t="str">
        <f t="shared" si="479"/>
        <v>222,</v>
      </c>
      <c r="O121" s="43">
        <f t="shared" ref="O121:Q121" si="480">($B$10+(($B$4*E121)+($B$6*$H121)))*$B$8</f>
        <v>228.6568891</v>
      </c>
      <c r="P121" s="43">
        <f t="shared" si="480"/>
        <v>8.803699349</v>
      </c>
      <c r="Q121" s="43">
        <f t="shared" si="480"/>
        <v>263.7608493</v>
      </c>
      <c r="R121" s="44" t="str">
        <f t="shared" ref="R121:T121" si="481">(concat(SUBSTITUTE(O121, ",", ".",),","))</f>
        <v>229,</v>
      </c>
      <c r="S121" s="44" t="str">
        <f t="shared" si="481"/>
        <v>9,</v>
      </c>
      <c r="T121" s="44" t="str">
        <f t="shared" si="481"/>
        <v>264,</v>
      </c>
    </row>
    <row r="122">
      <c r="B122" s="37"/>
      <c r="C122" s="38">
        <v>119.0</v>
      </c>
      <c r="D122" s="42">
        <f t="shared" si="5"/>
        <v>6.736027491</v>
      </c>
      <c r="E122" s="42">
        <f t="shared" si="6"/>
        <v>0.4375230105</v>
      </c>
      <c r="F122" s="42">
        <f t="shared" si="7"/>
        <v>-0.9974977966</v>
      </c>
      <c r="G122" s="42">
        <f t="shared" si="8"/>
        <v>0.5599747861</v>
      </c>
      <c r="H122" s="42">
        <f t="shared" si="9"/>
        <v>0.9775552389</v>
      </c>
      <c r="I122" s="43">
        <f t="shared" ref="I122:K122" si="482">ROUNDDOWN(($B$10+E122)*$B$8)</f>
        <v>199</v>
      </c>
      <c r="J122" s="43">
        <f t="shared" si="482"/>
        <v>0</v>
      </c>
      <c r="K122" s="43">
        <f t="shared" si="482"/>
        <v>216</v>
      </c>
      <c r="L122" s="44" t="str">
        <f t="shared" ref="L122:N122" si="483">(concat(SUBSTITUTE(I122, ",", ".",),","))</f>
        <v>199,</v>
      </c>
      <c r="M122" s="44" t="str">
        <f t="shared" si="483"/>
        <v>0,</v>
      </c>
      <c r="N122" s="44" t="str">
        <f t="shared" si="483"/>
        <v>216,</v>
      </c>
      <c r="O122" s="43">
        <f t="shared" ref="O122:Q122" si="484">($B$10+(($B$4*E122)+($B$6*$H122)))*$B$8</f>
        <v>238.402139</v>
      </c>
      <c r="P122" s="43">
        <f t="shared" si="484"/>
        <v>9.426631495</v>
      </c>
      <c r="Q122" s="43">
        <f t="shared" si="484"/>
        <v>257.9408505</v>
      </c>
      <c r="R122" s="44" t="str">
        <f t="shared" ref="R122:T122" si="485">(concat(SUBSTITUTE(O122, ",", ".",),","))</f>
        <v>238,</v>
      </c>
      <c r="S122" s="44" t="str">
        <f t="shared" si="485"/>
        <v>9,</v>
      </c>
      <c r="T122" s="44" t="str">
        <f t="shared" si="485"/>
        <v>258,</v>
      </c>
    </row>
    <row r="123">
      <c r="B123" s="37"/>
      <c r="C123" s="38">
        <v>120.0</v>
      </c>
      <c r="D123" s="42">
        <f t="shared" si="5"/>
        <v>6.792632765</v>
      </c>
      <c r="E123" s="42">
        <f t="shared" si="6"/>
        <v>0.4876949438</v>
      </c>
      <c r="F123" s="42">
        <f t="shared" si="7"/>
        <v>-0.9998998718</v>
      </c>
      <c r="G123" s="42">
        <f t="shared" si="8"/>
        <v>0.512204928</v>
      </c>
      <c r="H123" s="42">
        <f t="shared" si="9"/>
        <v>0.9990989662</v>
      </c>
      <c r="I123" s="43">
        <f t="shared" ref="I123:K123" si="486">ROUNDDOWN(($B$10+E123)*$B$8)</f>
        <v>206</v>
      </c>
      <c r="J123" s="43">
        <f t="shared" si="486"/>
        <v>0</v>
      </c>
      <c r="K123" s="43">
        <f t="shared" si="486"/>
        <v>209</v>
      </c>
      <c r="L123" s="44" t="str">
        <f t="shared" ref="L123:N123" si="487">(concat(SUBSTITUTE(I123, ",", ".",),","))</f>
        <v>206,</v>
      </c>
      <c r="M123" s="44" t="str">
        <f t="shared" si="487"/>
        <v>0,</v>
      </c>
      <c r="N123" s="44" t="str">
        <f t="shared" si="487"/>
        <v>209,</v>
      </c>
      <c r="O123" s="43">
        <f t="shared" ref="O123:Q123" si="488">($B$10+(($B$4*E123)+($B$6*$H123)))*$B$8</f>
        <v>247.0653204</v>
      </c>
      <c r="P123" s="43">
        <f t="shared" si="488"/>
        <v>9.700972654</v>
      </c>
      <c r="Q123" s="43">
        <f t="shared" si="488"/>
        <v>250.9761948</v>
      </c>
      <c r="R123" s="44" t="str">
        <f t="shared" ref="R123:T123" si="489">(concat(SUBSTITUTE(O123, ",", ".",),","))</f>
        <v>247,</v>
      </c>
      <c r="S123" s="44" t="str">
        <f t="shared" si="489"/>
        <v>10,</v>
      </c>
      <c r="T123" s="44" t="str">
        <f t="shared" si="489"/>
        <v>251,</v>
      </c>
    </row>
    <row r="124">
      <c r="B124" s="37"/>
      <c r="C124" s="38">
        <v>121.0</v>
      </c>
      <c r="D124" s="42">
        <f t="shared" si="5"/>
        <v>6.849238038</v>
      </c>
      <c r="E124" s="42">
        <f t="shared" si="6"/>
        <v>0.5363046432</v>
      </c>
      <c r="F124" s="42">
        <f t="shared" si="7"/>
        <v>-0.9990989662</v>
      </c>
      <c r="G124" s="42">
        <f t="shared" si="8"/>
        <v>0.462794323</v>
      </c>
      <c r="H124" s="42">
        <f t="shared" si="9"/>
        <v>0.9919004353</v>
      </c>
      <c r="I124" s="43">
        <f t="shared" ref="I124:K124" si="490">ROUNDDOWN(($B$10+E124)*$B$8)</f>
        <v>213</v>
      </c>
      <c r="J124" s="43">
        <f t="shared" si="490"/>
        <v>0</v>
      </c>
      <c r="K124" s="43">
        <f t="shared" si="490"/>
        <v>202</v>
      </c>
      <c r="L124" s="44" t="str">
        <f t="shared" ref="L124:N124" si="491">(concat(SUBSTITUTE(I124, ",", ".",),","))</f>
        <v>213,</v>
      </c>
      <c r="M124" s="44" t="str">
        <f t="shared" si="491"/>
        <v>0,</v>
      </c>
      <c r="N124" s="44" t="str">
        <f t="shared" si="491"/>
        <v>202,</v>
      </c>
      <c r="O124" s="43">
        <f t="shared" ref="O124:Q124" si="492">($B$10+(($B$4*E124)+($B$6*$H124)))*$B$8</f>
        <v>254.6018704</v>
      </c>
      <c r="P124" s="43">
        <f t="shared" si="492"/>
        <v>9.609031994</v>
      </c>
      <c r="Q124" s="43">
        <f t="shared" si="492"/>
        <v>242.8723799</v>
      </c>
      <c r="R124" s="44" t="str">
        <f t="shared" ref="R124:T124" si="493">(concat(SUBSTITUTE(O124, ",", ".",),","))</f>
        <v>255,</v>
      </c>
      <c r="S124" s="44" t="str">
        <f t="shared" si="493"/>
        <v>10,</v>
      </c>
      <c r="T124" s="44" t="str">
        <f t="shared" si="493"/>
        <v>243,</v>
      </c>
    </row>
    <row r="125">
      <c r="B125" s="37"/>
      <c r="C125" s="38">
        <v>122.0</v>
      </c>
      <c r="D125" s="42">
        <f t="shared" si="5"/>
        <v>6.905843311</v>
      </c>
      <c r="E125" s="42">
        <f t="shared" si="6"/>
        <v>0.5831963972</v>
      </c>
      <c r="F125" s="42">
        <f t="shared" si="7"/>
        <v>-0.9950976454</v>
      </c>
      <c r="G125" s="42">
        <f t="shared" si="8"/>
        <v>0.4119012482</v>
      </c>
      <c r="H125" s="42">
        <f t="shared" si="9"/>
        <v>0.9561667347</v>
      </c>
      <c r="I125" s="43">
        <f t="shared" ref="I125:K125" si="494">ROUNDDOWN(($B$10+E125)*$B$8)</f>
        <v>219</v>
      </c>
      <c r="J125" s="43">
        <f t="shared" si="494"/>
        <v>0</v>
      </c>
      <c r="K125" s="43">
        <f t="shared" si="494"/>
        <v>195</v>
      </c>
      <c r="L125" s="44" t="str">
        <f t="shared" ref="L125:N125" si="495">(concat(SUBSTITUTE(I125, ",", ".",),","))</f>
        <v>219,</v>
      </c>
      <c r="M125" s="44" t="str">
        <f t="shared" si="495"/>
        <v>0,</v>
      </c>
      <c r="N125" s="44" t="str">
        <f t="shared" si="495"/>
        <v>195,</v>
      </c>
      <c r="O125" s="43">
        <f t="shared" ref="O125:Q125" si="496">($B$10+(($B$4*E125)+($B$6*$H125)))*$B$8</f>
        <v>260.9932647</v>
      </c>
      <c r="P125" s="43">
        <f t="shared" si="496"/>
        <v>9.156721532</v>
      </c>
      <c r="Q125" s="43">
        <f t="shared" si="496"/>
        <v>233.6609825</v>
      </c>
      <c r="R125" s="44" t="str">
        <f t="shared" ref="R125:T125" si="497">(concat(SUBSTITUTE(O125, ",", ".",),","))</f>
        <v>261,</v>
      </c>
      <c r="S125" s="44" t="str">
        <f t="shared" si="497"/>
        <v>9,</v>
      </c>
      <c r="T125" s="44" t="str">
        <f t="shared" si="497"/>
        <v>234,</v>
      </c>
    </row>
    <row r="126">
      <c r="B126" s="37"/>
      <c r="C126" s="38">
        <v>123.0</v>
      </c>
      <c r="D126" s="42">
        <f t="shared" si="5"/>
        <v>6.962448584</v>
      </c>
      <c r="E126" s="42">
        <f t="shared" si="6"/>
        <v>0.6282199973</v>
      </c>
      <c r="F126" s="42">
        <f t="shared" si="7"/>
        <v>-0.9879087269</v>
      </c>
      <c r="G126" s="42">
        <f t="shared" si="8"/>
        <v>0.3596887296</v>
      </c>
      <c r="H126" s="42">
        <f t="shared" si="9"/>
        <v>0.8929258581</v>
      </c>
      <c r="I126" s="43">
        <f t="shared" ref="I126:K126" si="498">ROUNDDOWN(($B$10+E126)*$B$8)</f>
        <v>225</v>
      </c>
      <c r="J126" s="43">
        <f t="shared" si="498"/>
        <v>1</v>
      </c>
      <c r="K126" s="43">
        <f t="shared" si="498"/>
        <v>188</v>
      </c>
      <c r="L126" s="44" t="str">
        <f t="shared" ref="L126:N126" si="499">(concat(SUBSTITUTE(I126, ",", ".",),","))</f>
        <v>225,</v>
      </c>
      <c r="M126" s="44" t="str">
        <f t="shared" si="499"/>
        <v>1,</v>
      </c>
      <c r="N126" s="44" t="str">
        <f t="shared" si="499"/>
        <v>188,</v>
      </c>
      <c r="O126" s="43">
        <f t="shared" ref="O126:Q126" si="500">($B$10+(($B$4*E126)+($B$6*$H126)))*$B$8</f>
        <v>266.2469151</v>
      </c>
      <c r="P126" s="43">
        <f t="shared" si="500"/>
        <v>8.373375587</v>
      </c>
      <c r="Q126" s="43">
        <f t="shared" si="500"/>
        <v>223.3993947</v>
      </c>
      <c r="R126" s="44" t="str">
        <f t="shared" ref="R126:T126" si="501">(concat(SUBSTITUTE(O126, ",", ".",),","))</f>
        <v>266,</v>
      </c>
      <c r="S126" s="44" t="str">
        <f t="shared" si="501"/>
        <v>8,</v>
      </c>
      <c r="T126" s="44" t="str">
        <f t="shared" si="501"/>
        <v>223,</v>
      </c>
    </row>
    <row r="127">
      <c r="B127" s="37"/>
      <c r="C127" s="38">
        <v>124.0</v>
      </c>
      <c r="D127" s="42">
        <f t="shared" si="5"/>
        <v>7.019053857</v>
      </c>
      <c r="E127" s="42">
        <f t="shared" si="6"/>
        <v>0.6712312193</v>
      </c>
      <c r="F127" s="42">
        <f t="shared" si="7"/>
        <v>-0.9775552389</v>
      </c>
      <c r="G127" s="42">
        <f t="shared" si="8"/>
        <v>0.3063240196</v>
      </c>
      <c r="H127" s="42">
        <f t="shared" si="9"/>
        <v>0.8039971304</v>
      </c>
      <c r="I127" s="43">
        <f t="shared" ref="I127:K127" si="502">ROUNDDOWN(($B$10+E127)*$B$8)</f>
        <v>231</v>
      </c>
      <c r="J127" s="43">
        <f t="shared" si="502"/>
        <v>3</v>
      </c>
      <c r="K127" s="43">
        <f t="shared" si="502"/>
        <v>181</v>
      </c>
      <c r="L127" s="44" t="str">
        <f t="shared" ref="L127:N127" si="503">(concat(SUBSTITUTE(I127, ",", ".",),","))</f>
        <v>231,</v>
      </c>
      <c r="M127" s="44" t="str">
        <f t="shared" si="503"/>
        <v>3,</v>
      </c>
      <c r="N127" s="44" t="str">
        <f t="shared" si="503"/>
        <v>181,</v>
      </c>
      <c r="O127" s="43">
        <f t="shared" ref="O127:Q127" si="504">($B$10+(($B$4*E127)+($B$6*$H127)))*$B$8</f>
        <v>270.3953438</v>
      </c>
      <c r="P127" s="43">
        <f t="shared" si="504"/>
        <v>7.310854603</v>
      </c>
      <c r="Q127" s="43">
        <f t="shared" si="504"/>
        <v>212.1698388</v>
      </c>
      <c r="R127" s="44" t="str">
        <f t="shared" ref="R127:T127" si="505">(concat(SUBSTITUTE(O127, ",", ".",),","))</f>
        <v>270,</v>
      </c>
      <c r="S127" s="44" t="str">
        <f t="shared" si="505"/>
        <v>7,</v>
      </c>
      <c r="T127" s="44" t="str">
        <f t="shared" si="505"/>
        <v>212,</v>
      </c>
    </row>
    <row r="128">
      <c r="B128" s="37"/>
      <c r="C128" s="38">
        <v>125.0</v>
      </c>
      <c r="D128" s="42">
        <f t="shared" si="5"/>
        <v>7.07565913</v>
      </c>
      <c r="E128" s="42">
        <f t="shared" si="6"/>
        <v>0.7120922854</v>
      </c>
      <c r="F128" s="42">
        <f t="shared" si="7"/>
        <v>-0.9640703467</v>
      </c>
      <c r="G128" s="42">
        <f t="shared" si="8"/>
        <v>0.2519780614</v>
      </c>
      <c r="H128" s="42">
        <f t="shared" si="9"/>
        <v>0.691938869</v>
      </c>
      <c r="I128" s="43">
        <f t="shared" ref="I128:K128" si="506">ROUNDDOWN(($B$10+E128)*$B$8)</f>
        <v>237</v>
      </c>
      <c r="J128" s="43">
        <f t="shared" si="506"/>
        <v>4</v>
      </c>
      <c r="K128" s="43">
        <f t="shared" si="506"/>
        <v>173</v>
      </c>
      <c r="L128" s="44" t="str">
        <f t="shared" ref="L128:N128" si="507">(concat(SUBSTITUTE(I128, ",", ".",),","))</f>
        <v>237,</v>
      </c>
      <c r="M128" s="44" t="str">
        <f t="shared" si="507"/>
        <v>4,</v>
      </c>
      <c r="N128" s="44" t="str">
        <f t="shared" si="507"/>
        <v>173,</v>
      </c>
      <c r="O128" s="43">
        <f t="shared" ref="O128:Q128" si="508">($B$10+(($B$4*E128)+($B$6*$H128)))*$B$8</f>
        <v>273.4946593</v>
      </c>
      <c r="P128" s="43">
        <f t="shared" si="508"/>
        <v>6.041959278</v>
      </c>
      <c r="Q128" s="43">
        <f t="shared" si="508"/>
        <v>200.0776834</v>
      </c>
      <c r="R128" s="44" t="str">
        <f t="shared" ref="R128:T128" si="509">(concat(SUBSTITUTE(O128, ",", ".",),","))</f>
        <v>273,</v>
      </c>
      <c r="S128" s="44" t="str">
        <f t="shared" si="509"/>
        <v>6,</v>
      </c>
      <c r="T128" s="44" t="str">
        <f t="shared" si="509"/>
        <v>200,</v>
      </c>
    </row>
    <row r="129">
      <c r="B129" s="37"/>
      <c r="C129" s="38">
        <v>126.0</v>
      </c>
      <c r="D129" s="42">
        <f t="shared" si="5"/>
        <v>7.132264403</v>
      </c>
      <c r="E129" s="42">
        <f t="shared" si="6"/>
        <v>0.7506723053</v>
      </c>
      <c r="F129" s="42">
        <f t="shared" si="7"/>
        <v>-0.9474972466</v>
      </c>
      <c r="G129" s="42">
        <f t="shared" si="8"/>
        <v>0.1968249415</v>
      </c>
      <c r="H129" s="42">
        <f t="shared" si="9"/>
        <v>0.5599747861</v>
      </c>
      <c r="I129" s="43">
        <f t="shared" ref="I129:K129" si="510">ROUNDDOWN(($B$10+E129)*$B$8)</f>
        <v>242</v>
      </c>
      <c r="J129" s="43">
        <f t="shared" si="510"/>
        <v>7</v>
      </c>
      <c r="K129" s="43">
        <f t="shared" si="510"/>
        <v>166</v>
      </c>
      <c r="L129" s="44" t="str">
        <f t="shared" ref="L129:N129" si="511">(concat(SUBSTITUTE(I129, ",", ".",),","))</f>
        <v>242,</v>
      </c>
      <c r="M129" s="44" t="str">
        <f t="shared" si="511"/>
        <v>7,</v>
      </c>
      <c r="N129" s="44" t="str">
        <f t="shared" si="511"/>
        <v>166,</v>
      </c>
      <c r="O129" s="43">
        <f t="shared" ref="O129:Q129" si="512">($B$10+(($B$4*E129)+($B$6*$H129)))*$B$8</f>
        <v>275.6223801</v>
      </c>
      <c r="P129" s="43">
        <f t="shared" si="512"/>
        <v>4.658200937</v>
      </c>
      <c r="Q129" s="43">
        <f t="shared" si="512"/>
        <v>187.2491101</v>
      </c>
      <c r="R129" s="44" t="str">
        <f t="shared" ref="R129:T129" si="513">(concat(SUBSTITUTE(O129, ",", ".",),","))</f>
        <v>276,</v>
      </c>
      <c r="S129" s="44" t="str">
        <f t="shared" si="513"/>
        <v>5,</v>
      </c>
      <c r="T129" s="44" t="str">
        <f t="shared" si="513"/>
        <v>187,</v>
      </c>
    </row>
    <row r="130">
      <c r="B130" s="37"/>
      <c r="C130" s="38">
        <v>127.0</v>
      </c>
      <c r="D130" s="42">
        <f t="shared" si="5"/>
        <v>7.188869676</v>
      </c>
      <c r="E130" s="42">
        <f t="shared" si="6"/>
        <v>0.7868476954</v>
      </c>
      <c r="F130" s="42">
        <f t="shared" si="7"/>
        <v>-0.9278890271</v>
      </c>
      <c r="G130" s="42">
        <f t="shared" si="8"/>
        <v>0.1410413319</v>
      </c>
      <c r="H130" s="42">
        <f t="shared" si="9"/>
        <v>0.4119012482</v>
      </c>
      <c r="I130" s="43">
        <f t="shared" ref="I130:K130" si="514">ROUNDDOWN(($B$10+E130)*$B$8)</f>
        <v>247</v>
      </c>
      <c r="J130" s="43">
        <f t="shared" si="514"/>
        <v>10</v>
      </c>
      <c r="K130" s="43">
        <f t="shared" si="514"/>
        <v>158</v>
      </c>
      <c r="L130" s="44" t="str">
        <f t="shared" ref="L130:N130" si="515">(concat(SUBSTITUTE(I130, ",", ".",),","))</f>
        <v>247,</v>
      </c>
      <c r="M130" s="44" t="str">
        <f t="shared" si="515"/>
        <v>10,</v>
      </c>
      <c r="N130" s="44" t="str">
        <f t="shared" si="515"/>
        <v>158,</v>
      </c>
      <c r="O130" s="43">
        <f t="shared" ref="O130:Q130" si="516">($B$10+(($B$4*E130)+($B$6*$H130)))*$B$8</f>
        <v>276.874671</v>
      </c>
      <c r="P130" s="43">
        <f t="shared" si="516"/>
        <v>3.266992708</v>
      </c>
      <c r="Q130" s="43">
        <f t="shared" si="516"/>
        <v>173.8281931</v>
      </c>
      <c r="R130" s="44" t="str">
        <f t="shared" ref="R130:T130" si="517">(concat(SUBSTITUTE(O130, ",", ".",),","))</f>
        <v>277,</v>
      </c>
      <c r="S130" s="44" t="str">
        <f t="shared" si="517"/>
        <v>3,</v>
      </c>
      <c r="T130" s="44" t="str">
        <f t="shared" si="517"/>
        <v>174,</v>
      </c>
    </row>
    <row r="131">
      <c r="B131" s="37"/>
      <c r="C131" s="38">
        <v>128.0</v>
      </c>
      <c r="D131" s="42">
        <f t="shared" si="5"/>
        <v>7.245474949</v>
      </c>
      <c r="E131" s="42">
        <f t="shared" si="6"/>
        <v>0.8205025751</v>
      </c>
      <c r="F131" s="42">
        <f t="shared" si="7"/>
        <v>-0.9053084994</v>
      </c>
      <c r="G131" s="42">
        <f t="shared" si="8"/>
        <v>0.08480592448</v>
      </c>
      <c r="H131" s="42">
        <f t="shared" si="9"/>
        <v>0.2519780614</v>
      </c>
      <c r="I131" s="43">
        <f t="shared" ref="I131:K131" si="518">ROUNDDOWN(($B$10+E131)*$B$8)</f>
        <v>252</v>
      </c>
      <c r="J131" s="43">
        <f t="shared" si="518"/>
        <v>13</v>
      </c>
      <c r="K131" s="43">
        <f t="shared" si="518"/>
        <v>150</v>
      </c>
      <c r="L131" s="44" t="str">
        <f t="shared" ref="L131:N131" si="519">(concat(SUBSTITUTE(I131, ",", ".",),","))</f>
        <v>252,</v>
      </c>
      <c r="M131" s="44" t="str">
        <f t="shared" si="519"/>
        <v>13,</v>
      </c>
      <c r="N131" s="44" t="str">
        <f t="shared" si="519"/>
        <v>150,</v>
      </c>
      <c r="O131" s="43">
        <f t="shared" ref="O131:Q131" si="520">($B$10+(($B$4*E131)+($B$6*$H131)))*$B$8</f>
        <v>277.3630725</v>
      </c>
      <c r="P131" s="43">
        <f t="shared" si="520"/>
        <v>1.988342886</v>
      </c>
      <c r="Q131" s="43">
        <f t="shared" si="520"/>
        <v>159.9734756</v>
      </c>
      <c r="R131" s="44" t="str">
        <f t="shared" ref="R131:T131" si="521">(concat(SUBSTITUTE(O131, ",", ".",),","))</f>
        <v>277,</v>
      </c>
      <c r="S131" s="44" t="str">
        <f t="shared" si="521"/>
        <v>2,</v>
      </c>
      <c r="T131" s="44" t="str">
        <f t="shared" si="521"/>
        <v>160,</v>
      </c>
    </row>
    <row r="132">
      <c r="B132" s="37"/>
      <c r="C132" s="38">
        <v>129.0</v>
      </c>
      <c r="D132" s="42">
        <f t="shared" si="5"/>
        <v>7.302080222</v>
      </c>
      <c r="E132" s="42">
        <f t="shared" si="6"/>
        <v>0.8515291377</v>
      </c>
      <c r="F132" s="42">
        <f t="shared" si="7"/>
        <v>-0.8798279956</v>
      </c>
      <c r="G132" s="42">
        <f t="shared" si="8"/>
        <v>0.02829885808</v>
      </c>
      <c r="H132" s="42">
        <f t="shared" si="9"/>
        <v>0.08480592448</v>
      </c>
      <c r="I132" s="43">
        <f t="shared" ref="I132:K132" si="522">ROUNDDOWN(($B$10+E132)*$B$8)</f>
        <v>256</v>
      </c>
      <c r="J132" s="43">
        <f t="shared" si="522"/>
        <v>16</v>
      </c>
      <c r="K132" s="43">
        <f t="shared" si="522"/>
        <v>142</v>
      </c>
      <c r="L132" s="44" t="str">
        <f t="shared" ref="L132:N132" si="523">(concat(SUBSTITUTE(I132, ",", ".",),","))</f>
        <v>256,</v>
      </c>
      <c r="M132" s="44" t="str">
        <f t="shared" si="523"/>
        <v>16,</v>
      </c>
      <c r="N132" s="44" t="str">
        <f t="shared" si="523"/>
        <v>142,</v>
      </c>
      <c r="O132" s="43">
        <f t="shared" ref="O132:Q132" si="524">($B$10+(($B$4*E132)+($B$6*$H132)))*$B$8</f>
        <v>277.2108189</v>
      </c>
      <c r="P132" s="43">
        <f t="shared" si="524"/>
        <v>0.951146292</v>
      </c>
      <c r="Q132" s="43">
        <f t="shared" si="524"/>
        <v>145.8541374</v>
      </c>
      <c r="R132" s="44" t="str">
        <f t="shared" ref="R132:T132" si="525">(concat(SUBSTITUTE(O132, ",", ".",),","))</f>
        <v>277,</v>
      </c>
      <c r="S132" s="44" t="str">
        <f t="shared" si="525"/>
        <v>1,</v>
      </c>
      <c r="T132" s="44" t="str">
        <f t="shared" si="525"/>
        <v>146,</v>
      </c>
    </row>
    <row r="133">
      <c r="B133" s="37"/>
      <c r="C133" s="38">
        <v>130.0</v>
      </c>
      <c r="D133" s="42">
        <f t="shared" si="5"/>
        <v>7.358685495</v>
      </c>
      <c r="E133" s="42">
        <f t="shared" si="6"/>
        <v>0.8798279958</v>
      </c>
      <c r="F133" s="42">
        <f t="shared" si="7"/>
        <v>-0.8515291375</v>
      </c>
      <c r="G133" s="42">
        <f t="shared" si="8"/>
        <v>-0.02829885808</v>
      </c>
      <c r="H133" s="42">
        <f t="shared" si="9"/>
        <v>-0.08480592448</v>
      </c>
      <c r="I133" s="43">
        <f t="shared" ref="I133:K133" si="526">ROUNDDOWN(($B$10+E133)*$B$8)</f>
        <v>260</v>
      </c>
      <c r="J133" s="43">
        <f t="shared" si="526"/>
        <v>20</v>
      </c>
      <c r="K133" s="43">
        <f t="shared" si="526"/>
        <v>134</v>
      </c>
      <c r="L133" s="44" t="str">
        <f t="shared" ref="L133:N133" si="527">(concat(SUBSTITUTE(I133, ",", ".",),","))</f>
        <v>260,</v>
      </c>
      <c r="M133" s="44" t="str">
        <f t="shared" si="527"/>
        <v>20,</v>
      </c>
      <c r="N133" s="44" t="str">
        <f t="shared" si="527"/>
        <v>134,</v>
      </c>
      <c r="O133" s="43">
        <f t="shared" ref="O133:Q133" si="528">($B$10+(($B$4*E133)+($B$6*$H133)))*$B$8</f>
        <v>276.5488537</v>
      </c>
      <c r="P133" s="43">
        <f t="shared" si="528"/>
        <v>0.2891811487</v>
      </c>
      <c r="Q133" s="43">
        <f t="shared" si="528"/>
        <v>131.6458626</v>
      </c>
      <c r="R133" s="44" t="str">
        <f t="shared" ref="R133:T133" si="529">(concat(SUBSTITUTE(O133, ",", ".",),","))</f>
        <v>277,</v>
      </c>
      <c r="S133" s="44" t="str">
        <f t="shared" si="529"/>
        <v>0,</v>
      </c>
      <c r="T133" s="44" t="str">
        <f t="shared" si="529"/>
        <v>132,</v>
      </c>
    </row>
    <row r="134">
      <c r="B134" s="37"/>
      <c r="C134" s="38">
        <v>131.0</v>
      </c>
      <c r="D134" s="42">
        <f t="shared" si="5"/>
        <v>7.415290768</v>
      </c>
      <c r="E134" s="42">
        <f t="shared" si="6"/>
        <v>0.9053084996</v>
      </c>
      <c r="F134" s="42">
        <f t="shared" si="7"/>
        <v>-0.8205025749</v>
      </c>
      <c r="G134" s="42">
        <f t="shared" si="8"/>
        <v>-0.08480592448</v>
      </c>
      <c r="H134" s="42">
        <f t="shared" si="9"/>
        <v>-0.2519780614</v>
      </c>
      <c r="I134" s="43">
        <f t="shared" ref="I134:K134" si="530">ROUNDDOWN(($B$10+E134)*$B$8)</f>
        <v>264</v>
      </c>
      <c r="J134" s="43">
        <f t="shared" si="530"/>
        <v>24</v>
      </c>
      <c r="K134" s="43">
        <f t="shared" si="530"/>
        <v>126</v>
      </c>
      <c r="L134" s="44" t="str">
        <f t="shared" ref="L134:N134" si="531">(concat(SUBSTITUTE(I134, ",", ".",),","))</f>
        <v>264,</v>
      </c>
      <c r="M134" s="44" t="str">
        <f t="shared" si="531"/>
        <v>24,</v>
      </c>
      <c r="N134" s="44" t="str">
        <f t="shared" si="531"/>
        <v>126,</v>
      </c>
      <c r="O134" s="43">
        <f t="shared" ref="O134:Q134" si="532">($B$10+(($B$4*E134)+($B$6*$H134)))*$B$8</f>
        <v>275.5116571</v>
      </c>
      <c r="P134" s="43">
        <f t="shared" si="532"/>
        <v>0.1369275716</v>
      </c>
      <c r="Q134" s="43">
        <f t="shared" si="532"/>
        <v>117.5265244</v>
      </c>
      <c r="R134" s="44" t="str">
        <f t="shared" ref="R134:T134" si="533">(concat(SUBSTITUTE(O134, ",", ".",),","))</f>
        <v>276,</v>
      </c>
      <c r="S134" s="44" t="str">
        <f t="shared" si="533"/>
        <v>0,</v>
      </c>
      <c r="T134" s="44" t="str">
        <f t="shared" si="533"/>
        <v>118,</v>
      </c>
    </row>
    <row r="135">
      <c r="B135" s="37"/>
      <c r="C135" s="38">
        <v>132.0</v>
      </c>
      <c r="D135" s="42">
        <f t="shared" si="5"/>
        <v>7.471896041</v>
      </c>
      <c r="E135" s="42">
        <f t="shared" si="6"/>
        <v>0.9278890273</v>
      </c>
      <c r="F135" s="42">
        <f t="shared" si="7"/>
        <v>-0.7868476951</v>
      </c>
      <c r="G135" s="42">
        <f t="shared" si="8"/>
        <v>-0.1410413319</v>
      </c>
      <c r="H135" s="42">
        <f t="shared" si="9"/>
        <v>-0.4119012482</v>
      </c>
      <c r="I135" s="43">
        <f t="shared" ref="I135:K135" si="534">ROUNDDOWN(($B$10+E135)*$B$8)</f>
        <v>267</v>
      </c>
      <c r="J135" s="43">
        <f t="shared" si="534"/>
        <v>29</v>
      </c>
      <c r="K135" s="43">
        <f t="shared" si="534"/>
        <v>119</v>
      </c>
      <c r="L135" s="44" t="str">
        <f t="shared" ref="L135:N135" si="535">(concat(SUBSTITUTE(I135, ",", ".",),","))</f>
        <v>267,</v>
      </c>
      <c r="M135" s="44" t="str">
        <f t="shared" si="535"/>
        <v>29,</v>
      </c>
      <c r="N135" s="44" t="str">
        <f t="shared" si="535"/>
        <v>119,</v>
      </c>
      <c r="O135" s="43">
        <f t="shared" ref="O135:Q135" si="536">($B$10+(($B$4*E135)+($B$6*$H135)))*$B$8</f>
        <v>274.2330073</v>
      </c>
      <c r="P135" s="43">
        <f t="shared" si="536"/>
        <v>0.6253290433</v>
      </c>
      <c r="Q135" s="43">
        <f t="shared" si="536"/>
        <v>103.6718069</v>
      </c>
      <c r="R135" s="44" t="str">
        <f t="shared" ref="R135:T135" si="537">(concat(SUBSTITUTE(O135, ",", ".",),","))</f>
        <v>274,</v>
      </c>
      <c r="S135" s="44" t="str">
        <f t="shared" si="537"/>
        <v>1,</v>
      </c>
      <c r="T135" s="44" t="str">
        <f t="shared" si="537"/>
        <v>104,</v>
      </c>
    </row>
    <row r="136">
      <c r="B136" s="37"/>
      <c r="C136" s="38">
        <v>133.0</v>
      </c>
      <c r="D136" s="42">
        <f t="shared" si="5"/>
        <v>7.528501314</v>
      </c>
      <c r="E136" s="42">
        <f t="shared" si="6"/>
        <v>0.9474972467</v>
      </c>
      <c r="F136" s="42">
        <f t="shared" si="7"/>
        <v>-0.750672305</v>
      </c>
      <c r="G136" s="42">
        <f t="shared" si="8"/>
        <v>-0.1968249415</v>
      </c>
      <c r="H136" s="42">
        <f t="shared" si="9"/>
        <v>-0.5599747861</v>
      </c>
      <c r="I136" s="43">
        <f t="shared" ref="I136:K136" si="538">ROUNDDOWN(($B$10+E136)*$B$8)</f>
        <v>270</v>
      </c>
      <c r="J136" s="43">
        <f t="shared" si="538"/>
        <v>34</v>
      </c>
      <c r="K136" s="43">
        <f t="shared" si="538"/>
        <v>111</v>
      </c>
      <c r="L136" s="44" t="str">
        <f t="shared" ref="L136:N136" si="539">(concat(SUBSTITUTE(I136, ",", ".",),","))</f>
        <v>270,</v>
      </c>
      <c r="M136" s="44" t="str">
        <f t="shared" si="539"/>
        <v>34,</v>
      </c>
      <c r="N136" s="44" t="str">
        <f t="shared" si="539"/>
        <v>111,</v>
      </c>
      <c r="O136" s="43">
        <f t="shared" ref="O136:Q136" si="540">($B$10+(($B$4*E136)+($B$6*$H136)))*$B$8</f>
        <v>272.8417991</v>
      </c>
      <c r="P136" s="43">
        <f t="shared" si="540"/>
        <v>1.877619988</v>
      </c>
      <c r="Q136" s="43">
        <f t="shared" si="540"/>
        <v>90.25088993</v>
      </c>
      <c r="R136" s="44" t="str">
        <f t="shared" ref="R136:T136" si="541">(concat(SUBSTITUTE(O136, ",", ".",),","))</f>
        <v>273,</v>
      </c>
      <c r="S136" s="44" t="str">
        <f t="shared" si="541"/>
        <v>2,</v>
      </c>
      <c r="T136" s="44" t="str">
        <f t="shared" si="541"/>
        <v>90,</v>
      </c>
    </row>
    <row r="137">
      <c r="B137" s="37"/>
      <c r="C137" s="38">
        <v>134.0</v>
      </c>
      <c r="D137" s="42">
        <f t="shared" si="5"/>
        <v>7.585106587</v>
      </c>
      <c r="E137" s="42">
        <f t="shared" si="6"/>
        <v>0.9640703468</v>
      </c>
      <c r="F137" s="42">
        <f t="shared" si="7"/>
        <v>-0.7120922852</v>
      </c>
      <c r="G137" s="42">
        <f t="shared" si="8"/>
        <v>-0.2519780614</v>
      </c>
      <c r="H137" s="42">
        <f t="shared" si="9"/>
        <v>-0.691938869</v>
      </c>
      <c r="I137" s="43">
        <f t="shared" ref="I137:K137" si="542">ROUNDDOWN(($B$10+E137)*$B$8)</f>
        <v>272</v>
      </c>
      <c r="J137" s="43">
        <f t="shared" si="542"/>
        <v>39</v>
      </c>
      <c r="K137" s="43">
        <f t="shared" si="542"/>
        <v>103</v>
      </c>
      <c r="L137" s="44" t="str">
        <f t="shared" ref="L137:N137" si="543">(concat(SUBSTITUTE(I137, ",", ".",),","))</f>
        <v>272,</v>
      </c>
      <c r="M137" s="44" t="str">
        <f t="shared" si="543"/>
        <v>39,</v>
      </c>
      <c r="N137" s="44" t="str">
        <f t="shared" si="543"/>
        <v>103,</v>
      </c>
      <c r="O137" s="43">
        <f t="shared" ref="O137:Q137" si="544">($B$10+(($B$4*E137)+($B$6*$H137)))*$B$8</f>
        <v>271.4580407</v>
      </c>
      <c r="P137" s="43">
        <f t="shared" si="544"/>
        <v>4.005340774</v>
      </c>
      <c r="Q137" s="43">
        <f t="shared" si="544"/>
        <v>77.4223166</v>
      </c>
      <c r="R137" s="44" t="str">
        <f t="shared" ref="R137:T137" si="545">(concat(SUBSTITUTE(O137, ",", ".",),","))</f>
        <v>271,</v>
      </c>
      <c r="S137" s="44" t="str">
        <f t="shared" si="545"/>
        <v>4,</v>
      </c>
      <c r="T137" s="44" t="str">
        <f t="shared" si="545"/>
        <v>77,</v>
      </c>
    </row>
    <row r="138">
      <c r="B138" s="37"/>
      <c r="C138" s="38">
        <v>135.0</v>
      </c>
      <c r="D138" s="42">
        <f t="shared" si="5"/>
        <v>7.64171186</v>
      </c>
      <c r="E138" s="42">
        <f t="shared" si="6"/>
        <v>0.9775552389</v>
      </c>
      <c r="F138" s="42">
        <f t="shared" si="7"/>
        <v>-0.671231219</v>
      </c>
      <c r="G138" s="42">
        <f t="shared" si="8"/>
        <v>-0.3063240196</v>
      </c>
      <c r="H138" s="42">
        <f t="shared" si="9"/>
        <v>-0.8039971304</v>
      </c>
      <c r="I138" s="43">
        <f t="shared" ref="I138:K138" si="546">ROUNDDOWN(($B$10+E138)*$B$8)</f>
        <v>274</v>
      </c>
      <c r="J138" s="43">
        <f t="shared" si="546"/>
        <v>45</v>
      </c>
      <c r="K138" s="43">
        <f t="shared" si="546"/>
        <v>96</v>
      </c>
      <c r="L138" s="44" t="str">
        <f t="shared" ref="L138:N138" si="547">(concat(SUBSTITUTE(I138, ",", ".",),","))</f>
        <v>274,</v>
      </c>
      <c r="M138" s="44" t="str">
        <f t="shared" si="547"/>
        <v>45,</v>
      </c>
      <c r="N138" s="44" t="str">
        <f t="shared" si="547"/>
        <v>96,</v>
      </c>
      <c r="O138" s="43">
        <f t="shared" ref="O138:Q138" si="548">($B$10+(($B$4*E138)+($B$6*$H138)))*$B$8</f>
        <v>270.1891454</v>
      </c>
      <c r="P138" s="43">
        <f t="shared" si="548"/>
        <v>7.104656206</v>
      </c>
      <c r="Q138" s="43">
        <f t="shared" si="548"/>
        <v>65.33016122</v>
      </c>
      <c r="R138" s="44" t="str">
        <f t="shared" ref="R138:T138" si="549">(concat(SUBSTITUTE(O138, ",", ".",),","))</f>
        <v>270,</v>
      </c>
      <c r="S138" s="44" t="str">
        <f t="shared" si="549"/>
        <v>7,</v>
      </c>
      <c r="T138" s="44" t="str">
        <f t="shared" si="549"/>
        <v>65,</v>
      </c>
    </row>
    <row r="139">
      <c r="B139" s="37"/>
      <c r="C139" s="38">
        <v>136.0</v>
      </c>
      <c r="D139" s="42">
        <f t="shared" si="5"/>
        <v>7.698317133</v>
      </c>
      <c r="E139" s="42">
        <f t="shared" si="6"/>
        <v>0.9879087269</v>
      </c>
      <c r="F139" s="42">
        <f t="shared" si="7"/>
        <v>-0.628219997</v>
      </c>
      <c r="G139" s="42">
        <f t="shared" si="8"/>
        <v>-0.3596887296</v>
      </c>
      <c r="H139" s="42">
        <f t="shared" si="9"/>
        <v>-0.8929258581</v>
      </c>
      <c r="I139" s="43">
        <f t="shared" ref="I139:K139" si="550">ROUNDDOWN(($B$10+E139)*$B$8)</f>
        <v>275</v>
      </c>
      <c r="J139" s="43">
        <f t="shared" si="550"/>
        <v>51</v>
      </c>
      <c r="K139" s="43">
        <f t="shared" si="550"/>
        <v>88</v>
      </c>
      <c r="L139" s="44" t="str">
        <f t="shared" ref="L139:N139" si="551">(concat(SUBSTITUTE(I139, ",", ".",),","))</f>
        <v>275,</v>
      </c>
      <c r="M139" s="44" t="str">
        <f t="shared" si="551"/>
        <v>51,</v>
      </c>
      <c r="N139" s="44" t="str">
        <f t="shared" si="551"/>
        <v>88,</v>
      </c>
      <c r="O139" s="43">
        <f t="shared" ref="O139:Q139" si="552">($B$10+(($B$4*E139)+($B$6*$H139)))*$B$8</f>
        <v>269.1266244</v>
      </c>
      <c r="P139" s="43">
        <f t="shared" si="552"/>
        <v>11.25308491</v>
      </c>
      <c r="Q139" s="43">
        <f t="shared" si="552"/>
        <v>54.10060526</v>
      </c>
      <c r="R139" s="44" t="str">
        <f t="shared" ref="R139:T139" si="553">(concat(SUBSTITUTE(O139, ",", ".",),","))</f>
        <v>269,</v>
      </c>
      <c r="S139" s="44" t="str">
        <f t="shared" si="553"/>
        <v>11,</v>
      </c>
      <c r="T139" s="44" t="str">
        <f t="shared" si="553"/>
        <v>54,</v>
      </c>
    </row>
    <row r="140">
      <c r="B140" s="37"/>
      <c r="C140" s="38">
        <v>137.0</v>
      </c>
      <c r="D140" s="42">
        <f t="shared" si="5"/>
        <v>7.754922406</v>
      </c>
      <c r="E140" s="42">
        <f t="shared" si="6"/>
        <v>0.9950976455</v>
      </c>
      <c r="F140" s="42">
        <f t="shared" si="7"/>
        <v>-0.5831963969</v>
      </c>
      <c r="G140" s="42">
        <f t="shared" si="8"/>
        <v>-0.4119012482</v>
      </c>
      <c r="H140" s="42">
        <f t="shared" si="9"/>
        <v>-0.9561667347</v>
      </c>
      <c r="I140" s="43">
        <f t="shared" ref="I140:K140" si="554">ROUNDDOWN(($B$10+E140)*$B$8)</f>
        <v>276</v>
      </c>
      <c r="J140" s="43">
        <f t="shared" si="554"/>
        <v>57</v>
      </c>
      <c r="K140" s="43">
        <f t="shared" si="554"/>
        <v>81</v>
      </c>
      <c r="L140" s="44" t="str">
        <f t="shared" ref="L140:N140" si="555">(concat(SUBSTITUTE(I140, ",", ".",),","))</f>
        <v>276,</v>
      </c>
      <c r="M140" s="44" t="str">
        <f t="shared" si="555"/>
        <v>57,</v>
      </c>
      <c r="N140" s="44" t="str">
        <f t="shared" si="555"/>
        <v>81,</v>
      </c>
      <c r="O140" s="43">
        <f t="shared" ref="O140:Q140" si="556">($B$10+(($B$4*E140)+($B$6*$H140)))*$B$8</f>
        <v>268.3432785</v>
      </c>
      <c r="P140" s="43">
        <f t="shared" si="556"/>
        <v>16.50673534</v>
      </c>
      <c r="Q140" s="43">
        <f t="shared" si="556"/>
        <v>43.8390175</v>
      </c>
      <c r="R140" s="44" t="str">
        <f t="shared" ref="R140:T140" si="557">(concat(SUBSTITUTE(O140, ",", ".",),","))</f>
        <v>268,</v>
      </c>
      <c r="S140" s="44" t="str">
        <f t="shared" si="557"/>
        <v>17,</v>
      </c>
      <c r="T140" s="44" t="str">
        <f t="shared" si="557"/>
        <v>44,</v>
      </c>
    </row>
    <row r="141">
      <c r="B141" s="37"/>
      <c r="C141" s="38">
        <v>138.0</v>
      </c>
      <c r="D141" s="42">
        <f t="shared" si="5"/>
        <v>7.811527679</v>
      </c>
      <c r="E141" s="42">
        <f t="shared" si="6"/>
        <v>0.9990989662</v>
      </c>
      <c r="F141" s="42">
        <f t="shared" si="7"/>
        <v>-0.5363046429</v>
      </c>
      <c r="G141" s="42">
        <f t="shared" si="8"/>
        <v>-0.462794323</v>
      </c>
      <c r="H141" s="42">
        <f t="shared" si="9"/>
        <v>-0.9919004353</v>
      </c>
      <c r="I141" s="43">
        <f t="shared" ref="I141:K141" si="558">ROUNDDOWN(($B$10+E141)*$B$8)</f>
        <v>277</v>
      </c>
      <c r="J141" s="43">
        <f t="shared" si="558"/>
        <v>64</v>
      </c>
      <c r="K141" s="43">
        <f t="shared" si="558"/>
        <v>74</v>
      </c>
      <c r="L141" s="44" t="str">
        <f t="shared" ref="L141:N141" si="559">(concat(SUBSTITUTE(I141, ",", ".",),","))</f>
        <v>277,</v>
      </c>
      <c r="M141" s="44" t="str">
        <f t="shared" si="559"/>
        <v>64,</v>
      </c>
      <c r="N141" s="44" t="str">
        <f t="shared" si="559"/>
        <v>74,</v>
      </c>
      <c r="O141" s="43">
        <f t="shared" ref="O141:Q141" si="560">($B$10+(($B$4*E141)+($B$6*$H141)))*$B$8</f>
        <v>267.890968</v>
      </c>
      <c r="P141" s="43">
        <f t="shared" si="560"/>
        <v>22.89812963</v>
      </c>
      <c r="Q141" s="43">
        <f t="shared" si="560"/>
        <v>34.62762006</v>
      </c>
      <c r="R141" s="44" t="str">
        <f t="shared" ref="R141:T141" si="561">(concat(SUBSTITUTE(O141, ",", ".",),","))</f>
        <v>268,</v>
      </c>
      <c r="S141" s="44" t="str">
        <f t="shared" si="561"/>
        <v>23,</v>
      </c>
      <c r="T141" s="44" t="str">
        <f t="shared" si="561"/>
        <v>35,</v>
      </c>
    </row>
    <row r="142">
      <c r="B142" s="37"/>
      <c r="C142" s="38">
        <v>139.0</v>
      </c>
      <c r="D142" s="42">
        <f t="shared" si="5"/>
        <v>7.868132952</v>
      </c>
      <c r="E142" s="42">
        <f t="shared" si="6"/>
        <v>0.9998998718</v>
      </c>
      <c r="F142" s="42">
        <f t="shared" si="7"/>
        <v>-0.4876949435</v>
      </c>
      <c r="G142" s="42">
        <f t="shared" si="8"/>
        <v>-0.512204928</v>
      </c>
      <c r="H142" s="42">
        <f t="shared" si="9"/>
        <v>-0.9990989662</v>
      </c>
      <c r="I142" s="43">
        <f t="shared" ref="I142:K142" si="562">ROUNDDOWN(($B$10+E142)*$B$8)</f>
        <v>277</v>
      </c>
      <c r="J142" s="43">
        <f t="shared" si="562"/>
        <v>71</v>
      </c>
      <c r="K142" s="43">
        <f t="shared" si="562"/>
        <v>67</v>
      </c>
      <c r="L142" s="44" t="str">
        <f t="shared" ref="L142:N142" si="563">(concat(SUBSTITUTE(I142, ",", ".",),","))</f>
        <v>277,</v>
      </c>
      <c r="M142" s="44" t="str">
        <f t="shared" si="563"/>
        <v>71,</v>
      </c>
      <c r="N142" s="44" t="str">
        <f t="shared" si="563"/>
        <v>67,</v>
      </c>
      <c r="O142" s="43">
        <f t="shared" ref="O142:Q142" si="564">($B$10+(($B$4*E142)+($B$6*$H142)))*$B$8</f>
        <v>267.7990273</v>
      </c>
      <c r="P142" s="43">
        <f t="shared" si="564"/>
        <v>30.43467964</v>
      </c>
      <c r="Q142" s="43">
        <f t="shared" si="564"/>
        <v>26.52380524</v>
      </c>
      <c r="R142" s="44" t="str">
        <f t="shared" ref="R142:T142" si="565">(concat(SUBSTITUTE(O142, ",", ".",),","))</f>
        <v>268,</v>
      </c>
      <c r="S142" s="44" t="str">
        <f t="shared" si="565"/>
        <v>30,</v>
      </c>
      <c r="T142" s="44" t="str">
        <f t="shared" si="565"/>
        <v>27,</v>
      </c>
    </row>
    <row r="143">
      <c r="B143" s="37"/>
      <c r="C143" s="38">
        <v>140.0</v>
      </c>
      <c r="D143" s="42">
        <f t="shared" si="5"/>
        <v>7.924738225</v>
      </c>
      <c r="E143" s="42">
        <f t="shared" si="6"/>
        <v>0.9974977966</v>
      </c>
      <c r="F143" s="42">
        <f t="shared" si="7"/>
        <v>-0.4375230101</v>
      </c>
      <c r="G143" s="42">
        <f t="shared" si="8"/>
        <v>-0.5599747861</v>
      </c>
      <c r="H143" s="42">
        <f t="shared" si="9"/>
        <v>-0.9775552389</v>
      </c>
      <c r="I143" s="43">
        <f t="shared" ref="I143:K143" si="566">ROUNDDOWN(($B$10+E143)*$B$8)</f>
        <v>277</v>
      </c>
      <c r="J143" s="43">
        <f t="shared" si="566"/>
        <v>78</v>
      </c>
      <c r="K143" s="43">
        <f t="shared" si="566"/>
        <v>61</v>
      </c>
      <c r="L143" s="44" t="str">
        <f t="shared" ref="L143:N143" si="567">(concat(SUBSTITUTE(I143, ",", ".",),","))</f>
        <v>277,</v>
      </c>
      <c r="M143" s="44" t="str">
        <f t="shared" si="567"/>
        <v>78,</v>
      </c>
      <c r="N143" s="44" t="str">
        <f t="shared" si="567"/>
        <v>61,</v>
      </c>
      <c r="O143" s="43">
        <f t="shared" ref="O143:Q143" si="568">($B$10+(($B$4*E143)+($B$6*$H143)))*$B$8</f>
        <v>268.0733685</v>
      </c>
      <c r="P143" s="43">
        <f t="shared" si="568"/>
        <v>39.09786103</v>
      </c>
      <c r="Q143" s="43">
        <f t="shared" si="568"/>
        <v>19.55914952</v>
      </c>
      <c r="R143" s="44" t="str">
        <f t="shared" ref="R143:T143" si="569">(concat(SUBSTITUTE(O143, ",", ".",),","))</f>
        <v>268,</v>
      </c>
      <c r="S143" s="44" t="str">
        <f t="shared" si="569"/>
        <v>39,</v>
      </c>
      <c r="T143" s="44" t="str">
        <f t="shared" si="569"/>
        <v>20,</v>
      </c>
    </row>
    <row r="144">
      <c r="B144" s="37"/>
      <c r="C144" s="38">
        <v>141.0</v>
      </c>
      <c r="D144" s="42">
        <f t="shared" si="5"/>
        <v>7.981343498</v>
      </c>
      <c r="E144" s="42">
        <f t="shared" si="6"/>
        <v>0.9919004353</v>
      </c>
      <c r="F144" s="42">
        <f t="shared" si="7"/>
        <v>-0.3859495586</v>
      </c>
      <c r="G144" s="42">
        <f t="shared" si="8"/>
        <v>-0.6059508763</v>
      </c>
      <c r="H144" s="42">
        <f t="shared" si="9"/>
        <v>-0.9278890273</v>
      </c>
      <c r="I144" s="43">
        <f t="shared" ref="I144:K144" si="570">ROUNDDOWN(($B$10+E144)*$B$8)</f>
        <v>276</v>
      </c>
      <c r="J144" s="43">
        <f t="shared" si="570"/>
        <v>85</v>
      </c>
      <c r="K144" s="43">
        <f t="shared" si="570"/>
        <v>54</v>
      </c>
      <c r="L144" s="44" t="str">
        <f t="shared" ref="L144:N144" si="571">(concat(SUBSTITUTE(I144, ",", ".",),","))</f>
        <v>276,</v>
      </c>
      <c r="M144" s="44" t="str">
        <f t="shared" si="571"/>
        <v>85,</v>
      </c>
      <c r="N144" s="44" t="str">
        <f t="shared" si="571"/>
        <v>54,</v>
      </c>
      <c r="O144" s="43">
        <f t="shared" ref="O144:Q144" si="572">($B$10+(($B$4*E144)+($B$6*$H144)))*$B$8</f>
        <v>268.6963006</v>
      </c>
      <c r="P144" s="43">
        <f t="shared" si="572"/>
        <v>48.84311099</v>
      </c>
      <c r="Q144" s="43">
        <f t="shared" si="572"/>
        <v>13.73915075</v>
      </c>
      <c r="R144" s="44" t="str">
        <f t="shared" ref="R144:T144" si="573">(concat(SUBSTITUTE(O144, ",", ".",),","))</f>
        <v>269,</v>
      </c>
      <c r="S144" s="44" t="str">
        <f t="shared" si="573"/>
        <v>49,</v>
      </c>
      <c r="T144" s="44" t="str">
        <f t="shared" si="573"/>
        <v>14,</v>
      </c>
    </row>
    <row r="145">
      <c r="B145" s="37"/>
      <c r="C145" s="38">
        <v>142.0</v>
      </c>
      <c r="D145" s="42">
        <f t="shared" si="5"/>
        <v>8.037948771</v>
      </c>
      <c r="E145" s="42">
        <f t="shared" si="6"/>
        <v>0.9831257178</v>
      </c>
      <c r="F145" s="42">
        <f t="shared" si="7"/>
        <v>-0.3331397944</v>
      </c>
      <c r="G145" s="42">
        <f t="shared" si="8"/>
        <v>-0.6499859231</v>
      </c>
      <c r="H145" s="42">
        <f t="shared" si="9"/>
        <v>-0.8515291377</v>
      </c>
      <c r="I145" s="43">
        <f t="shared" ref="I145:K145" si="574">ROUNDDOWN(($B$10+E145)*$B$8)</f>
        <v>275</v>
      </c>
      <c r="J145" s="43">
        <f t="shared" si="574"/>
        <v>92</v>
      </c>
      <c r="K145" s="43">
        <f t="shared" si="574"/>
        <v>48</v>
      </c>
      <c r="L145" s="44" t="str">
        <f t="shared" ref="L145:N145" si="575">(concat(SUBSTITUTE(I145, ",", ".",),","))</f>
        <v>275,</v>
      </c>
      <c r="M145" s="44" t="str">
        <f t="shared" si="575"/>
        <v>92,</v>
      </c>
      <c r="N145" s="44" t="str">
        <f t="shared" si="575"/>
        <v>48,</v>
      </c>
      <c r="O145" s="43">
        <f t="shared" ref="O145:Q145" si="576">($B$10+(($B$4*E145)+($B$6*$H145)))*$B$8</f>
        <v>269.6270704</v>
      </c>
      <c r="P145" s="43">
        <f t="shared" si="576"/>
        <v>59.60045463</v>
      </c>
      <c r="Q145" s="43">
        <f t="shared" si="576"/>
        <v>9.043694223</v>
      </c>
      <c r="R145" s="44" t="str">
        <f t="shared" ref="R145:T145" si="577">(concat(SUBSTITUTE(O145, ",", ".",),","))</f>
        <v>270,</v>
      </c>
      <c r="S145" s="44" t="str">
        <f t="shared" si="577"/>
        <v>60,</v>
      </c>
      <c r="T145" s="44" t="str">
        <f t="shared" si="577"/>
        <v>9,</v>
      </c>
    </row>
    <row r="146">
      <c r="B146" s="37"/>
      <c r="C146" s="38">
        <v>143.0</v>
      </c>
      <c r="D146" s="42">
        <f t="shared" si="5"/>
        <v>8.094554044</v>
      </c>
      <c r="E146" s="42">
        <f t="shared" si="6"/>
        <v>0.9712017523</v>
      </c>
      <c r="F146" s="42">
        <f t="shared" si="7"/>
        <v>-0.2792628829</v>
      </c>
      <c r="G146" s="42">
        <f t="shared" si="8"/>
        <v>-0.691938869</v>
      </c>
      <c r="H146" s="42">
        <f t="shared" si="9"/>
        <v>-0.7506723053</v>
      </c>
      <c r="I146" s="43">
        <f t="shared" ref="I146:K146" si="578">ROUNDDOWN(($B$10+E146)*$B$8)</f>
        <v>273</v>
      </c>
      <c r="J146" s="43">
        <f t="shared" si="578"/>
        <v>100</v>
      </c>
      <c r="K146" s="43">
        <f t="shared" si="578"/>
        <v>42</v>
      </c>
      <c r="L146" s="44" t="str">
        <f t="shared" ref="L146:N146" si="579">(concat(SUBSTITUTE(I146, ",", ".",),","))</f>
        <v>273,</v>
      </c>
      <c r="M146" s="44" t="str">
        <f t="shared" si="579"/>
        <v>100,</v>
      </c>
      <c r="N146" s="44" t="str">
        <f t="shared" si="579"/>
        <v>42,</v>
      </c>
      <c r="O146" s="43">
        <f t="shared" ref="O146:Q146" si="580">($B$10+(($B$4*E146)+($B$6*$H146)))*$B$8</f>
        <v>270.8031075</v>
      </c>
      <c r="P146" s="43">
        <f t="shared" si="580"/>
        <v>71.27584413</v>
      </c>
      <c r="Q146" s="43">
        <f t="shared" si="580"/>
        <v>5.428232101</v>
      </c>
      <c r="R146" s="44" t="str">
        <f t="shared" ref="R146:T146" si="581">(concat(SUBSTITUTE(O146, ",", ".",),","))</f>
        <v>271,</v>
      </c>
      <c r="S146" s="44" t="str">
        <f t="shared" si="581"/>
        <v>71,</v>
      </c>
      <c r="T146" s="44" t="str">
        <f t="shared" si="581"/>
        <v>5,</v>
      </c>
    </row>
    <row r="147">
      <c r="B147" s="37"/>
      <c r="C147" s="38">
        <v>144.0</v>
      </c>
      <c r="D147" s="42">
        <f t="shared" si="5"/>
        <v>8.151159317</v>
      </c>
      <c r="E147" s="42">
        <f t="shared" si="6"/>
        <v>0.9561667347</v>
      </c>
      <c r="F147" s="42">
        <f t="shared" si="7"/>
        <v>-0.2244914083</v>
      </c>
      <c r="G147" s="42">
        <f t="shared" si="8"/>
        <v>-0.7316753261</v>
      </c>
      <c r="H147" s="42">
        <f t="shared" si="9"/>
        <v>-0.6282199973</v>
      </c>
      <c r="I147" s="43">
        <f t="shared" ref="I147:K147" si="582">ROUNDDOWN(($B$10+E147)*$B$8)</f>
        <v>271</v>
      </c>
      <c r="J147" s="43">
        <f t="shared" si="582"/>
        <v>107</v>
      </c>
      <c r="K147" s="43">
        <f t="shared" si="582"/>
        <v>37</v>
      </c>
      <c r="L147" s="44" t="str">
        <f t="shared" ref="L147:N147" si="583">(concat(SUBSTITUTE(I147, ",", ".",),","))</f>
        <v>271,</v>
      </c>
      <c r="M147" s="44" t="str">
        <f t="shared" si="583"/>
        <v>107,</v>
      </c>
      <c r="N147" s="44" t="str">
        <f t="shared" si="583"/>
        <v>37,</v>
      </c>
      <c r="O147" s="43">
        <f t="shared" ref="O147:Q147" si="584">($B$10+(($B$4*E147)+($B$6*$H147)))*$B$8</f>
        <v>272.1419392</v>
      </c>
      <c r="P147" s="43">
        <f t="shared" si="584"/>
        <v>83.75317425</v>
      </c>
      <c r="Q147" s="43">
        <f t="shared" si="584"/>
        <v>2.825640361</v>
      </c>
      <c r="R147" s="44" t="str">
        <f t="shared" ref="R147:T147" si="585">(concat(SUBSTITUTE(O147, ",", ".",),","))</f>
        <v>272,</v>
      </c>
      <c r="S147" s="44" t="str">
        <f t="shared" si="585"/>
        <v>84,</v>
      </c>
      <c r="T147" s="44" t="str">
        <f t="shared" si="585"/>
        <v>3,</v>
      </c>
    </row>
    <row r="148">
      <c r="B148" s="37"/>
      <c r="C148" s="38">
        <v>145.0</v>
      </c>
      <c r="D148" s="42">
        <f t="shared" si="5"/>
        <v>8.20776459</v>
      </c>
      <c r="E148" s="42">
        <f t="shared" si="6"/>
        <v>0.9380688269</v>
      </c>
      <c r="F148" s="42">
        <f t="shared" si="7"/>
        <v>-0.1690008199</v>
      </c>
      <c r="G148" s="42">
        <f t="shared" si="8"/>
        <v>-0.7690680066</v>
      </c>
      <c r="H148" s="42">
        <f t="shared" si="9"/>
        <v>-0.4876949438</v>
      </c>
      <c r="I148" s="43">
        <f t="shared" ref="I148:K148" si="586">ROUNDDOWN(($B$10+E148)*$B$8)</f>
        <v>268</v>
      </c>
      <c r="J148" s="43">
        <f t="shared" si="586"/>
        <v>115</v>
      </c>
      <c r="K148" s="43">
        <f t="shared" si="586"/>
        <v>32</v>
      </c>
      <c r="L148" s="44" t="str">
        <f t="shared" ref="L148:N148" si="587">(concat(SUBSTITUTE(I148, ",", ".",),","))</f>
        <v>268,</v>
      </c>
      <c r="M148" s="44" t="str">
        <f t="shared" si="587"/>
        <v>115,</v>
      </c>
      <c r="N148" s="44" t="str">
        <f t="shared" si="587"/>
        <v>32,</v>
      </c>
      <c r="O148" s="43">
        <f t="shared" ref="O148:Q148" si="588">($B$10+(($B$4*E148)+($B$6*$H148)))*$B$8</f>
        <v>273.543719</v>
      </c>
      <c r="P148" s="43">
        <f t="shared" si="588"/>
        <v>96.89691851</v>
      </c>
      <c r="Q148" s="43">
        <f t="shared" si="588"/>
        <v>1.148698041</v>
      </c>
      <c r="R148" s="44" t="str">
        <f t="shared" ref="R148:T148" si="589">(concat(SUBSTITUTE(O148, ",", ".",),","))</f>
        <v>274,</v>
      </c>
      <c r="S148" s="44" t="str">
        <f t="shared" si="589"/>
        <v>97,</v>
      </c>
      <c r="T148" s="44" t="str">
        <f t="shared" si="589"/>
        <v>1,</v>
      </c>
    </row>
    <row r="149">
      <c r="B149" s="37"/>
      <c r="C149" s="38">
        <v>146.0</v>
      </c>
      <c r="D149" s="42">
        <f t="shared" si="5"/>
        <v>8.264369863</v>
      </c>
      <c r="E149" s="42">
        <f t="shared" si="6"/>
        <v>0.9169660018</v>
      </c>
      <c r="F149" s="42">
        <f t="shared" si="7"/>
        <v>-0.112968871</v>
      </c>
      <c r="G149" s="42">
        <f t="shared" si="8"/>
        <v>-0.8039971304</v>
      </c>
      <c r="H149" s="42">
        <f t="shared" si="9"/>
        <v>-0.3331397947</v>
      </c>
      <c r="I149" s="43">
        <f t="shared" ref="I149:K149" si="590">ROUNDDOWN(($B$10+E149)*$B$8)</f>
        <v>265</v>
      </c>
      <c r="J149" s="43">
        <f t="shared" si="590"/>
        <v>123</v>
      </c>
      <c r="K149" s="43">
        <f t="shared" si="590"/>
        <v>27</v>
      </c>
      <c r="L149" s="44" t="str">
        <f t="shared" ref="L149:N149" si="591">(concat(SUBSTITUTE(I149, ",", ".",),","))</f>
        <v>265,</v>
      </c>
      <c r="M149" s="44" t="str">
        <f t="shared" si="591"/>
        <v>123,</v>
      </c>
      <c r="N149" s="44" t="str">
        <f t="shared" si="591"/>
        <v>27,</v>
      </c>
      <c r="O149" s="43">
        <f t="shared" ref="O149:Q149" si="592">($B$10+(($B$4*E149)+($B$6*$H149)))*$B$8</f>
        <v>274.8942954</v>
      </c>
      <c r="P149" s="43">
        <f t="shared" si="592"/>
        <v>110.5553123</v>
      </c>
      <c r="Q149" s="43">
        <f t="shared" si="592"/>
        <v>0.2931156513</v>
      </c>
      <c r="R149" s="44" t="str">
        <f t="shared" ref="R149:T149" si="593">(concat(SUBSTITUTE(O149, ",", ".",),","))</f>
        <v>275,</v>
      </c>
      <c r="S149" s="44" t="str">
        <f t="shared" si="593"/>
        <v>111,</v>
      </c>
      <c r="T149" s="44" t="str">
        <f t="shared" si="593"/>
        <v>0,</v>
      </c>
    </row>
    <row r="150">
      <c r="B150" s="37"/>
      <c r="C150" s="38">
        <v>147.0</v>
      </c>
      <c r="D150" s="42">
        <f t="shared" si="5"/>
        <v>8.320975137</v>
      </c>
      <c r="E150" s="42">
        <f t="shared" si="6"/>
        <v>0.8929258581</v>
      </c>
      <c r="F150" s="42">
        <f t="shared" si="7"/>
        <v>-0.05657504879</v>
      </c>
      <c r="G150" s="42">
        <f t="shared" si="8"/>
        <v>-0.836350809</v>
      </c>
      <c r="H150" s="42">
        <f t="shared" si="9"/>
        <v>-0.1690008203</v>
      </c>
      <c r="I150" s="43">
        <f t="shared" ref="I150:K150" si="594">ROUNDDOWN(($B$10+E150)*$B$8)</f>
        <v>262</v>
      </c>
      <c r="J150" s="43">
        <f t="shared" si="594"/>
        <v>130</v>
      </c>
      <c r="K150" s="43">
        <f t="shared" si="594"/>
        <v>22</v>
      </c>
      <c r="L150" s="44" t="str">
        <f t="shared" ref="L150:N150" si="595">(concat(SUBSTITUTE(I150, ",", ".",),","))</f>
        <v>262,</v>
      </c>
      <c r="M150" s="44" t="str">
        <f t="shared" si="595"/>
        <v>130,</v>
      </c>
      <c r="N150" s="44" t="str">
        <f t="shared" si="595"/>
        <v>22,</v>
      </c>
      <c r="O150" s="43">
        <f t="shared" ref="O150:Q150" si="596">($B$10+(($B$4*E150)+($B$6*$H150)))*$B$8</f>
        <v>276.0687322</v>
      </c>
      <c r="P150" s="43">
        <f t="shared" si="596"/>
        <v>124.5639937</v>
      </c>
      <c r="Q150" s="43">
        <f t="shared" si="596"/>
        <v>0.1410240041</v>
      </c>
      <c r="R150" s="44" t="str">
        <f t="shared" ref="R150:T150" si="597">(concat(SUBSTITUTE(O150, ",", ".",),","))</f>
        <v>276,</v>
      </c>
      <c r="S150" s="44" t="str">
        <f t="shared" si="597"/>
        <v>125,</v>
      </c>
      <c r="T150" s="44" t="str">
        <f t="shared" si="597"/>
        <v>0,</v>
      </c>
    </row>
    <row r="151">
      <c r="B151" s="37"/>
      <c r="C151" s="38">
        <v>148.0</v>
      </c>
      <c r="D151" s="42">
        <f t="shared" si="5"/>
        <v>8.37758041</v>
      </c>
      <c r="E151" s="42">
        <f t="shared" si="6"/>
        <v>0.8660254038</v>
      </c>
      <c r="F151" s="42">
        <f t="shared" si="7"/>
        <v>0.0000000003931963415</v>
      </c>
      <c r="G151" s="42">
        <f t="shared" si="8"/>
        <v>-0.8660254038</v>
      </c>
      <c r="H151" s="42">
        <f t="shared" si="9"/>
        <v>0</v>
      </c>
      <c r="I151" s="43">
        <f t="shared" ref="I151:K151" si="598">ROUNDDOWN(($B$10+E151)*$B$8)</f>
        <v>258</v>
      </c>
      <c r="J151" s="43">
        <f t="shared" si="598"/>
        <v>138</v>
      </c>
      <c r="K151" s="43">
        <f t="shared" si="598"/>
        <v>18</v>
      </c>
      <c r="L151" s="44" t="str">
        <f t="shared" ref="L151:N151" si="599">(concat(SUBSTITUTE(I151, ",", ".",),","))</f>
        <v>258,</v>
      </c>
      <c r="M151" s="44" t="str">
        <f t="shared" si="599"/>
        <v>138,</v>
      </c>
      <c r="N151" s="44" t="str">
        <f t="shared" si="599"/>
        <v>18,</v>
      </c>
      <c r="O151" s="43">
        <f t="shared" ref="O151:Q151" si="600">($B$10+(($B$4*E151)+($B$6*$H151)))*$B$8</f>
        <v>276.9351785</v>
      </c>
      <c r="P151" s="43">
        <f t="shared" si="600"/>
        <v>138.7500001</v>
      </c>
      <c r="Q151" s="43">
        <f t="shared" si="600"/>
        <v>0.5648215086</v>
      </c>
      <c r="R151" s="44" t="str">
        <f t="shared" ref="R151:T151" si="601">(concat(SUBSTITUTE(O151, ",", ".",),","))</f>
        <v>277,</v>
      </c>
      <c r="S151" s="44" t="str">
        <f t="shared" si="601"/>
        <v>139,</v>
      </c>
      <c r="T151" s="44" t="str">
        <f t="shared" si="601"/>
        <v>1,</v>
      </c>
    </row>
    <row r="152">
      <c r="B152" s="37"/>
      <c r="C152" s="38">
        <v>149.0</v>
      </c>
      <c r="D152" s="42">
        <f t="shared" si="5"/>
        <v>8.434185683</v>
      </c>
      <c r="E152" s="42">
        <f t="shared" si="6"/>
        <v>0.836350809</v>
      </c>
      <c r="F152" s="42">
        <f t="shared" si="7"/>
        <v>0.05657504958</v>
      </c>
      <c r="G152" s="42">
        <f t="shared" si="8"/>
        <v>-0.8929258581</v>
      </c>
      <c r="H152" s="42">
        <f t="shared" si="9"/>
        <v>0.1690008203</v>
      </c>
      <c r="I152" s="43">
        <f t="shared" ref="I152:K152" si="602">ROUNDDOWN(($B$10+E152)*$B$8)</f>
        <v>254</v>
      </c>
      <c r="J152" s="43">
        <f t="shared" si="602"/>
        <v>146</v>
      </c>
      <c r="K152" s="43">
        <f t="shared" si="602"/>
        <v>14</v>
      </c>
      <c r="L152" s="44" t="str">
        <f t="shared" ref="L152:N152" si="603">(concat(SUBSTITUTE(I152, ",", ".",),","))</f>
        <v>254,</v>
      </c>
      <c r="M152" s="44" t="str">
        <f t="shared" si="603"/>
        <v>146,</v>
      </c>
      <c r="N152" s="44" t="str">
        <f t="shared" si="603"/>
        <v>14,</v>
      </c>
      <c r="O152" s="43">
        <f t="shared" ref="O152:Q152" si="604">($B$10+(($B$4*E152)+($B$6*$H152)))*$B$8</f>
        <v>277.358976</v>
      </c>
      <c r="P152" s="43">
        <f t="shared" si="604"/>
        <v>152.9360064</v>
      </c>
      <c r="Q152" s="43">
        <f t="shared" si="604"/>
        <v>1.431267799</v>
      </c>
      <c r="R152" s="44" t="str">
        <f t="shared" ref="R152:T152" si="605">(concat(SUBSTITUTE(O152, ",", ".",),","))</f>
        <v>277,</v>
      </c>
      <c r="S152" s="44" t="str">
        <f t="shared" si="605"/>
        <v>153,</v>
      </c>
      <c r="T152" s="44" t="str">
        <f t="shared" si="605"/>
        <v>1,</v>
      </c>
    </row>
    <row r="153">
      <c r="B153" s="37"/>
      <c r="C153" s="38">
        <v>150.0</v>
      </c>
      <c r="D153" s="42">
        <f t="shared" si="5"/>
        <v>8.490790956</v>
      </c>
      <c r="E153" s="42">
        <f t="shared" si="6"/>
        <v>0.8039971304</v>
      </c>
      <c r="F153" s="42">
        <f t="shared" si="7"/>
        <v>0.1129688718</v>
      </c>
      <c r="G153" s="42">
        <f t="shared" si="8"/>
        <v>-0.9169660018</v>
      </c>
      <c r="H153" s="42">
        <f t="shared" si="9"/>
        <v>0.3331397947</v>
      </c>
      <c r="I153" s="43">
        <f t="shared" ref="I153:K153" si="606">ROUNDDOWN(($B$10+E153)*$B$8)</f>
        <v>250</v>
      </c>
      <c r="J153" s="43">
        <f t="shared" si="606"/>
        <v>154</v>
      </c>
      <c r="K153" s="43">
        <f t="shared" si="606"/>
        <v>11</v>
      </c>
      <c r="L153" s="44" t="str">
        <f t="shared" ref="L153:N153" si="607">(concat(SUBSTITUTE(I153, ",", ".",),","))</f>
        <v>250,</v>
      </c>
      <c r="M153" s="44" t="str">
        <f t="shared" si="607"/>
        <v>154,</v>
      </c>
      <c r="N153" s="44" t="str">
        <f t="shared" si="607"/>
        <v>11,</v>
      </c>
      <c r="O153" s="43">
        <f t="shared" ref="O153:Q153" si="608">($B$10+(($B$4*E153)+($B$6*$H153)))*$B$8</f>
        <v>277.2068843</v>
      </c>
      <c r="P153" s="43">
        <f t="shared" si="608"/>
        <v>166.9446878</v>
      </c>
      <c r="Q153" s="43">
        <f t="shared" si="608"/>
        <v>2.605704573</v>
      </c>
      <c r="R153" s="44" t="str">
        <f t="shared" ref="R153:T153" si="609">(concat(SUBSTITUTE(O153, ",", ".",),","))</f>
        <v>277,</v>
      </c>
      <c r="S153" s="44" t="str">
        <f t="shared" si="609"/>
        <v>167,</v>
      </c>
      <c r="T153" s="44" t="str">
        <f t="shared" si="609"/>
        <v>3,</v>
      </c>
    </row>
    <row r="154">
      <c r="B154" s="37"/>
      <c r="C154" s="38">
        <v>151.0</v>
      </c>
      <c r="D154" s="42">
        <f t="shared" si="5"/>
        <v>8.547396229</v>
      </c>
      <c r="E154" s="42">
        <f t="shared" si="6"/>
        <v>0.7690680066</v>
      </c>
      <c r="F154" s="42">
        <f t="shared" si="7"/>
        <v>0.1690008207</v>
      </c>
      <c r="G154" s="42">
        <f t="shared" si="8"/>
        <v>-0.9380688269</v>
      </c>
      <c r="H154" s="42">
        <f t="shared" si="9"/>
        <v>0.4876949438</v>
      </c>
      <c r="I154" s="43">
        <f t="shared" ref="I154:K154" si="610">ROUNDDOWN(($B$10+E154)*$B$8)</f>
        <v>245</v>
      </c>
      <c r="J154" s="43">
        <f t="shared" si="610"/>
        <v>162</v>
      </c>
      <c r="K154" s="43">
        <f t="shared" si="610"/>
        <v>8</v>
      </c>
      <c r="L154" s="44" t="str">
        <f t="shared" ref="L154:N154" si="611">(concat(SUBSTITUTE(I154, ",", ".",),","))</f>
        <v>245,</v>
      </c>
      <c r="M154" s="44" t="str">
        <f t="shared" si="611"/>
        <v>162,</v>
      </c>
      <c r="N154" s="44" t="str">
        <f t="shared" si="611"/>
        <v>8,</v>
      </c>
      <c r="O154" s="43">
        <f t="shared" ref="O154:Q154" si="612">($B$10+(($B$4*E154)+($B$6*$H154)))*$B$8</f>
        <v>276.351302</v>
      </c>
      <c r="P154" s="43">
        <f t="shared" si="612"/>
        <v>180.6030816</v>
      </c>
      <c r="Q154" s="43">
        <f t="shared" si="612"/>
        <v>3.956280968</v>
      </c>
      <c r="R154" s="44" t="str">
        <f t="shared" ref="R154:T154" si="613">(concat(SUBSTITUTE(O154, ",", ".",),","))</f>
        <v>276,</v>
      </c>
      <c r="S154" s="44" t="str">
        <f t="shared" si="613"/>
        <v>181,</v>
      </c>
      <c r="T154" s="44" t="str">
        <f t="shared" si="613"/>
        <v>4,</v>
      </c>
    </row>
    <row r="155">
      <c r="B155" s="37"/>
      <c r="C155" s="38">
        <v>152.0</v>
      </c>
      <c r="D155" s="42">
        <f t="shared" si="5"/>
        <v>8.604001502</v>
      </c>
      <c r="E155" s="42">
        <f t="shared" si="6"/>
        <v>0.7316753261</v>
      </c>
      <c r="F155" s="42">
        <f t="shared" si="7"/>
        <v>0.224491409</v>
      </c>
      <c r="G155" s="42">
        <f t="shared" si="8"/>
        <v>-0.9561667347</v>
      </c>
      <c r="H155" s="42">
        <f t="shared" si="9"/>
        <v>0.6282199973</v>
      </c>
      <c r="I155" s="43">
        <f t="shared" ref="I155:K155" si="614">ROUNDDOWN(($B$10+E155)*$B$8)</f>
        <v>240</v>
      </c>
      <c r="J155" s="43">
        <f t="shared" si="614"/>
        <v>169</v>
      </c>
      <c r="K155" s="43">
        <f t="shared" si="614"/>
        <v>6</v>
      </c>
      <c r="L155" s="44" t="str">
        <f t="shared" ref="L155:N155" si="615">(concat(SUBSTITUTE(I155, ",", ".",),","))</f>
        <v>240,</v>
      </c>
      <c r="M155" s="44" t="str">
        <f t="shared" si="615"/>
        <v>169,</v>
      </c>
      <c r="N155" s="44" t="str">
        <f t="shared" si="615"/>
        <v>6,</v>
      </c>
      <c r="O155" s="43">
        <f t="shared" ref="O155:Q155" si="616">($B$10+(($B$4*E155)+($B$6*$H155)))*$B$8</f>
        <v>274.6743596</v>
      </c>
      <c r="P155" s="43">
        <f t="shared" si="616"/>
        <v>193.7468259</v>
      </c>
      <c r="Q155" s="43">
        <f t="shared" si="616"/>
        <v>5.358060806</v>
      </c>
      <c r="R155" s="44" t="str">
        <f t="shared" ref="R155:T155" si="617">(concat(SUBSTITUTE(O155, ",", ".",),","))</f>
        <v>275,</v>
      </c>
      <c r="S155" s="44" t="str">
        <f t="shared" si="617"/>
        <v>194,</v>
      </c>
      <c r="T155" s="44" t="str">
        <f t="shared" si="617"/>
        <v>5,</v>
      </c>
    </row>
    <row r="156">
      <c r="B156" s="37"/>
      <c r="C156" s="38">
        <v>153.0</v>
      </c>
      <c r="D156" s="42">
        <f t="shared" si="5"/>
        <v>8.660606775</v>
      </c>
      <c r="E156" s="42">
        <f t="shared" si="6"/>
        <v>0.691938869</v>
      </c>
      <c r="F156" s="42">
        <f t="shared" si="7"/>
        <v>0.2792628837</v>
      </c>
      <c r="G156" s="42">
        <f t="shared" si="8"/>
        <v>-0.9712017523</v>
      </c>
      <c r="H156" s="42">
        <f t="shared" si="9"/>
        <v>0.7506723053</v>
      </c>
      <c r="I156" s="43">
        <f t="shared" ref="I156:K156" si="618">ROUNDDOWN(($B$10+E156)*$B$8)</f>
        <v>234</v>
      </c>
      <c r="J156" s="43">
        <f t="shared" si="618"/>
        <v>177</v>
      </c>
      <c r="K156" s="43">
        <f t="shared" si="618"/>
        <v>3</v>
      </c>
      <c r="L156" s="44" t="str">
        <f t="shared" ref="L156:N156" si="619">(concat(SUBSTITUTE(I156, ",", ".",),","))</f>
        <v>234,</v>
      </c>
      <c r="M156" s="44" t="str">
        <f t="shared" si="619"/>
        <v>177,</v>
      </c>
      <c r="N156" s="44" t="str">
        <f t="shared" si="619"/>
        <v>3,</v>
      </c>
      <c r="O156" s="43">
        <f t="shared" ref="O156:Q156" si="620">($B$10+(($B$4*E156)+($B$6*$H156)))*$B$8</f>
        <v>272.0717679</v>
      </c>
      <c r="P156" s="43">
        <f t="shared" si="620"/>
        <v>206.224156</v>
      </c>
      <c r="Q156" s="43">
        <f t="shared" si="620"/>
        <v>6.696892521</v>
      </c>
      <c r="R156" s="44" t="str">
        <f t="shared" ref="R156:T156" si="621">(concat(SUBSTITUTE(O156, ",", ".",),","))</f>
        <v>272,</v>
      </c>
      <c r="S156" s="44" t="str">
        <f t="shared" si="621"/>
        <v>206,</v>
      </c>
      <c r="T156" s="44" t="str">
        <f t="shared" si="621"/>
        <v>7,</v>
      </c>
    </row>
    <row r="157">
      <c r="B157" s="37"/>
      <c r="C157" s="38">
        <v>154.0</v>
      </c>
      <c r="D157" s="42">
        <f t="shared" si="5"/>
        <v>8.717212048</v>
      </c>
      <c r="E157" s="42">
        <f t="shared" si="6"/>
        <v>0.6499859231</v>
      </c>
      <c r="F157" s="42">
        <f t="shared" si="7"/>
        <v>0.3331397951</v>
      </c>
      <c r="G157" s="42">
        <f t="shared" si="8"/>
        <v>-0.9831257178</v>
      </c>
      <c r="H157" s="42">
        <f t="shared" si="9"/>
        <v>0.8515291377</v>
      </c>
      <c r="I157" s="43">
        <f t="shared" ref="I157:K157" si="622">ROUNDDOWN(($B$10+E157)*$B$8)</f>
        <v>228</v>
      </c>
      <c r="J157" s="43">
        <f t="shared" si="622"/>
        <v>184</v>
      </c>
      <c r="K157" s="43">
        <f t="shared" si="622"/>
        <v>2</v>
      </c>
      <c r="L157" s="44" t="str">
        <f t="shared" ref="L157:N157" si="623">(concat(SUBSTITUTE(I157, ",", ".",),","))</f>
        <v>228,</v>
      </c>
      <c r="M157" s="44" t="str">
        <f t="shared" si="623"/>
        <v>184,</v>
      </c>
      <c r="N157" s="44" t="str">
        <f t="shared" si="623"/>
        <v>2,</v>
      </c>
      <c r="O157" s="43">
        <f t="shared" ref="O157:Q157" si="624">($B$10+(($B$4*E157)+($B$6*$H157)))*$B$8</f>
        <v>268.4563058</v>
      </c>
      <c r="P157" s="43">
        <f t="shared" si="624"/>
        <v>217.8995455</v>
      </c>
      <c r="Q157" s="43">
        <f t="shared" si="624"/>
        <v>7.872929584</v>
      </c>
      <c r="R157" s="44" t="str">
        <f t="shared" ref="R157:T157" si="625">(concat(SUBSTITUTE(O157, ",", ".",),","))</f>
        <v>268,</v>
      </c>
      <c r="S157" s="44" t="str">
        <f t="shared" si="625"/>
        <v>218,</v>
      </c>
      <c r="T157" s="44" t="str">
        <f t="shared" si="625"/>
        <v>8,</v>
      </c>
    </row>
    <row r="158">
      <c r="B158" s="37"/>
      <c r="C158" s="38">
        <v>155.0</v>
      </c>
      <c r="D158" s="42">
        <f t="shared" si="5"/>
        <v>8.773817321</v>
      </c>
      <c r="E158" s="42">
        <f t="shared" si="6"/>
        <v>0.6059508763</v>
      </c>
      <c r="F158" s="42">
        <f t="shared" si="7"/>
        <v>0.3859495594</v>
      </c>
      <c r="G158" s="42">
        <f t="shared" si="8"/>
        <v>-0.9919004353</v>
      </c>
      <c r="H158" s="42">
        <f t="shared" si="9"/>
        <v>0.9278890273</v>
      </c>
      <c r="I158" s="43">
        <f t="shared" ref="I158:K158" si="626">ROUNDDOWN(($B$10+E158)*$B$8)</f>
        <v>222</v>
      </c>
      <c r="J158" s="43">
        <f t="shared" si="626"/>
        <v>192</v>
      </c>
      <c r="K158" s="43">
        <f t="shared" si="626"/>
        <v>1</v>
      </c>
      <c r="L158" s="44" t="str">
        <f t="shared" ref="L158:N158" si="627">(concat(SUBSTITUTE(I158, ",", ".",),","))</f>
        <v>222,</v>
      </c>
      <c r="M158" s="44" t="str">
        <f t="shared" si="627"/>
        <v>192,</v>
      </c>
      <c r="N158" s="44" t="str">
        <f t="shared" si="627"/>
        <v>1,</v>
      </c>
      <c r="O158" s="43">
        <f t="shared" ref="O158:Q158" si="628">($B$10+(($B$4*E158)+($B$6*$H158)))*$B$8</f>
        <v>263.7608493</v>
      </c>
      <c r="P158" s="43">
        <f t="shared" si="628"/>
        <v>228.6568891</v>
      </c>
      <c r="Q158" s="43">
        <f t="shared" si="628"/>
        <v>8.803699357</v>
      </c>
      <c r="R158" s="44" t="str">
        <f t="shared" ref="R158:T158" si="629">(concat(SUBSTITUTE(O158, ",", ".",),","))</f>
        <v>264,</v>
      </c>
      <c r="S158" s="44" t="str">
        <f t="shared" si="629"/>
        <v>229,</v>
      </c>
      <c r="T158" s="44" t="str">
        <f t="shared" si="629"/>
        <v>9,</v>
      </c>
    </row>
    <row r="159">
      <c r="B159" s="37"/>
      <c r="C159" s="38">
        <v>156.0</v>
      </c>
      <c r="D159" s="42">
        <f t="shared" si="5"/>
        <v>8.830422594</v>
      </c>
      <c r="E159" s="42">
        <f t="shared" si="6"/>
        <v>0.5599747861</v>
      </c>
      <c r="F159" s="42">
        <f t="shared" si="7"/>
        <v>0.4375230108</v>
      </c>
      <c r="G159" s="42">
        <f t="shared" si="8"/>
        <v>-0.9974977966</v>
      </c>
      <c r="H159" s="42">
        <f t="shared" si="9"/>
        <v>0.9775552389</v>
      </c>
      <c r="I159" s="43">
        <f t="shared" ref="I159:K159" si="630">ROUNDDOWN(($B$10+E159)*$B$8)</f>
        <v>216</v>
      </c>
      <c r="J159" s="43">
        <f t="shared" si="630"/>
        <v>199</v>
      </c>
      <c r="K159" s="43">
        <f t="shared" si="630"/>
        <v>0</v>
      </c>
      <c r="L159" s="44" t="str">
        <f t="shared" ref="L159:N159" si="631">(concat(SUBSTITUTE(I159, ",", ".",),","))</f>
        <v>216,</v>
      </c>
      <c r="M159" s="44" t="str">
        <f t="shared" si="631"/>
        <v>199,</v>
      </c>
      <c r="N159" s="44" t="str">
        <f t="shared" si="631"/>
        <v>0,</v>
      </c>
      <c r="O159" s="43">
        <f t="shared" ref="O159:Q159" si="632">($B$10+(($B$4*E159)+($B$6*$H159)))*$B$8</f>
        <v>257.9408505</v>
      </c>
      <c r="P159" s="43">
        <f t="shared" si="632"/>
        <v>238.4021391</v>
      </c>
      <c r="Q159" s="43">
        <f t="shared" si="632"/>
        <v>9.4266315</v>
      </c>
      <c r="R159" s="44" t="str">
        <f t="shared" ref="R159:T159" si="633">(concat(SUBSTITUTE(O159, ",", ".",),","))</f>
        <v>258,</v>
      </c>
      <c r="S159" s="44" t="str">
        <f t="shared" si="633"/>
        <v>238,</v>
      </c>
      <c r="T159" s="44" t="str">
        <f t="shared" si="633"/>
        <v>9,</v>
      </c>
    </row>
    <row r="160">
      <c r="B160" s="37"/>
      <c r="C160" s="38">
        <v>157.0</v>
      </c>
      <c r="D160" s="42">
        <f t="shared" si="5"/>
        <v>8.887027867</v>
      </c>
      <c r="E160" s="42">
        <f t="shared" si="6"/>
        <v>0.512204928</v>
      </c>
      <c r="F160" s="42">
        <f t="shared" si="7"/>
        <v>0.4876949442</v>
      </c>
      <c r="G160" s="42">
        <f t="shared" si="8"/>
        <v>-0.9998998718</v>
      </c>
      <c r="H160" s="42">
        <f t="shared" si="9"/>
        <v>0.9990989662</v>
      </c>
      <c r="I160" s="43">
        <f t="shared" ref="I160:K160" si="634">ROUNDDOWN(($B$10+E160)*$B$8)</f>
        <v>209</v>
      </c>
      <c r="J160" s="43">
        <f t="shared" si="634"/>
        <v>206</v>
      </c>
      <c r="K160" s="43">
        <f t="shared" si="634"/>
        <v>0</v>
      </c>
      <c r="L160" s="44" t="str">
        <f t="shared" ref="L160:N160" si="635">(concat(SUBSTITUTE(I160, ",", ".",),","))</f>
        <v>209,</v>
      </c>
      <c r="M160" s="44" t="str">
        <f t="shared" si="635"/>
        <v>206,</v>
      </c>
      <c r="N160" s="44" t="str">
        <f t="shared" si="635"/>
        <v>0,</v>
      </c>
      <c r="O160" s="43">
        <f t="shared" ref="O160:Q160" si="636">($B$10+(($B$4*E160)+($B$6*$H160)))*$B$8</f>
        <v>250.9761948</v>
      </c>
      <c r="P160" s="43">
        <f t="shared" si="636"/>
        <v>247.0653205</v>
      </c>
      <c r="Q160" s="43">
        <f t="shared" si="636"/>
        <v>9.700972655</v>
      </c>
      <c r="R160" s="44" t="str">
        <f t="shared" ref="R160:T160" si="637">(concat(SUBSTITUTE(O160, ",", ".",),","))</f>
        <v>251,</v>
      </c>
      <c r="S160" s="44" t="str">
        <f t="shared" si="637"/>
        <v>247,</v>
      </c>
      <c r="T160" s="44" t="str">
        <f t="shared" si="637"/>
        <v>10,</v>
      </c>
    </row>
    <row r="161">
      <c r="B161" s="37"/>
      <c r="C161" s="38">
        <v>158.0</v>
      </c>
      <c r="D161" s="42">
        <f t="shared" si="5"/>
        <v>8.94363314</v>
      </c>
      <c r="E161" s="42">
        <f t="shared" si="6"/>
        <v>0.462794323</v>
      </c>
      <c r="F161" s="42">
        <f t="shared" si="7"/>
        <v>0.5363046436</v>
      </c>
      <c r="G161" s="42">
        <f t="shared" si="8"/>
        <v>-0.9990989662</v>
      </c>
      <c r="H161" s="42">
        <f t="shared" si="9"/>
        <v>0.9919004353</v>
      </c>
      <c r="I161" s="43">
        <f t="shared" ref="I161:K161" si="638">ROUNDDOWN(($B$10+E161)*$B$8)</f>
        <v>202</v>
      </c>
      <c r="J161" s="43">
        <f t="shared" si="638"/>
        <v>213</v>
      </c>
      <c r="K161" s="43">
        <f t="shared" si="638"/>
        <v>0</v>
      </c>
      <c r="L161" s="44" t="str">
        <f t="shared" ref="L161:N161" si="639">(concat(SUBSTITUTE(I161, ",", ".",),","))</f>
        <v>202,</v>
      </c>
      <c r="M161" s="44" t="str">
        <f t="shared" si="639"/>
        <v>213,</v>
      </c>
      <c r="N161" s="44" t="str">
        <f t="shared" si="639"/>
        <v>0,</v>
      </c>
      <c r="O161" s="43">
        <f t="shared" ref="O161:Q161" si="640">($B$10+(($B$4*E161)+($B$6*$H161)))*$B$8</f>
        <v>242.8723799</v>
      </c>
      <c r="P161" s="43">
        <f t="shared" si="640"/>
        <v>254.6018705</v>
      </c>
      <c r="Q161" s="43">
        <f t="shared" si="640"/>
        <v>9.609031991</v>
      </c>
      <c r="R161" s="44" t="str">
        <f t="shared" ref="R161:T161" si="641">(concat(SUBSTITUTE(O161, ",", ".",),","))</f>
        <v>243,</v>
      </c>
      <c r="S161" s="44" t="str">
        <f t="shared" si="641"/>
        <v>255,</v>
      </c>
      <c r="T161" s="44" t="str">
        <f t="shared" si="641"/>
        <v>10,</v>
      </c>
    </row>
    <row r="162">
      <c r="B162" s="37"/>
      <c r="C162" s="38">
        <v>159.0</v>
      </c>
      <c r="D162" s="42">
        <f t="shared" si="5"/>
        <v>9.000238413</v>
      </c>
      <c r="E162" s="42">
        <f t="shared" si="6"/>
        <v>0.4119012482</v>
      </c>
      <c r="F162" s="42">
        <f t="shared" si="7"/>
        <v>0.5831963975</v>
      </c>
      <c r="G162" s="42">
        <f t="shared" si="8"/>
        <v>-0.9950976455</v>
      </c>
      <c r="H162" s="42">
        <f t="shared" si="9"/>
        <v>0.9561667347</v>
      </c>
      <c r="I162" s="43">
        <f t="shared" ref="I162:K162" si="642">ROUNDDOWN(($B$10+E162)*$B$8)</f>
        <v>195</v>
      </c>
      <c r="J162" s="43">
        <f t="shared" si="642"/>
        <v>219</v>
      </c>
      <c r="K162" s="43">
        <f t="shared" si="642"/>
        <v>0</v>
      </c>
      <c r="L162" s="44" t="str">
        <f t="shared" ref="L162:N162" si="643">(concat(SUBSTITUTE(I162, ",", ".",),","))</f>
        <v>195,</v>
      </c>
      <c r="M162" s="44" t="str">
        <f t="shared" si="643"/>
        <v>219,</v>
      </c>
      <c r="N162" s="44" t="str">
        <f t="shared" si="643"/>
        <v>0,</v>
      </c>
      <c r="O162" s="43">
        <f t="shared" ref="O162:Q162" si="644">($B$10+(($B$4*E162)+($B$6*$H162)))*$B$8</f>
        <v>233.6609825</v>
      </c>
      <c r="P162" s="43">
        <f t="shared" si="644"/>
        <v>260.9932648</v>
      </c>
      <c r="Q162" s="43">
        <f t="shared" si="644"/>
        <v>9.156721526</v>
      </c>
      <c r="R162" s="44" t="str">
        <f t="shared" ref="R162:T162" si="645">(concat(SUBSTITUTE(O162, ",", ".",),","))</f>
        <v>234,</v>
      </c>
      <c r="S162" s="44" t="str">
        <f t="shared" si="645"/>
        <v>261,</v>
      </c>
      <c r="T162" s="44" t="str">
        <f t="shared" si="645"/>
        <v>9,</v>
      </c>
    </row>
    <row r="163">
      <c r="B163" s="37"/>
      <c r="C163" s="38">
        <v>160.0</v>
      </c>
      <c r="D163" s="42">
        <f t="shared" si="5"/>
        <v>9.056843686</v>
      </c>
      <c r="E163" s="42">
        <f t="shared" si="6"/>
        <v>0.3596887296</v>
      </c>
      <c r="F163" s="42">
        <f t="shared" si="7"/>
        <v>0.6282199976</v>
      </c>
      <c r="G163" s="42">
        <f t="shared" si="8"/>
        <v>-0.9879087269</v>
      </c>
      <c r="H163" s="42">
        <f t="shared" si="9"/>
        <v>0.8929258581</v>
      </c>
      <c r="I163" s="43">
        <f t="shared" ref="I163:K163" si="646">ROUNDDOWN(($B$10+E163)*$B$8)</f>
        <v>188</v>
      </c>
      <c r="J163" s="43">
        <f t="shared" si="646"/>
        <v>225</v>
      </c>
      <c r="K163" s="43">
        <f t="shared" si="646"/>
        <v>1</v>
      </c>
      <c r="L163" s="44" t="str">
        <f t="shared" ref="L163:N163" si="647">(concat(SUBSTITUTE(I163, ",", ".",),","))</f>
        <v>188,</v>
      </c>
      <c r="M163" s="44" t="str">
        <f t="shared" si="647"/>
        <v>225,</v>
      </c>
      <c r="N163" s="44" t="str">
        <f t="shared" si="647"/>
        <v>1,</v>
      </c>
      <c r="O163" s="43">
        <f t="shared" ref="O163:Q163" si="648">($B$10+(($B$4*E163)+($B$6*$H163)))*$B$8</f>
        <v>223.3993947</v>
      </c>
      <c r="P163" s="43">
        <f t="shared" si="648"/>
        <v>266.2469152</v>
      </c>
      <c r="Q163" s="43">
        <f t="shared" si="648"/>
        <v>8.373375578</v>
      </c>
      <c r="R163" s="44" t="str">
        <f t="shared" ref="R163:T163" si="649">(concat(SUBSTITUTE(O163, ",", ".",),","))</f>
        <v>223,</v>
      </c>
      <c r="S163" s="44" t="str">
        <f t="shared" si="649"/>
        <v>266,</v>
      </c>
      <c r="T163" s="44" t="str">
        <f t="shared" si="649"/>
        <v>8,</v>
      </c>
    </row>
    <row r="164">
      <c r="B164" s="37"/>
      <c r="C164" s="38">
        <v>161.0</v>
      </c>
      <c r="D164" s="42">
        <f t="shared" si="5"/>
        <v>9.113448959</v>
      </c>
      <c r="E164" s="42">
        <f t="shared" si="6"/>
        <v>0.3063240196</v>
      </c>
      <c r="F164" s="42">
        <f t="shared" si="7"/>
        <v>0.6712312196</v>
      </c>
      <c r="G164" s="42">
        <f t="shared" si="8"/>
        <v>-0.9775552389</v>
      </c>
      <c r="H164" s="42">
        <f t="shared" si="9"/>
        <v>0.8039971304</v>
      </c>
      <c r="I164" s="43">
        <f t="shared" ref="I164:K164" si="650">ROUNDDOWN(($B$10+E164)*$B$8)</f>
        <v>181</v>
      </c>
      <c r="J164" s="43">
        <f t="shared" si="650"/>
        <v>231</v>
      </c>
      <c r="K164" s="43">
        <f t="shared" si="650"/>
        <v>3</v>
      </c>
      <c r="L164" s="44" t="str">
        <f t="shared" ref="L164:N164" si="651">(concat(SUBSTITUTE(I164, ",", ".",),","))</f>
        <v>181,</v>
      </c>
      <c r="M164" s="44" t="str">
        <f t="shared" si="651"/>
        <v>231,</v>
      </c>
      <c r="N164" s="44" t="str">
        <f t="shared" si="651"/>
        <v>3,</v>
      </c>
      <c r="O164" s="43">
        <f t="shared" ref="O164:Q164" si="652">($B$10+(($B$4*E164)+($B$6*$H164)))*$B$8</f>
        <v>212.1698388</v>
      </c>
      <c r="P164" s="43">
        <f t="shared" si="652"/>
        <v>270.3953439</v>
      </c>
      <c r="Q164" s="43">
        <f t="shared" si="652"/>
        <v>7.31085459</v>
      </c>
      <c r="R164" s="44" t="str">
        <f t="shared" ref="R164:T164" si="653">(concat(SUBSTITUTE(O164, ",", ".",),","))</f>
        <v>212,</v>
      </c>
      <c r="S164" s="44" t="str">
        <f t="shared" si="653"/>
        <v>270,</v>
      </c>
      <c r="T164" s="44" t="str">
        <f t="shared" si="653"/>
        <v>7,</v>
      </c>
    </row>
    <row r="165">
      <c r="B165" s="37"/>
      <c r="C165" s="38">
        <v>162.0</v>
      </c>
      <c r="D165" s="42">
        <f t="shared" si="5"/>
        <v>9.170054232</v>
      </c>
      <c r="E165" s="42">
        <f t="shared" si="6"/>
        <v>0.2519780614</v>
      </c>
      <c r="F165" s="42">
        <f t="shared" si="7"/>
        <v>0.7120922857</v>
      </c>
      <c r="G165" s="42">
        <f t="shared" si="8"/>
        <v>-0.9640703468</v>
      </c>
      <c r="H165" s="42">
        <f t="shared" si="9"/>
        <v>0.691938869</v>
      </c>
      <c r="I165" s="43">
        <f t="shared" ref="I165:K165" si="654">ROUNDDOWN(($B$10+E165)*$B$8)</f>
        <v>173</v>
      </c>
      <c r="J165" s="43">
        <f t="shared" si="654"/>
        <v>237</v>
      </c>
      <c r="K165" s="43">
        <f t="shared" si="654"/>
        <v>4</v>
      </c>
      <c r="L165" s="44" t="str">
        <f t="shared" ref="L165:N165" si="655">(concat(SUBSTITUTE(I165, ",", ".",),","))</f>
        <v>173,</v>
      </c>
      <c r="M165" s="44" t="str">
        <f t="shared" si="655"/>
        <v>237,</v>
      </c>
      <c r="N165" s="44" t="str">
        <f t="shared" si="655"/>
        <v>4,</v>
      </c>
      <c r="O165" s="43">
        <f t="shared" ref="O165:Q165" si="656">($B$10+(($B$4*E165)+($B$6*$H165)))*$B$8</f>
        <v>200.0776834</v>
      </c>
      <c r="P165" s="43">
        <f t="shared" si="656"/>
        <v>273.4946593</v>
      </c>
      <c r="Q165" s="43">
        <f t="shared" si="656"/>
        <v>6.041959262</v>
      </c>
      <c r="R165" s="44" t="str">
        <f t="shared" ref="R165:T165" si="657">(concat(SUBSTITUTE(O165, ",", ".",),","))</f>
        <v>200,</v>
      </c>
      <c r="S165" s="44" t="str">
        <f t="shared" si="657"/>
        <v>273,</v>
      </c>
      <c r="T165" s="44" t="str">
        <f t="shared" si="657"/>
        <v>6,</v>
      </c>
    </row>
    <row r="166">
      <c r="B166" s="37"/>
      <c r="C166" s="38">
        <v>163.0</v>
      </c>
      <c r="D166" s="42">
        <f t="shared" si="5"/>
        <v>9.226659505</v>
      </c>
      <c r="E166" s="42">
        <f t="shared" si="6"/>
        <v>0.1968249415</v>
      </c>
      <c r="F166" s="42">
        <f t="shared" si="7"/>
        <v>0.7506723055</v>
      </c>
      <c r="G166" s="42">
        <f t="shared" si="8"/>
        <v>-0.9474972467</v>
      </c>
      <c r="H166" s="42">
        <f t="shared" si="9"/>
        <v>0.5599747861</v>
      </c>
      <c r="I166" s="43">
        <f t="shared" ref="I166:K166" si="658">ROUNDDOWN(($B$10+E166)*$B$8)</f>
        <v>166</v>
      </c>
      <c r="J166" s="43">
        <f t="shared" si="658"/>
        <v>242</v>
      </c>
      <c r="K166" s="43">
        <f t="shared" si="658"/>
        <v>7</v>
      </c>
      <c r="L166" s="44" t="str">
        <f t="shared" ref="L166:N166" si="659">(concat(SUBSTITUTE(I166, ",", ".",),","))</f>
        <v>166,</v>
      </c>
      <c r="M166" s="44" t="str">
        <f t="shared" si="659"/>
        <v>242,</v>
      </c>
      <c r="N166" s="44" t="str">
        <f t="shared" si="659"/>
        <v>7,</v>
      </c>
      <c r="O166" s="43">
        <f t="shared" ref="O166:Q166" si="660">($B$10+(($B$4*E166)+($B$6*$H166)))*$B$8</f>
        <v>187.2491101</v>
      </c>
      <c r="P166" s="43">
        <f t="shared" si="660"/>
        <v>275.6223801</v>
      </c>
      <c r="Q166" s="43">
        <f t="shared" si="660"/>
        <v>4.658200917</v>
      </c>
      <c r="R166" s="44" t="str">
        <f t="shared" ref="R166:T166" si="661">(concat(SUBSTITUTE(O166, ",", ".",),","))</f>
        <v>187,</v>
      </c>
      <c r="S166" s="44" t="str">
        <f t="shared" si="661"/>
        <v>276,</v>
      </c>
      <c r="T166" s="44" t="str">
        <f t="shared" si="661"/>
        <v>5,</v>
      </c>
    </row>
    <row r="167">
      <c r="B167" s="37"/>
      <c r="C167" s="38">
        <v>164.0</v>
      </c>
      <c r="D167" s="42">
        <f t="shared" si="5"/>
        <v>9.283264778</v>
      </c>
      <c r="E167" s="42">
        <f t="shared" si="6"/>
        <v>0.1410413319</v>
      </c>
      <c r="F167" s="42">
        <f t="shared" si="7"/>
        <v>0.7868476956</v>
      </c>
      <c r="G167" s="42">
        <f t="shared" si="8"/>
        <v>-0.9278890273</v>
      </c>
      <c r="H167" s="42">
        <f t="shared" si="9"/>
        <v>0.4119012482</v>
      </c>
      <c r="I167" s="43">
        <f t="shared" ref="I167:K167" si="662">ROUNDDOWN(($B$10+E167)*$B$8)</f>
        <v>158</v>
      </c>
      <c r="J167" s="43">
        <f t="shared" si="662"/>
        <v>247</v>
      </c>
      <c r="K167" s="43">
        <f t="shared" si="662"/>
        <v>10</v>
      </c>
      <c r="L167" s="44" t="str">
        <f t="shared" ref="L167:N167" si="663">(concat(SUBSTITUTE(I167, ",", ".",),","))</f>
        <v>158,</v>
      </c>
      <c r="M167" s="44" t="str">
        <f t="shared" si="663"/>
        <v>247,</v>
      </c>
      <c r="N167" s="44" t="str">
        <f t="shared" si="663"/>
        <v>10,</v>
      </c>
      <c r="O167" s="43">
        <f t="shared" ref="O167:Q167" si="664">($B$10+(($B$4*E167)+($B$6*$H167)))*$B$8</f>
        <v>173.8281931</v>
      </c>
      <c r="P167" s="43">
        <f t="shared" si="664"/>
        <v>276.874671</v>
      </c>
      <c r="Q167" s="43">
        <f t="shared" si="664"/>
        <v>3.266992685</v>
      </c>
      <c r="R167" s="44" t="str">
        <f t="shared" ref="R167:T167" si="665">(concat(SUBSTITUTE(O167, ",", ".",),","))</f>
        <v>174,</v>
      </c>
      <c r="S167" s="44" t="str">
        <f t="shared" si="665"/>
        <v>277,</v>
      </c>
      <c r="T167" s="44" t="str">
        <f t="shared" si="665"/>
        <v>3,</v>
      </c>
    </row>
    <row r="168">
      <c r="B168" s="37"/>
      <c r="C168" s="38">
        <v>165.0</v>
      </c>
      <c r="D168" s="42">
        <f t="shared" si="5"/>
        <v>9.339870051</v>
      </c>
      <c r="E168" s="42">
        <f t="shared" si="6"/>
        <v>0.08480592448</v>
      </c>
      <c r="F168" s="42">
        <f t="shared" si="7"/>
        <v>0.8205025753</v>
      </c>
      <c r="G168" s="42">
        <f t="shared" si="8"/>
        <v>-0.9053084996</v>
      </c>
      <c r="H168" s="42">
        <f t="shared" si="9"/>
        <v>0.2519780614</v>
      </c>
      <c r="I168" s="43">
        <f t="shared" ref="I168:K168" si="666">ROUNDDOWN(($B$10+E168)*$B$8)</f>
        <v>150</v>
      </c>
      <c r="J168" s="43">
        <f t="shared" si="666"/>
        <v>252</v>
      </c>
      <c r="K168" s="43">
        <f t="shared" si="666"/>
        <v>13</v>
      </c>
      <c r="L168" s="44" t="str">
        <f t="shared" ref="L168:N168" si="667">(concat(SUBSTITUTE(I168, ",", ".",),","))</f>
        <v>150,</v>
      </c>
      <c r="M168" s="44" t="str">
        <f t="shared" si="667"/>
        <v>252,</v>
      </c>
      <c r="N168" s="44" t="str">
        <f t="shared" si="667"/>
        <v>13,</v>
      </c>
      <c r="O168" s="43">
        <f t="shared" ref="O168:Q168" si="668">($B$10+(($B$4*E168)+($B$6*$H168)))*$B$8</f>
        <v>159.9734756</v>
      </c>
      <c r="P168" s="43">
        <f t="shared" si="668"/>
        <v>277.3630725</v>
      </c>
      <c r="Q168" s="43">
        <f t="shared" si="668"/>
        <v>1.988342859</v>
      </c>
      <c r="R168" s="44" t="str">
        <f t="shared" ref="R168:T168" si="669">(concat(SUBSTITUTE(O168, ",", ".",),","))</f>
        <v>160,</v>
      </c>
      <c r="S168" s="44" t="str">
        <f t="shared" si="669"/>
        <v>277,</v>
      </c>
      <c r="T168" s="44" t="str">
        <f t="shared" si="669"/>
        <v>2,</v>
      </c>
    </row>
    <row r="169">
      <c r="B169" s="37"/>
      <c r="C169" s="38">
        <v>166.0</v>
      </c>
      <c r="D169" s="42">
        <f t="shared" si="5"/>
        <v>9.396475324</v>
      </c>
      <c r="E169" s="42">
        <f t="shared" si="6"/>
        <v>0.02829885808</v>
      </c>
      <c r="F169" s="42">
        <f t="shared" si="7"/>
        <v>0.8515291379</v>
      </c>
      <c r="G169" s="42">
        <f t="shared" si="8"/>
        <v>-0.8798279958</v>
      </c>
      <c r="H169" s="42">
        <f t="shared" si="9"/>
        <v>0.08480592448</v>
      </c>
      <c r="I169" s="43">
        <f t="shared" ref="I169:K169" si="670">ROUNDDOWN(($B$10+E169)*$B$8)</f>
        <v>142</v>
      </c>
      <c r="J169" s="43">
        <f t="shared" si="670"/>
        <v>256</v>
      </c>
      <c r="K169" s="43">
        <f t="shared" si="670"/>
        <v>16</v>
      </c>
      <c r="L169" s="44" t="str">
        <f t="shared" ref="L169:N169" si="671">(concat(SUBSTITUTE(I169, ",", ".",),","))</f>
        <v>142,</v>
      </c>
      <c r="M169" s="44" t="str">
        <f t="shared" si="671"/>
        <v>256,</v>
      </c>
      <c r="N169" s="44" t="str">
        <f t="shared" si="671"/>
        <v>16,</v>
      </c>
      <c r="O169" s="43">
        <f t="shared" ref="O169:Q169" si="672">($B$10+(($B$4*E169)+($B$6*$H169)))*$B$8</f>
        <v>145.8541374</v>
      </c>
      <c r="P169" s="43">
        <f t="shared" si="672"/>
        <v>277.2108189</v>
      </c>
      <c r="Q169" s="43">
        <f t="shared" si="672"/>
        <v>0.9511462622</v>
      </c>
      <c r="R169" s="44" t="str">
        <f t="shared" ref="R169:T169" si="673">(concat(SUBSTITUTE(O169, ",", ".",),","))</f>
        <v>146,</v>
      </c>
      <c r="S169" s="44" t="str">
        <f t="shared" si="673"/>
        <v>277,</v>
      </c>
      <c r="T169" s="44" t="str">
        <f t="shared" si="673"/>
        <v>1,</v>
      </c>
    </row>
    <row r="170">
      <c r="B170" s="37"/>
      <c r="C170" s="38">
        <v>167.0</v>
      </c>
      <c r="D170" s="42">
        <f t="shared" si="5"/>
        <v>9.453080597</v>
      </c>
      <c r="E170" s="42">
        <f t="shared" si="6"/>
        <v>-0.02829885808</v>
      </c>
      <c r="F170" s="42">
        <f t="shared" si="7"/>
        <v>0.879827996</v>
      </c>
      <c r="G170" s="42">
        <f t="shared" si="8"/>
        <v>-0.8515291377</v>
      </c>
      <c r="H170" s="42">
        <f t="shared" si="9"/>
        <v>-0.08480592448</v>
      </c>
      <c r="I170" s="43">
        <f t="shared" ref="I170:K170" si="674">ROUNDDOWN(($B$10+E170)*$B$8)</f>
        <v>134</v>
      </c>
      <c r="J170" s="43">
        <f t="shared" si="674"/>
        <v>260</v>
      </c>
      <c r="K170" s="43">
        <f t="shared" si="674"/>
        <v>20</v>
      </c>
      <c r="L170" s="44" t="str">
        <f t="shared" ref="L170:N170" si="675">(concat(SUBSTITUTE(I170, ",", ".",),","))</f>
        <v>134,</v>
      </c>
      <c r="M170" s="44" t="str">
        <f t="shared" si="675"/>
        <v>260,</v>
      </c>
      <c r="N170" s="44" t="str">
        <f t="shared" si="675"/>
        <v>20,</v>
      </c>
      <c r="O170" s="43">
        <f t="shared" ref="O170:Q170" si="676">($B$10+(($B$4*E170)+($B$6*$H170)))*$B$8</f>
        <v>131.6458626</v>
      </c>
      <c r="P170" s="43">
        <f t="shared" si="676"/>
        <v>276.5488538</v>
      </c>
      <c r="Q170" s="43">
        <f t="shared" si="676"/>
        <v>0.2891811158</v>
      </c>
      <c r="R170" s="44" t="str">
        <f t="shared" ref="R170:T170" si="677">(concat(SUBSTITUTE(O170, ",", ".",),","))</f>
        <v>132,</v>
      </c>
      <c r="S170" s="44" t="str">
        <f t="shared" si="677"/>
        <v>277,</v>
      </c>
      <c r="T170" s="44" t="str">
        <f t="shared" si="677"/>
        <v>0,</v>
      </c>
    </row>
    <row r="171">
      <c r="B171" s="37"/>
      <c r="C171" s="38">
        <v>168.0</v>
      </c>
      <c r="D171" s="42">
        <f t="shared" si="5"/>
        <v>9.50968587</v>
      </c>
      <c r="E171" s="42">
        <f t="shared" si="6"/>
        <v>-0.08480592448</v>
      </c>
      <c r="F171" s="42">
        <f t="shared" si="7"/>
        <v>0.9053084997</v>
      </c>
      <c r="G171" s="42">
        <f t="shared" si="8"/>
        <v>-0.8205025751</v>
      </c>
      <c r="H171" s="42">
        <f t="shared" si="9"/>
        <v>-0.2519780614</v>
      </c>
      <c r="I171" s="43">
        <f t="shared" ref="I171:K171" si="678">ROUNDDOWN(($B$10+E171)*$B$8)</f>
        <v>126</v>
      </c>
      <c r="J171" s="43">
        <f t="shared" si="678"/>
        <v>264</v>
      </c>
      <c r="K171" s="43">
        <f t="shared" si="678"/>
        <v>24</v>
      </c>
      <c r="L171" s="44" t="str">
        <f t="shared" ref="L171:N171" si="679">(concat(SUBSTITUTE(I171, ",", ".",),","))</f>
        <v>126,</v>
      </c>
      <c r="M171" s="44" t="str">
        <f t="shared" si="679"/>
        <v>264,</v>
      </c>
      <c r="N171" s="44" t="str">
        <f t="shared" si="679"/>
        <v>24,</v>
      </c>
      <c r="O171" s="43">
        <f t="shared" ref="O171:Q171" si="680">($B$10+(($B$4*E171)+($B$6*$H171)))*$B$8</f>
        <v>117.5265244</v>
      </c>
      <c r="P171" s="43">
        <f t="shared" si="680"/>
        <v>275.5116572</v>
      </c>
      <c r="Q171" s="43">
        <f t="shared" si="680"/>
        <v>0.1369275357</v>
      </c>
      <c r="R171" s="44" t="str">
        <f t="shared" ref="R171:T171" si="681">(concat(SUBSTITUTE(O171, ",", ".",),","))</f>
        <v>118,</v>
      </c>
      <c r="S171" s="44" t="str">
        <f t="shared" si="681"/>
        <v>276,</v>
      </c>
      <c r="T171" s="44" t="str">
        <f t="shared" si="681"/>
        <v>0,</v>
      </c>
    </row>
    <row r="172">
      <c r="B172" s="37"/>
      <c r="C172" s="38">
        <v>169.0</v>
      </c>
      <c r="D172" s="42">
        <f t="shared" si="5"/>
        <v>9.566291143</v>
      </c>
      <c r="E172" s="42">
        <f t="shared" si="6"/>
        <v>-0.1410413319</v>
      </c>
      <c r="F172" s="42">
        <f t="shared" si="7"/>
        <v>0.9278890274</v>
      </c>
      <c r="G172" s="42">
        <f t="shared" si="8"/>
        <v>-0.7868476954</v>
      </c>
      <c r="H172" s="42">
        <f t="shared" si="9"/>
        <v>-0.4119012482</v>
      </c>
      <c r="I172" s="43">
        <f t="shared" ref="I172:K172" si="682">ROUNDDOWN(($B$10+E172)*$B$8)</f>
        <v>119</v>
      </c>
      <c r="J172" s="43">
        <f t="shared" si="682"/>
        <v>267</v>
      </c>
      <c r="K172" s="43">
        <f t="shared" si="682"/>
        <v>29</v>
      </c>
      <c r="L172" s="44" t="str">
        <f t="shared" ref="L172:N172" si="683">(concat(SUBSTITUTE(I172, ",", ".",),","))</f>
        <v>119,</v>
      </c>
      <c r="M172" s="44" t="str">
        <f t="shared" si="683"/>
        <v>267,</v>
      </c>
      <c r="N172" s="44" t="str">
        <f t="shared" si="683"/>
        <v>29,</v>
      </c>
      <c r="O172" s="43">
        <f t="shared" ref="O172:Q172" si="684">($B$10+(($B$4*E172)+($B$6*$H172)))*$B$8</f>
        <v>103.6718069</v>
      </c>
      <c r="P172" s="43">
        <f t="shared" si="684"/>
        <v>274.2330073</v>
      </c>
      <c r="Q172" s="43">
        <f t="shared" si="684"/>
        <v>0.6253290046</v>
      </c>
      <c r="R172" s="44" t="str">
        <f t="shared" ref="R172:T172" si="685">(concat(SUBSTITUTE(O172, ",", ".",),","))</f>
        <v>104,</v>
      </c>
      <c r="S172" s="44" t="str">
        <f t="shared" si="685"/>
        <v>274,</v>
      </c>
      <c r="T172" s="44" t="str">
        <f t="shared" si="685"/>
        <v>1,</v>
      </c>
    </row>
    <row r="173">
      <c r="B173" s="37"/>
      <c r="C173" s="38">
        <v>170.0</v>
      </c>
      <c r="D173" s="42">
        <f t="shared" si="5"/>
        <v>9.622896416</v>
      </c>
      <c r="E173" s="42">
        <f t="shared" si="6"/>
        <v>-0.1968249415</v>
      </c>
      <c r="F173" s="42">
        <f t="shared" si="7"/>
        <v>0.9474972468</v>
      </c>
      <c r="G173" s="42">
        <f t="shared" si="8"/>
        <v>-0.7506723053</v>
      </c>
      <c r="H173" s="42">
        <f t="shared" si="9"/>
        <v>-0.5599747861</v>
      </c>
      <c r="I173" s="43">
        <f t="shared" ref="I173:K173" si="686">ROUNDDOWN(($B$10+E173)*$B$8)</f>
        <v>111</v>
      </c>
      <c r="J173" s="43">
        <f t="shared" si="686"/>
        <v>270</v>
      </c>
      <c r="K173" s="43">
        <f t="shared" si="686"/>
        <v>34</v>
      </c>
      <c r="L173" s="44" t="str">
        <f t="shared" ref="L173:N173" si="687">(concat(SUBSTITUTE(I173, ",", ".",),","))</f>
        <v>111,</v>
      </c>
      <c r="M173" s="44" t="str">
        <f t="shared" si="687"/>
        <v>270,</v>
      </c>
      <c r="N173" s="44" t="str">
        <f t="shared" si="687"/>
        <v>34,</v>
      </c>
      <c r="O173" s="43">
        <f t="shared" ref="O173:Q173" si="688">($B$10+(($B$4*E173)+($B$6*$H173)))*$B$8</f>
        <v>90.25088993</v>
      </c>
      <c r="P173" s="43">
        <f t="shared" si="688"/>
        <v>272.8417991</v>
      </c>
      <c r="Q173" s="43">
        <f t="shared" si="688"/>
        <v>1.877619946</v>
      </c>
      <c r="R173" s="44" t="str">
        <f t="shared" ref="R173:T173" si="689">(concat(SUBSTITUTE(O173, ",", ".",),","))</f>
        <v>90,</v>
      </c>
      <c r="S173" s="44" t="str">
        <f t="shared" si="689"/>
        <v>273,</v>
      </c>
      <c r="T173" s="44" t="str">
        <f t="shared" si="689"/>
        <v>2,</v>
      </c>
    </row>
    <row r="174">
      <c r="B174" s="37"/>
      <c r="C174" s="38">
        <v>171.0</v>
      </c>
      <c r="D174" s="42">
        <f t="shared" si="5"/>
        <v>9.679501689</v>
      </c>
      <c r="E174" s="42">
        <f t="shared" si="6"/>
        <v>-0.2519780614</v>
      </c>
      <c r="F174" s="42">
        <f t="shared" si="7"/>
        <v>0.9640703469</v>
      </c>
      <c r="G174" s="42">
        <f t="shared" si="8"/>
        <v>-0.7120922854</v>
      </c>
      <c r="H174" s="42">
        <f t="shared" si="9"/>
        <v>-0.691938869</v>
      </c>
      <c r="I174" s="43">
        <f t="shared" ref="I174:K174" si="690">ROUNDDOWN(($B$10+E174)*$B$8)</f>
        <v>103</v>
      </c>
      <c r="J174" s="43">
        <f t="shared" si="690"/>
        <v>272</v>
      </c>
      <c r="K174" s="43">
        <f t="shared" si="690"/>
        <v>39</v>
      </c>
      <c r="L174" s="44" t="str">
        <f t="shared" ref="L174:N174" si="691">(concat(SUBSTITUTE(I174, ",", ".",),","))</f>
        <v>103,</v>
      </c>
      <c r="M174" s="44" t="str">
        <f t="shared" si="691"/>
        <v>272,</v>
      </c>
      <c r="N174" s="44" t="str">
        <f t="shared" si="691"/>
        <v>39,</v>
      </c>
      <c r="O174" s="43">
        <f t="shared" ref="O174:Q174" si="692">($B$10+(($B$4*E174)+($B$6*$H174)))*$B$8</f>
        <v>77.4223166</v>
      </c>
      <c r="P174" s="43">
        <f t="shared" si="692"/>
        <v>271.4580408</v>
      </c>
      <c r="Q174" s="43">
        <f t="shared" si="692"/>
        <v>4.00534073</v>
      </c>
      <c r="R174" s="44" t="str">
        <f t="shared" ref="R174:T174" si="693">(concat(SUBSTITUTE(O174, ",", ".",),","))</f>
        <v>77,</v>
      </c>
      <c r="S174" s="44" t="str">
        <f t="shared" si="693"/>
        <v>271,</v>
      </c>
      <c r="T174" s="44" t="str">
        <f t="shared" si="693"/>
        <v>4,</v>
      </c>
    </row>
    <row r="175">
      <c r="B175" s="37"/>
      <c r="C175" s="38">
        <v>172.0</v>
      </c>
      <c r="D175" s="42">
        <f t="shared" si="5"/>
        <v>9.736106962</v>
      </c>
      <c r="E175" s="42">
        <f t="shared" si="6"/>
        <v>-0.3063240196</v>
      </c>
      <c r="F175" s="42">
        <f t="shared" si="7"/>
        <v>0.977555239</v>
      </c>
      <c r="G175" s="42">
        <f t="shared" si="8"/>
        <v>-0.6712312193</v>
      </c>
      <c r="H175" s="42">
        <f t="shared" si="9"/>
        <v>-0.8039971304</v>
      </c>
      <c r="I175" s="43">
        <f t="shared" ref="I175:K175" si="694">ROUNDDOWN(($B$10+E175)*$B$8)</f>
        <v>96</v>
      </c>
      <c r="J175" s="43">
        <f t="shared" si="694"/>
        <v>274</v>
      </c>
      <c r="K175" s="43">
        <f t="shared" si="694"/>
        <v>45</v>
      </c>
      <c r="L175" s="44" t="str">
        <f t="shared" ref="L175:N175" si="695">(concat(SUBSTITUTE(I175, ",", ".",),","))</f>
        <v>96,</v>
      </c>
      <c r="M175" s="44" t="str">
        <f t="shared" si="695"/>
        <v>274,</v>
      </c>
      <c r="N175" s="44" t="str">
        <f t="shared" si="695"/>
        <v>45,</v>
      </c>
      <c r="O175" s="43">
        <f t="shared" ref="O175:Q175" si="696">($B$10+(($B$4*E175)+($B$6*$H175)))*$B$8</f>
        <v>65.33016122</v>
      </c>
      <c r="P175" s="43">
        <f t="shared" si="696"/>
        <v>270.1891454</v>
      </c>
      <c r="Q175" s="43">
        <f t="shared" si="696"/>
        <v>7.104656159</v>
      </c>
      <c r="R175" s="44" t="str">
        <f t="shared" ref="R175:T175" si="697">(concat(SUBSTITUTE(O175, ",", ".",),","))</f>
        <v>65,</v>
      </c>
      <c r="S175" s="44" t="str">
        <f t="shared" si="697"/>
        <v>270,</v>
      </c>
      <c r="T175" s="44" t="str">
        <f t="shared" si="697"/>
        <v>7,</v>
      </c>
    </row>
    <row r="176">
      <c r="B176" s="37"/>
      <c r="C176" s="38">
        <v>173.0</v>
      </c>
      <c r="D176" s="42">
        <f t="shared" si="5"/>
        <v>9.792712236</v>
      </c>
      <c r="E176" s="42">
        <f t="shared" si="6"/>
        <v>-0.3596887296</v>
      </c>
      <c r="F176" s="42">
        <f t="shared" si="7"/>
        <v>0.987908727</v>
      </c>
      <c r="G176" s="42">
        <f t="shared" si="8"/>
        <v>-0.6282199973</v>
      </c>
      <c r="H176" s="42">
        <f t="shared" si="9"/>
        <v>-0.8929258581</v>
      </c>
      <c r="I176" s="43">
        <f t="shared" ref="I176:K176" si="698">ROUNDDOWN(($B$10+E176)*$B$8)</f>
        <v>88</v>
      </c>
      <c r="J176" s="43">
        <f t="shared" si="698"/>
        <v>275</v>
      </c>
      <c r="K176" s="43">
        <f t="shared" si="698"/>
        <v>51</v>
      </c>
      <c r="L176" s="44" t="str">
        <f t="shared" ref="L176:N176" si="699">(concat(SUBSTITUTE(I176, ",", ".",),","))</f>
        <v>88,</v>
      </c>
      <c r="M176" s="44" t="str">
        <f t="shared" si="699"/>
        <v>275,</v>
      </c>
      <c r="N176" s="44" t="str">
        <f t="shared" si="699"/>
        <v>51,</v>
      </c>
      <c r="O176" s="43">
        <f t="shared" ref="O176:Q176" si="700">($B$10+(($B$4*E176)+($B$6*$H176)))*$B$8</f>
        <v>54.10060526</v>
      </c>
      <c r="P176" s="43">
        <f t="shared" si="700"/>
        <v>269.1266244</v>
      </c>
      <c r="Q176" s="43">
        <f t="shared" si="700"/>
        <v>11.25308486</v>
      </c>
      <c r="R176" s="44" t="str">
        <f t="shared" ref="R176:T176" si="701">(concat(SUBSTITUTE(O176, ",", ".",),","))</f>
        <v>54,</v>
      </c>
      <c r="S176" s="44" t="str">
        <f t="shared" si="701"/>
        <v>269,</v>
      </c>
      <c r="T176" s="44" t="str">
        <f t="shared" si="701"/>
        <v>11,</v>
      </c>
    </row>
    <row r="177">
      <c r="B177" s="37"/>
      <c r="C177" s="38">
        <v>174.0</v>
      </c>
      <c r="D177" s="42">
        <f t="shared" si="5"/>
        <v>9.849317509</v>
      </c>
      <c r="E177" s="42">
        <f t="shared" si="6"/>
        <v>-0.4119012482</v>
      </c>
      <c r="F177" s="42">
        <f t="shared" si="7"/>
        <v>0.9950976455</v>
      </c>
      <c r="G177" s="42">
        <f t="shared" si="8"/>
        <v>-0.5831963972</v>
      </c>
      <c r="H177" s="42">
        <f t="shared" si="9"/>
        <v>-0.9561667347</v>
      </c>
      <c r="I177" s="43">
        <f t="shared" ref="I177:K177" si="702">ROUNDDOWN(($B$10+E177)*$B$8)</f>
        <v>81</v>
      </c>
      <c r="J177" s="43">
        <f t="shared" si="702"/>
        <v>276</v>
      </c>
      <c r="K177" s="43">
        <f t="shared" si="702"/>
        <v>57</v>
      </c>
      <c r="L177" s="44" t="str">
        <f t="shared" ref="L177:N177" si="703">(concat(SUBSTITUTE(I177, ",", ".",),","))</f>
        <v>81,</v>
      </c>
      <c r="M177" s="44" t="str">
        <f t="shared" si="703"/>
        <v>276,</v>
      </c>
      <c r="N177" s="44" t="str">
        <f t="shared" si="703"/>
        <v>57,</v>
      </c>
      <c r="O177" s="43">
        <f t="shared" ref="O177:Q177" si="704">($B$10+(($B$4*E177)+($B$6*$H177)))*$B$8</f>
        <v>43.8390175</v>
      </c>
      <c r="P177" s="43">
        <f t="shared" si="704"/>
        <v>268.3432785</v>
      </c>
      <c r="Q177" s="43">
        <f t="shared" si="704"/>
        <v>16.50673529</v>
      </c>
      <c r="R177" s="44" t="str">
        <f t="shared" ref="R177:T177" si="705">(concat(SUBSTITUTE(O177, ",", ".",),","))</f>
        <v>44,</v>
      </c>
      <c r="S177" s="44" t="str">
        <f t="shared" si="705"/>
        <v>268,</v>
      </c>
      <c r="T177" s="44" t="str">
        <f t="shared" si="705"/>
        <v>17,</v>
      </c>
    </row>
    <row r="178">
      <c r="B178" s="37"/>
      <c r="C178" s="38">
        <v>175.0</v>
      </c>
      <c r="D178" s="42">
        <f t="shared" si="5"/>
        <v>9.905922782</v>
      </c>
      <c r="E178" s="42">
        <f t="shared" si="6"/>
        <v>-0.462794323</v>
      </c>
      <c r="F178" s="42">
        <f t="shared" si="7"/>
        <v>0.9990989662</v>
      </c>
      <c r="G178" s="42">
        <f t="shared" si="8"/>
        <v>-0.5363046432</v>
      </c>
      <c r="H178" s="42">
        <f t="shared" si="9"/>
        <v>-0.9919004353</v>
      </c>
      <c r="I178" s="43">
        <f t="shared" ref="I178:K178" si="706">ROUNDDOWN(($B$10+E178)*$B$8)</f>
        <v>74</v>
      </c>
      <c r="J178" s="43">
        <f t="shared" si="706"/>
        <v>277</v>
      </c>
      <c r="K178" s="43">
        <f t="shared" si="706"/>
        <v>64</v>
      </c>
      <c r="L178" s="44" t="str">
        <f t="shared" ref="L178:N178" si="707">(concat(SUBSTITUTE(I178, ",", ".",),","))</f>
        <v>74,</v>
      </c>
      <c r="M178" s="44" t="str">
        <f t="shared" si="707"/>
        <v>277,</v>
      </c>
      <c r="N178" s="44" t="str">
        <f t="shared" si="707"/>
        <v>64,</v>
      </c>
      <c r="O178" s="43">
        <f t="shared" ref="O178:Q178" si="708">($B$10+(($B$4*E178)+($B$6*$H178)))*$B$8</f>
        <v>34.62762006</v>
      </c>
      <c r="P178" s="43">
        <f t="shared" si="708"/>
        <v>267.890968</v>
      </c>
      <c r="Q178" s="43">
        <f t="shared" si="708"/>
        <v>22.89812958</v>
      </c>
      <c r="R178" s="44" t="str">
        <f t="shared" ref="R178:T178" si="709">(concat(SUBSTITUTE(O178, ",", ".",),","))</f>
        <v>35,</v>
      </c>
      <c r="S178" s="44" t="str">
        <f t="shared" si="709"/>
        <v>268,</v>
      </c>
      <c r="T178" s="44" t="str">
        <f t="shared" si="709"/>
        <v>23,</v>
      </c>
    </row>
    <row r="179">
      <c r="B179" s="37"/>
      <c r="C179" s="38">
        <v>176.0</v>
      </c>
      <c r="D179" s="42">
        <f t="shared" si="5"/>
        <v>9.962528055</v>
      </c>
      <c r="E179" s="42">
        <f t="shared" si="6"/>
        <v>-0.512204928</v>
      </c>
      <c r="F179" s="42">
        <f t="shared" si="7"/>
        <v>0.9998998718</v>
      </c>
      <c r="G179" s="42">
        <f t="shared" si="8"/>
        <v>-0.4876949438</v>
      </c>
      <c r="H179" s="42">
        <f t="shared" si="9"/>
        <v>-0.9990989662</v>
      </c>
      <c r="I179" s="43">
        <f t="shared" ref="I179:K179" si="710">ROUNDDOWN(($B$10+E179)*$B$8)</f>
        <v>67</v>
      </c>
      <c r="J179" s="43">
        <f t="shared" si="710"/>
        <v>277</v>
      </c>
      <c r="K179" s="43">
        <f t="shared" si="710"/>
        <v>71</v>
      </c>
      <c r="L179" s="44" t="str">
        <f t="shared" ref="L179:N179" si="711">(concat(SUBSTITUTE(I179, ",", ".",),","))</f>
        <v>67,</v>
      </c>
      <c r="M179" s="44" t="str">
        <f t="shared" si="711"/>
        <v>277,</v>
      </c>
      <c r="N179" s="44" t="str">
        <f t="shared" si="711"/>
        <v>71,</v>
      </c>
      <c r="O179" s="43">
        <f t="shared" ref="O179:Q179" si="712">($B$10+(($B$4*E179)+($B$6*$H179)))*$B$8</f>
        <v>26.52380524</v>
      </c>
      <c r="P179" s="43">
        <f t="shared" si="712"/>
        <v>267.7990273</v>
      </c>
      <c r="Q179" s="43">
        <f t="shared" si="712"/>
        <v>30.43467958</v>
      </c>
      <c r="R179" s="44" t="str">
        <f t="shared" ref="R179:T179" si="713">(concat(SUBSTITUTE(O179, ",", ".",),","))</f>
        <v>27,</v>
      </c>
      <c r="S179" s="44" t="str">
        <f t="shared" si="713"/>
        <v>268,</v>
      </c>
      <c r="T179" s="44" t="str">
        <f t="shared" si="713"/>
        <v>30,</v>
      </c>
    </row>
    <row r="180">
      <c r="B180" s="37"/>
      <c r="C180" s="38">
        <v>177.0</v>
      </c>
      <c r="D180" s="42">
        <f t="shared" si="5"/>
        <v>10.01913333</v>
      </c>
      <c r="E180" s="42">
        <f t="shared" si="6"/>
        <v>-0.5599747861</v>
      </c>
      <c r="F180" s="42">
        <f t="shared" si="7"/>
        <v>0.9974977966</v>
      </c>
      <c r="G180" s="42">
        <f t="shared" si="8"/>
        <v>-0.4375230105</v>
      </c>
      <c r="H180" s="42">
        <f t="shared" si="9"/>
        <v>-0.9775552389</v>
      </c>
      <c r="I180" s="43">
        <f t="shared" ref="I180:K180" si="714">ROUNDDOWN(($B$10+E180)*$B$8)</f>
        <v>61</v>
      </c>
      <c r="J180" s="43">
        <f t="shared" si="714"/>
        <v>277</v>
      </c>
      <c r="K180" s="43">
        <f t="shared" si="714"/>
        <v>78</v>
      </c>
      <c r="L180" s="44" t="str">
        <f t="shared" ref="L180:N180" si="715">(concat(SUBSTITUTE(I180, ",", ".",),","))</f>
        <v>61,</v>
      </c>
      <c r="M180" s="44" t="str">
        <f t="shared" si="715"/>
        <v>277,</v>
      </c>
      <c r="N180" s="44" t="str">
        <f t="shared" si="715"/>
        <v>78,</v>
      </c>
      <c r="O180" s="43">
        <f t="shared" ref="O180:Q180" si="716">($B$10+(($B$4*E180)+($B$6*$H180)))*$B$8</f>
        <v>19.55914952</v>
      </c>
      <c r="P180" s="43">
        <f t="shared" si="716"/>
        <v>268.0733685</v>
      </c>
      <c r="Q180" s="43">
        <f t="shared" si="716"/>
        <v>39.09786098</v>
      </c>
      <c r="R180" s="44" t="str">
        <f t="shared" ref="R180:T180" si="717">(concat(SUBSTITUTE(O180, ",", ".",),","))</f>
        <v>20,</v>
      </c>
      <c r="S180" s="44" t="str">
        <f t="shared" si="717"/>
        <v>268,</v>
      </c>
      <c r="T180" s="44" t="str">
        <f t="shared" si="717"/>
        <v>39,</v>
      </c>
    </row>
    <row r="181">
      <c r="B181" s="37"/>
      <c r="C181" s="38">
        <v>178.0</v>
      </c>
      <c r="D181" s="42">
        <f t="shared" si="5"/>
        <v>10.0757386</v>
      </c>
      <c r="E181" s="42">
        <f t="shared" si="6"/>
        <v>-0.6059508763</v>
      </c>
      <c r="F181" s="42">
        <f t="shared" si="7"/>
        <v>0.9919004352</v>
      </c>
      <c r="G181" s="42">
        <f t="shared" si="8"/>
        <v>-0.385949559</v>
      </c>
      <c r="H181" s="42">
        <f t="shared" si="9"/>
        <v>-0.9278890273</v>
      </c>
      <c r="I181" s="43">
        <f t="shared" ref="I181:K181" si="718">ROUNDDOWN(($B$10+E181)*$B$8)</f>
        <v>54</v>
      </c>
      <c r="J181" s="43">
        <f t="shared" si="718"/>
        <v>276</v>
      </c>
      <c r="K181" s="43">
        <f t="shared" si="718"/>
        <v>85</v>
      </c>
      <c r="L181" s="44" t="str">
        <f t="shared" ref="L181:N181" si="719">(concat(SUBSTITUTE(I181, ",", ".",),","))</f>
        <v>54,</v>
      </c>
      <c r="M181" s="44" t="str">
        <f t="shared" si="719"/>
        <v>276,</v>
      </c>
      <c r="N181" s="44" t="str">
        <f t="shared" si="719"/>
        <v>85,</v>
      </c>
      <c r="O181" s="43">
        <f t="shared" ref="O181:Q181" si="720">($B$10+(($B$4*E181)+($B$6*$H181)))*$B$8</f>
        <v>13.73915075</v>
      </c>
      <c r="P181" s="43">
        <f t="shared" si="720"/>
        <v>268.6963006</v>
      </c>
      <c r="Q181" s="43">
        <f t="shared" si="720"/>
        <v>48.84311093</v>
      </c>
      <c r="R181" s="44" t="str">
        <f t="shared" ref="R181:T181" si="721">(concat(SUBSTITUTE(O181, ",", ".",),","))</f>
        <v>14,</v>
      </c>
      <c r="S181" s="44" t="str">
        <f t="shared" si="721"/>
        <v>269,</v>
      </c>
      <c r="T181" s="44" t="str">
        <f t="shared" si="721"/>
        <v>49,</v>
      </c>
    </row>
    <row r="182">
      <c r="B182" s="37"/>
      <c r="C182" s="38">
        <v>179.0</v>
      </c>
      <c r="D182" s="42">
        <f t="shared" si="5"/>
        <v>10.13234387</v>
      </c>
      <c r="E182" s="42">
        <f t="shared" si="6"/>
        <v>-0.6499859231</v>
      </c>
      <c r="F182" s="42">
        <f t="shared" si="7"/>
        <v>0.9831257177</v>
      </c>
      <c r="G182" s="42">
        <f t="shared" si="8"/>
        <v>-0.3331397947</v>
      </c>
      <c r="H182" s="42">
        <f t="shared" si="9"/>
        <v>-0.8515291377</v>
      </c>
      <c r="I182" s="43">
        <f t="shared" ref="I182:K182" si="722">ROUNDDOWN(($B$10+E182)*$B$8)</f>
        <v>48</v>
      </c>
      <c r="J182" s="43">
        <f t="shared" si="722"/>
        <v>275</v>
      </c>
      <c r="K182" s="43">
        <f t="shared" si="722"/>
        <v>92</v>
      </c>
      <c r="L182" s="44" t="str">
        <f t="shared" ref="L182:N182" si="723">(concat(SUBSTITUTE(I182, ",", ".",),","))</f>
        <v>48,</v>
      </c>
      <c r="M182" s="44" t="str">
        <f t="shared" si="723"/>
        <v>275,</v>
      </c>
      <c r="N182" s="44" t="str">
        <f t="shared" si="723"/>
        <v>92,</v>
      </c>
      <c r="O182" s="43">
        <f t="shared" ref="O182:Q182" si="724">($B$10+(($B$4*E182)+($B$6*$H182)))*$B$8</f>
        <v>9.043694223</v>
      </c>
      <c r="P182" s="43">
        <f t="shared" si="724"/>
        <v>269.6270704</v>
      </c>
      <c r="Q182" s="43">
        <f t="shared" si="724"/>
        <v>59.60045457</v>
      </c>
      <c r="R182" s="44" t="str">
        <f t="shared" ref="R182:T182" si="725">(concat(SUBSTITUTE(O182, ",", ".",),","))</f>
        <v>9,</v>
      </c>
      <c r="S182" s="44" t="str">
        <f t="shared" si="725"/>
        <v>270,</v>
      </c>
      <c r="T182" s="44" t="str">
        <f t="shared" si="725"/>
        <v>60,</v>
      </c>
    </row>
    <row r="183">
      <c r="B183" s="37"/>
      <c r="C183" s="38">
        <v>180.0</v>
      </c>
      <c r="D183" s="42">
        <f t="shared" si="5"/>
        <v>10.18894915</v>
      </c>
      <c r="E183" s="42">
        <f t="shared" si="6"/>
        <v>-0.691938869</v>
      </c>
      <c r="F183" s="42">
        <f t="shared" si="7"/>
        <v>0.9712017522</v>
      </c>
      <c r="G183" s="42">
        <f t="shared" si="8"/>
        <v>-0.2792628833</v>
      </c>
      <c r="H183" s="42">
        <f t="shared" si="9"/>
        <v>-0.7506723053</v>
      </c>
      <c r="I183" s="43">
        <f t="shared" ref="I183:K183" si="726">ROUNDDOWN(($B$10+E183)*$B$8)</f>
        <v>42</v>
      </c>
      <c r="J183" s="43">
        <f t="shared" si="726"/>
        <v>273</v>
      </c>
      <c r="K183" s="43">
        <f t="shared" si="726"/>
        <v>100</v>
      </c>
      <c r="L183" s="44" t="str">
        <f t="shared" ref="L183:N183" si="727">(concat(SUBSTITUTE(I183, ",", ".",),","))</f>
        <v>42,</v>
      </c>
      <c r="M183" s="44" t="str">
        <f t="shared" si="727"/>
        <v>273,</v>
      </c>
      <c r="N183" s="44" t="str">
        <f t="shared" si="727"/>
        <v>100,</v>
      </c>
      <c r="O183" s="43">
        <f t="shared" ref="O183:Q183" si="728">($B$10+(($B$4*E183)+($B$6*$H183)))*$B$8</f>
        <v>5.428232101</v>
      </c>
      <c r="P183" s="43">
        <f t="shared" si="728"/>
        <v>270.8031075</v>
      </c>
      <c r="Q183" s="43">
        <f t="shared" si="728"/>
        <v>71.27584407</v>
      </c>
      <c r="R183" s="44" t="str">
        <f t="shared" ref="R183:T183" si="729">(concat(SUBSTITUTE(O183, ",", ".",),","))</f>
        <v>5,</v>
      </c>
      <c r="S183" s="44" t="str">
        <f t="shared" si="729"/>
        <v>271,</v>
      </c>
      <c r="T183" s="44" t="str">
        <f t="shared" si="729"/>
        <v>71,</v>
      </c>
    </row>
    <row r="184">
      <c r="B184" s="37"/>
      <c r="C184" s="38">
        <v>181.0</v>
      </c>
      <c r="D184" s="42">
        <f t="shared" si="5"/>
        <v>10.24555442</v>
      </c>
      <c r="E184" s="42">
        <f t="shared" si="6"/>
        <v>-0.7316753261</v>
      </c>
      <c r="F184" s="42">
        <f t="shared" si="7"/>
        <v>0.9561667346</v>
      </c>
      <c r="G184" s="42">
        <f t="shared" si="8"/>
        <v>-0.2244914086</v>
      </c>
      <c r="H184" s="42">
        <f t="shared" si="9"/>
        <v>-0.6282199973</v>
      </c>
      <c r="I184" s="43">
        <f t="shared" ref="I184:K184" si="730">ROUNDDOWN(($B$10+E184)*$B$8)</f>
        <v>37</v>
      </c>
      <c r="J184" s="43">
        <f t="shared" si="730"/>
        <v>271</v>
      </c>
      <c r="K184" s="43">
        <f t="shared" si="730"/>
        <v>107</v>
      </c>
      <c r="L184" s="44" t="str">
        <f t="shared" ref="L184:N184" si="731">(concat(SUBSTITUTE(I184, ",", ".",),","))</f>
        <v>37,</v>
      </c>
      <c r="M184" s="44" t="str">
        <f t="shared" si="731"/>
        <v>271,</v>
      </c>
      <c r="N184" s="44" t="str">
        <f t="shared" si="731"/>
        <v>107,</v>
      </c>
      <c r="O184" s="43">
        <f t="shared" ref="O184:Q184" si="732">($B$10+(($B$4*E184)+($B$6*$H184)))*$B$8</f>
        <v>2.825640361</v>
      </c>
      <c r="P184" s="43">
        <f t="shared" si="732"/>
        <v>272.1419392</v>
      </c>
      <c r="Q184" s="43">
        <f t="shared" si="732"/>
        <v>83.75317419</v>
      </c>
      <c r="R184" s="44" t="str">
        <f t="shared" ref="R184:T184" si="733">(concat(SUBSTITUTE(O184, ",", ".",),","))</f>
        <v>3,</v>
      </c>
      <c r="S184" s="44" t="str">
        <f t="shared" si="733"/>
        <v>272,</v>
      </c>
      <c r="T184" s="44" t="str">
        <f t="shared" si="733"/>
        <v>84,</v>
      </c>
    </row>
    <row r="185">
      <c r="B185" s="37"/>
      <c r="C185" s="38">
        <v>182.0</v>
      </c>
      <c r="D185" s="42">
        <f t="shared" si="5"/>
        <v>10.30215969</v>
      </c>
      <c r="E185" s="42">
        <f t="shared" si="6"/>
        <v>-0.7690680066</v>
      </c>
      <c r="F185" s="42">
        <f t="shared" si="7"/>
        <v>0.9380688268</v>
      </c>
      <c r="G185" s="42">
        <f t="shared" si="8"/>
        <v>-0.1690008203</v>
      </c>
      <c r="H185" s="42">
        <f t="shared" si="9"/>
        <v>-0.4876949438</v>
      </c>
      <c r="I185" s="43">
        <f t="shared" ref="I185:K185" si="734">ROUNDDOWN(($B$10+E185)*$B$8)</f>
        <v>32</v>
      </c>
      <c r="J185" s="43">
        <f t="shared" si="734"/>
        <v>268</v>
      </c>
      <c r="K185" s="43">
        <f t="shared" si="734"/>
        <v>115</v>
      </c>
      <c r="L185" s="44" t="str">
        <f t="shared" ref="L185:N185" si="735">(concat(SUBSTITUTE(I185, ",", ".",),","))</f>
        <v>32,</v>
      </c>
      <c r="M185" s="44" t="str">
        <f t="shared" si="735"/>
        <v>268,</v>
      </c>
      <c r="N185" s="44" t="str">
        <f t="shared" si="735"/>
        <v>115,</v>
      </c>
      <c r="O185" s="43">
        <f t="shared" ref="O185:Q185" si="736">($B$10+(($B$4*E185)+($B$6*$H185)))*$B$8</f>
        <v>1.148698041</v>
      </c>
      <c r="P185" s="43">
        <f t="shared" si="736"/>
        <v>273.543719</v>
      </c>
      <c r="Q185" s="43">
        <f t="shared" si="736"/>
        <v>96.89691845</v>
      </c>
      <c r="R185" s="44" t="str">
        <f t="shared" ref="R185:T185" si="737">(concat(SUBSTITUTE(O185, ",", ".",),","))</f>
        <v>1,</v>
      </c>
      <c r="S185" s="44" t="str">
        <f t="shared" si="737"/>
        <v>274,</v>
      </c>
      <c r="T185" s="44" t="str">
        <f t="shared" si="737"/>
        <v>97,</v>
      </c>
    </row>
    <row r="186">
      <c r="B186" s="37"/>
      <c r="C186" s="38">
        <v>183.0</v>
      </c>
      <c r="D186" s="42">
        <f t="shared" si="5"/>
        <v>10.35876497</v>
      </c>
      <c r="E186" s="42">
        <f t="shared" si="6"/>
        <v>-0.8039971304</v>
      </c>
      <c r="F186" s="42">
        <f t="shared" si="7"/>
        <v>0.9169660016</v>
      </c>
      <c r="G186" s="42">
        <f t="shared" si="8"/>
        <v>-0.1129688714</v>
      </c>
      <c r="H186" s="42">
        <f t="shared" si="9"/>
        <v>-0.3331397947</v>
      </c>
      <c r="I186" s="43">
        <f t="shared" ref="I186:K186" si="738">ROUNDDOWN(($B$10+E186)*$B$8)</f>
        <v>27</v>
      </c>
      <c r="J186" s="43">
        <f t="shared" si="738"/>
        <v>265</v>
      </c>
      <c r="K186" s="43">
        <f t="shared" si="738"/>
        <v>123</v>
      </c>
      <c r="L186" s="44" t="str">
        <f t="shared" ref="L186:N186" si="739">(concat(SUBSTITUTE(I186, ",", ".",),","))</f>
        <v>27,</v>
      </c>
      <c r="M186" s="44" t="str">
        <f t="shared" si="739"/>
        <v>265,</v>
      </c>
      <c r="N186" s="44" t="str">
        <f t="shared" si="739"/>
        <v>123,</v>
      </c>
      <c r="O186" s="43">
        <f t="shared" ref="O186:Q186" si="740">($B$10+(($B$4*E186)+($B$6*$H186)))*$B$8</f>
        <v>0.2931156513</v>
      </c>
      <c r="P186" s="43">
        <f t="shared" si="740"/>
        <v>274.8942954</v>
      </c>
      <c r="Q186" s="43">
        <f t="shared" si="740"/>
        <v>110.5553122</v>
      </c>
      <c r="R186" s="44" t="str">
        <f t="shared" ref="R186:T186" si="741">(concat(SUBSTITUTE(O186, ",", ".",),","))</f>
        <v>0,</v>
      </c>
      <c r="S186" s="44" t="str">
        <f t="shared" si="741"/>
        <v>275,</v>
      </c>
      <c r="T186" s="44" t="str">
        <f t="shared" si="741"/>
        <v>111,</v>
      </c>
    </row>
    <row r="187">
      <c r="B187" s="37"/>
      <c r="C187" s="38">
        <v>184.0</v>
      </c>
      <c r="D187" s="42">
        <f t="shared" si="5"/>
        <v>10.41537024</v>
      </c>
      <c r="E187" s="42">
        <f t="shared" si="6"/>
        <v>-0.836350809</v>
      </c>
      <c r="F187" s="42">
        <f t="shared" si="7"/>
        <v>0.892925858</v>
      </c>
      <c r="G187" s="42">
        <f t="shared" si="8"/>
        <v>-0.05657504918</v>
      </c>
      <c r="H187" s="42">
        <f t="shared" si="9"/>
        <v>-0.1690008203</v>
      </c>
      <c r="I187" s="43">
        <f t="shared" ref="I187:K187" si="742">ROUNDDOWN(($B$10+E187)*$B$8)</f>
        <v>22</v>
      </c>
      <c r="J187" s="43">
        <f t="shared" si="742"/>
        <v>262</v>
      </c>
      <c r="K187" s="43">
        <f t="shared" si="742"/>
        <v>130</v>
      </c>
      <c r="L187" s="44" t="str">
        <f t="shared" ref="L187:N187" si="743">(concat(SUBSTITUTE(I187, ",", ".",),","))</f>
        <v>22,</v>
      </c>
      <c r="M187" s="44" t="str">
        <f t="shared" si="743"/>
        <v>262,</v>
      </c>
      <c r="N187" s="44" t="str">
        <f t="shared" si="743"/>
        <v>130,</v>
      </c>
      <c r="O187" s="43">
        <f t="shared" ref="O187:Q187" si="744">($B$10+(($B$4*E187)+($B$6*$H187)))*$B$8</f>
        <v>0.1410240041</v>
      </c>
      <c r="P187" s="43">
        <f t="shared" si="744"/>
        <v>276.0687322</v>
      </c>
      <c r="Q187" s="43">
        <f t="shared" si="744"/>
        <v>124.5639937</v>
      </c>
      <c r="R187" s="44" t="str">
        <f t="shared" ref="R187:T187" si="745">(concat(SUBSTITUTE(O187, ",", ".",),","))</f>
        <v>0,</v>
      </c>
      <c r="S187" s="44" t="str">
        <f t="shared" si="745"/>
        <v>276,</v>
      </c>
      <c r="T187" s="44" t="str">
        <f t="shared" si="745"/>
        <v>125,</v>
      </c>
    </row>
    <row r="188">
      <c r="B188" s="37"/>
      <c r="C188" s="38">
        <v>185.0</v>
      </c>
      <c r="D188" s="42">
        <f t="shared" si="5"/>
        <v>10.47197551</v>
      </c>
      <c r="E188" s="42">
        <f t="shared" si="6"/>
        <v>-0.8660254038</v>
      </c>
      <c r="F188" s="42">
        <f t="shared" si="7"/>
        <v>0.8660254036</v>
      </c>
      <c r="G188" s="42">
        <f t="shared" si="8"/>
        <v>0</v>
      </c>
      <c r="H188" s="42">
        <f t="shared" si="9"/>
        <v>0</v>
      </c>
      <c r="I188" s="43">
        <f t="shared" ref="I188:K188" si="746">ROUNDDOWN(($B$10+E188)*$B$8)</f>
        <v>18</v>
      </c>
      <c r="J188" s="43">
        <f t="shared" si="746"/>
        <v>258</v>
      </c>
      <c r="K188" s="43">
        <f t="shared" si="746"/>
        <v>138</v>
      </c>
      <c r="L188" s="44" t="str">
        <f t="shared" ref="L188:N188" si="747">(concat(SUBSTITUTE(I188, ",", ".",),","))</f>
        <v>18,</v>
      </c>
      <c r="M188" s="44" t="str">
        <f t="shared" si="747"/>
        <v>258,</v>
      </c>
      <c r="N188" s="44" t="str">
        <f t="shared" si="747"/>
        <v>138,</v>
      </c>
      <c r="O188" s="43">
        <f t="shared" ref="O188:Q188" si="748">($B$10+(($B$4*E188)+($B$6*$H188)))*$B$8</f>
        <v>0.5648215086</v>
      </c>
      <c r="P188" s="43">
        <f t="shared" si="748"/>
        <v>276.9351785</v>
      </c>
      <c r="Q188" s="43">
        <f t="shared" si="748"/>
        <v>138.75</v>
      </c>
      <c r="R188" s="44" t="str">
        <f t="shared" ref="R188:T188" si="749">(concat(SUBSTITUTE(O188, ",", ".",),","))</f>
        <v>1,</v>
      </c>
      <c r="S188" s="44" t="str">
        <f t="shared" si="749"/>
        <v>277,</v>
      </c>
      <c r="T188" s="44" t="str">
        <f t="shared" si="749"/>
        <v>139,</v>
      </c>
    </row>
    <row r="189">
      <c r="B189" s="37"/>
      <c r="C189" s="38">
        <v>186.0</v>
      </c>
      <c r="D189" s="42">
        <f t="shared" si="5"/>
        <v>10.52858079</v>
      </c>
      <c r="E189" s="42">
        <f t="shared" si="6"/>
        <v>-0.8929258581</v>
      </c>
      <c r="F189" s="42">
        <f t="shared" si="7"/>
        <v>0.8363508088</v>
      </c>
      <c r="G189" s="42">
        <f t="shared" si="8"/>
        <v>0.05657504918</v>
      </c>
      <c r="H189" s="42">
        <f t="shared" si="9"/>
        <v>0.1690008203</v>
      </c>
      <c r="I189" s="43">
        <f t="shared" ref="I189:K189" si="750">ROUNDDOWN(($B$10+E189)*$B$8)</f>
        <v>14</v>
      </c>
      <c r="J189" s="43">
        <f t="shared" si="750"/>
        <v>254</v>
      </c>
      <c r="K189" s="43">
        <f t="shared" si="750"/>
        <v>146</v>
      </c>
      <c r="L189" s="44" t="str">
        <f t="shared" ref="L189:N189" si="751">(concat(SUBSTITUTE(I189, ",", ".",),","))</f>
        <v>14,</v>
      </c>
      <c r="M189" s="44" t="str">
        <f t="shared" si="751"/>
        <v>254,</v>
      </c>
      <c r="N189" s="44" t="str">
        <f t="shared" si="751"/>
        <v>146,</v>
      </c>
      <c r="O189" s="43">
        <f t="shared" ref="O189:Q189" si="752">($B$10+(($B$4*E189)+($B$6*$H189)))*$B$8</f>
        <v>1.431267799</v>
      </c>
      <c r="P189" s="43">
        <f t="shared" si="752"/>
        <v>277.358976</v>
      </c>
      <c r="Q189" s="43">
        <f t="shared" si="752"/>
        <v>152.9360063</v>
      </c>
      <c r="R189" s="44" t="str">
        <f t="shared" ref="R189:T189" si="753">(concat(SUBSTITUTE(O189, ",", ".",),","))</f>
        <v>1,</v>
      </c>
      <c r="S189" s="44" t="str">
        <f t="shared" si="753"/>
        <v>277,</v>
      </c>
      <c r="T189" s="44" t="str">
        <f t="shared" si="753"/>
        <v>153,</v>
      </c>
    </row>
    <row r="190">
      <c r="B190" s="37"/>
      <c r="C190" s="38">
        <v>187.0</v>
      </c>
      <c r="D190" s="42">
        <f t="shared" si="5"/>
        <v>10.58518606</v>
      </c>
      <c r="E190" s="42">
        <f t="shared" si="6"/>
        <v>-0.9169660018</v>
      </c>
      <c r="F190" s="42">
        <f t="shared" si="7"/>
        <v>0.8039971301</v>
      </c>
      <c r="G190" s="42">
        <f t="shared" si="8"/>
        <v>0.1129688714</v>
      </c>
      <c r="H190" s="42">
        <f t="shared" si="9"/>
        <v>0.3331397947</v>
      </c>
      <c r="I190" s="43">
        <f t="shared" ref="I190:K190" si="754">ROUNDDOWN(($B$10+E190)*$B$8)</f>
        <v>11</v>
      </c>
      <c r="J190" s="43">
        <f t="shared" si="754"/>
        <v>250</v>
      </c>
      <c r="K190" s="43">
        <f t="shared" si="754"/>
        <v>154</v>
      </c>
      <c r="L190" s="44" t="str">
        <f t="shared" ref="L190:N190" si="755">(concat(SUBSTITUTE(I190, ",", ".",),","))</f>
        <v>11,</v>
      </c>
      <c r="M190" s="44" t="str">
        <f t="shared" si="755"/>
        <v>250,</v>
      </c>
      <c r="N190" s="44" t="str">
        <f t="shared" si="755"/>
        <v>154,</v>
      </c>
      <c r="O190" s="43">
        <f t="shared" ref="O190:Q190" si="756">($B$10+(($B$4*E190)+($B$6*$H190)))*$B$8</f>
        <v>2.605704573</v>
      </c>
      <c r="P190" s="43">
        <f t="shared" si="756"/>
        <v>277.2068843</v>
      </c>
      <c r="Q190" s="43">
        <f t="shared" si="756"/>
        <v>166.9446878</v>
      </c>
      <c r="R190" s="44" t="str">
        <f t="shared" ref="R190:T190" si="757">(concat(SUBSTITUTE(O190, ",", ".",),","))</f>
        <v>3,</v>
      </c>
      <c r="S190" s="44" t="str">
        <f t="shared" si="757"/>
        <v>277,</v>
      </c>
      <c r="T190" s="44" t="str">
        <f t="shared" si="757"/>
        <v>167,</v>
      </c>
    </row>
    <row r="191">
      <c r="B191" s="37"/>
      <c r="C191" s="38">
        <v>188.0</v>
      </c>
      <c r="D191" s="42">
        <f t="shared" si="5"/>
        <v>10.64179133</v>
      </c>
      <c r="E191" s="42">
        <f t="shared" si="6"/>
        <v>-0.9380688269</v>
      </c>
      <c r="F191" s="42">
        <f t="shared" si="7"/>
        <v>0.7690680063</v>
      </c>
      <c r="G191" s="42">
        <f t="shared" si="8"/>
        <v>0.1690008203</v>
      </c>
      <c r="H191" s="42">
        <f t="shared" si="9"/>
        <v>0.4876949438</v>
      </c>
      <c r="I191" s="43">
        <f t="shared" ref="I191:K191" si="758">ROUNDDOWN(($B$10+E191)*$B$8)</f>
        <v>8</v>
      </c>
      <c r="J191" s="43">
        <f t="shared" si="758"/>
        <v>245</v>
      </c>
      <c r="K191" s="43">
        <f t="shared" si="758"/>
        <v>162</v>
      </c>
      <c r="L191" s="44" t="str">
        <f t="shared" ref="L191:N191" si="759">(concat(SUBSTITUTE(I191, ",", ".",),","))</f>
        <v>8,</v>
      </c>
      <c r="M191" s="44" t="str">
        <f t="shared" si="759"/>
        <v>245,</v>
      </c>
      <c r="N191" s="44" t="str">
        <f t="shared" si="759"/>
        <v>162,</v>
      </c>
      <c r="O191" s="43">
        <f t="shared" ref="O191:Q191" si="760">($B$10+(($B$4*E191)+($B$6*$H191)))*$B$8</f>
        <v>3.956280968</v>
      </c>
      <c r="P191" s="43">
        <f t="shared" si="760"/>
        <v>276.3513019</v>
      </c>
      <c r="Q191" s="43">
        <f t="shared" si="760"/>
        <v>180.6030816</v>
      </c>
      <c r="R191" s="44" t="str">
        <f t="shared" ref="R191:T191" si="761">(concat(SUBSTITUTE(O191, ",", ".",),","))</f>
        <v>4,</v>
      </c>
      <c r="S191" s="44" t="str">
        <f t="shared" si="761"/>
        <v>276,</v>
      </c>
      <c r="T191" s="44" t="str">
        <f t="shared" si="761"/>
        <v>181,</v>
      </c>
    </row>
    <row r="192">
      <c r="B192" s="37"/>
      <c r="C192" s="38">
        <v>189.0</v>
      </c>
      <c r="D192" s="42">
        <f t="shared" si="5"/>
        <v>10.6983966</v>
      </c>
      <c r="E192" s="42">
        <f t="shared" si="6"/>
        <v>-0.9561667347</v>
      </c>
      <c r="F192" s="42">
        <f t="shared" si="7"/>
        <v>0.7316753258</v>
      </c>
      <c r="G192" s="42">
        <f t="shared" si="8"/>
        <v>0.2244914086</v>
      </c>
      <c r="H192" s="42">
        <f t="shared" si="9"/>
        <v>0.6282199973</v>
      </c>
      <c r="I192" s="43">
        <f t="shared" ref="I192:K192" si="762">ROUNDDOWN(($B$10+E192)*$B$8)</f>
        <v>6</v>
      </c>
      <c r="J192" s="43">
        <f t="shared" si="762"/>
        <v>240</v>
      </c>
      <c r="K192" s="43">
        <f t="shared" si="762"/>
        <v>169</v>
      </c>
      <c r="L192" s="44" t="str">
        <f t="shared" ref="L192:N192" si="763">(concat(SUBSTITUTE(I192, ",", ".",),","))</f>
        <v>6,</v>
      </c>
      <c r="M192" s="44" t="str">
        <f t="shared" si="763"/>
        <v>240,</v>
      </c>
      <c r="N192" s="44" t="str">
        <f t="shared" si="763"/>
        <v>169,</v>
      </c>
      <c r="O192" s="43">
        <f t="shared" ref="O192:Q192" si="764">($B$10+(($B$4*E192)+($B$6*$H192)))*$B$8</f>
        <v>5.358060806</v>
      </c>
      <c r="P192" s="43">
        <f t="shared" si="764"/>
        <v>274.6743596</v>
      </c>
      <c r="Q192" s="43">
        <f t="shared" si="764"/>
        <v>193.7468258</v>
      </c>
      <c r="R192" s="44" t="str">
        <f t="shared" ref="R192:T192" si="765">(concat(SUBSTITUTE(O192, ",", ".",),","))</f>
        <v>5,</v>
      </c>
      <c r="S192" s="44" t="str">
        <f t="shared" si="765"/>
        <v>275,</v>
      </c>
      <c r="T192" s="44" t="str">
        <f t="shared" si="765"/>
        <v>194,</v>
      </c>
    </row>
    <row r="193">
      <c r="B193" s="37"/>
      <c r="C193" s="38">
        <v>190.0</v>
      </c>
      <c r="D193" s="42">
        <f t="shared" si="5"/>
        <v>10.75500188</v>
      </c>
      <c r="E193" s="42">
        <f t="shared" si="6"/>
        <v>-0.9712017523</v>
      </c>
      <c r="F193" s="42">
        <f t="shared" si="7"/>
        <v>0.6919388687</v>
      </c>
      <c r="G193" s="42">
        <f t="shared" si="8"/>
        <v>0.2792628833</v>
      </c>
      <c r="H193" s="42">
        <f t="shared" si="9"/>
        <v>0.7506723053</v>
      </c>
      <c r="I193" s="43">
        <f t="shared" ref="I193:K193" si="766">ROUNDDOWN(($B$10+E193)*$B$8)</f>
        <v>3</v>
      </c>
      <c r="J193" s="43">
        <f t="shared" si="766"/>
        <v>234</v>
      </c>
      <c r="K193" s="43">
        <f t="shared" si="766"/>
        <v>177</v>
      </c>
      <c r="L193" s="44" t="str">
        <f t="shared" ref="L193:N193" si="767">(concat(SUBSTITUTE(I193, ",", ".",),","))</f>
        <v>3,</v>
      </c>
      <c r="M193" s="44" t="str">
        <f t="shared" si="767"/>
        <v>234,</v>
      </c>
      <c r="N193" s="44" t="str">
        <f t="shared" si="767"/>
        <v>177,</v>
      </c>
      <c r="O193" s="43">
        <f t="shared" ref="O193:Q193" si="768">($B$10+(($B$4*E193)+($B$6*$H193)))*$B$8</f>
        <v>6.696892521</v>
      </c>
      <c r="P193" s="43">
        <f t="shared" si="768"/>
        <v>272.0717679</v>
      </c>
      <c r="Q193" s="43">
        <f t="shared" si="768"/>
        <v>206.2241559</v>
      </c>
      <c r="R193" s="44" t="str">
        <f t="shared" ref="R193:T193" si="769">(concat(SUBSTITUTE(O193, ",", ".",),","))</f>
        <v>7,</v>
      </c>
      <c r="S193" s="44" t="str">
        <f t="shared" si="769"/>
        <v>272,</v>
      </c>
      <c r="T193" s="44" t="str">
        <f t="shared" si="769"/>
        <v>206,</v>
      </c>
    </row>
    <row r="194">
      <c r="B194" s="37"/>
      <c r="C194" s="38">
        <v>191.0</v>
      </c>
      <c r="D194" s="42">
        <f t="shared" si="5"/>
        <v>10.81160715</v>
      </c>
      <c r="E194" s="42">
        <f t="shared" si="6"/>
        <v>-0.9831257178</v>
      </c>
      <c r="F194" s="42">
        <f t="shared" si="7"/>
        <v>0.6499859228</v>
      </c>
      <c r="G194" s="42">
        <f t="shared" si="8"/>
        <v>0.3331397947</v>
      </c>
      <c r="H194" s="42">
        <f t="shared" si="9"/>
        <v>0.8515291377</v>
      </c>
      <c r="I194" s="43">
        <f t="shared" ref="I194:K194" si="770">ROUNDDOWN(($B$10+E194)*$B$8)</f>
        <v>2</v>
      </c>
      <c r="J194" s="43">
        <f t="shared" si="770"/>
        <v>228</v>
      </c>
      <c r="K194" s="43">
        <f t="shared" si="770"/>
        <v>184</v>
      </c>
      <c r="L194" s="44" t="str">
        <f t="shared" ref="L194:N194" si="771">(concat(SUBSTITUTE(I194, ",", ".",),","))</f>
        <v>2,</v>
      </c>
      <c r="M194" s="44" t="str">
        <f t="shared" si="771"/>
        <v>228,</v>
      </c>
      <c r="N194" s="44" t="str">
        <f t="shared" si="771"/>
        <v>184,</v>
      </c>
      <c r="O194" s="43">
        <f t="shared" ref="O194:Q194" si="772">($B$10+(($B$4*E194)+($B$6*$H194)))*$B$8</f>
        <v>7.872929584</v>
      </c>
      <c r="P194" s="43">
        <f t="shared" si="772"/>
        <v>268.4563057</v>
      </c>
      <c r="Q194" s="43">
        <f t="shared" si="772"/>
        <v>217.8995454</v>
      </c>
      <c r="R194" s="44" t="str">
        <f t="shared" ref="R194:T194" si="773">(concat(SUBSTITUTE(O194, ",", ".",),","))</f>
        <v>8,</v>
      </c>
      <c r="S194" s="44" t="str">
        <f t="shared" si="773"/>
        <v>268,</v>
      </c>
      <c r="T194" s="44" t="str">
        <f t="shared" si="773"/>
        <v>218,</v>
      </c>
    </row>
    <row r="195">
      <c r="B195" s="37"/>
      <c r="C195" s="38">
        <v>192.0</v>
      </c>
      <c r="D195" s="42">
        <f t="shared" si="5"/>
        <v>10.86821242</v>
      </c>
      <c r="E195" s="42">
        <f t="shared" si="6"/>
        <v>-0.9919004353</v>
      </c>
      <c r="F195" s="42">
        <f t="shared" si="7"/>
        <v>0.605950876</v>
      </c>
      <c r="G195" s="42">
        <f t="shared" si="8"/>
        <v>0.385949559</v>
      </c>
      <c r="H195" s="42">
        <f t="shared" si="9"/>
        <v>0.9278890273</v>
      </c>
      <c r="I195" s="43">
        <f t="shared" ref="I195:K195" si="774">ROUNDDOWN(($B$10+E195)*$B$8)</f>
        <v>1</v>
      </c>
      <c r="J195" s="43">
        <f t="shared" si="774"/>
        <v>222</v>
      </c>
      <c r="K195" s="43">
        <f t="shared" si="774"/>
        <v>192</v>
      </c>
      <c r="L195" s="44" t="str">
        <f t="shared" ref="L195:N195" si="775">(concat(SUBSTITUTE(I195, ",", ".",),","))</f>
        <v>1,</v>
      </c>
      <c r="M195" s="44" t="str">
        <f t="shared" si="775"/>
        <v>222,</v>
      </c>
      <c r="N195" s="44" t="str">
        <f t="shared" si="775"/>
        <v>192,</v>
      </c>
      <c r="O195" s="43">
        <f t="shared" ref="O195:Q195" si="776">($B$10+(($B$4*E195)+($B$6*$H195)))*$B$8</f>
        <v>8.803699357</v>
      </c>
      <c r="P195" s="43">
        <f t="shared" si="776"/>
        <v>263.7608492</v>
      </c>
      <c r="Q195" s="43">
        <f t="shared" si="776"/>
        <v>228.6568891</v>
      </c>
      <c r="R195" s="44" t="str">
        <f t="shared" ref="R195:T195" si="777">(concat(SUBSTITUTE(O195, ",", ".",),","))</f>
        <v>9,</v>
      </c>
      <c r="S195" s="44" t="str">
        <f t="shared" si="777"/>
        <v>264,</v>
      </c>
      <c r="T195" s="44" t="str">
        <f t="shared" si="777"/>
        <v>229,</v>
      </c>
    </row>
    <row r="196">
      <c r="B196" s="37"/>
      <c r="C196" s="38">
        <v>193.0</v>
      </c>
      <c r="D196" s="42">
        <f t="shared" si="5"/>
        <v>10.9248177</v>
      </c>
      <c r="E196" s="42">
        <f t="shared" si="6"/>
        <v>-0.9974977966</v>
      </c>
      <c r="F196" s="42">
        <f t="shared" si="7"/>
        <v>0.5599747858</v>
      </c>
      <c r="G196" s="42">
        <f t="shared" si="8"/>
        <v>0.4375230105</v>
      </c>
      <c r="H196" s="42">
        <f t="shared" si="9"/>
        <v>0.9775552389</v>
      </c>
      <c r="I196" s="43">
        <f t="shared" ref="I196:K196" si="778">ROUNDDOWN(($B$10+E196)*$B$8)</f>
        <v>0</v>
      </c>
      <c r="J196" s="43">
        <f t="shared" si="778"/>
        <v>216</v>
      </c>
      <c r="K196" s="43">
        <f t="shared" si="778"/>
        <v>199</v>
      </c>
      <c r="L196" s="44" t="str">
        <f t="shared" ref="L196:N196" si="779">(concat(SUBSTITUTE(I196, ",", ".",),","))</f>
        <v>0,</v>
      </c>
      <c r="M196" s="44" t="str">
        <f t="shared" si="779"/>
        <v>216,</v>
      </c>
      <c r="N196" s="44" t="str">
        <f t="shared" si="779"/>
        <v>199,</v>
      </c>
      <c r="O196" s="43">
        <f t="shared" ref="O196:Q196" si="780">($B$10+(($B$4*E196)+($B$6*$H196)))*$B$8</f>
        <v>9.4266315</v>
      </c>
      <c r="P196" s="43">
        <f t="shared" si="780"/>
        <v>257.9408504</v>
      </c>
      <c r="Q196" s="43">
        <f t="shared" si="780"/>
        <v>238.402139</v>
      </c>
      <c r="R196" s="44" t="str">
        <f t="shared" ref="R196:T196" si="781">(concat(SUBSTITUTE(O196, ",", ".",),","))</f>
        <v>9,</v>
      </c>
      <c r="S196" s="44" t="str">
        <f t="shared" si="781"/>
        <v>258,</v>
      </c>
      <c r="T196" s="44" t="str">
        <f t="shared" si="781"/>
        <v>238,</v>
      </c>
    </row>
    <row r="197">
      <c r="B197" s="37"/>
      <c r="C197" s="38">
        <v>194.0</v>
      </c>
      <c r="D197" s="42">
        <f t="shared" si="5"/>
        <v>10.98142297</v>
      </c>
      <c r="E197" s="42">
        <f t="shared" si="6"/>
        <v>-0.9998998718</v>
      </c>
      <c r="F197" s="42">
        <f t="shared" si="7"/>
        <v>0.5122049276</v>
      </c>
      <c r="G197" s="42">
        <f t="shared" si="8"/>
        <v>0.4876949438</v>
      </c>
      <c r="H197" s="42">
        <f t="shared" si="9"/>
        <v>0.9990989662</v>
      </c>
      <c r="I197" s="43">
        <f t="shared" ref="I197:K197" si="782">ROUNDDOWN(($B$10+E197)*$B$8)</f>
        <v>0</v>
      </c>
      <c r="J197" s="43">
        <f t="shared" si="782"/>
        <v>209</v>
      </c>
      <c r="K197" s="43">
        <f t="shared" si="782"/>
        <v>206</v>
      </c>
      <c r="L197" s="44" t="str">
        <f t="shared" ref="L197:N197" si="783">(concat(SUBSTITUTE(I197, ",", ".",),","))</f>
        <v>0,</v>
      </c>
      <c r="M197" s="44" t="str">
        <f t="shared" si="783"/>
        <v>209,</v>
      </c>
      <c r="N197" s="44" t="str">
        <f t="shared" si="783"/>
        <v>206,</v>
      </c>
      <c r="O197" s="43">
        <f t="shared" ref="O197:Q197" si="784">($B$10+(($B$4*E197)+($B$6*$H197)))*$B$8</f>
        <v>9.700972655</v>
      </c>
      <c r="P197" s="43">
        <f t="shared" si="784"/>
        <v>250.9761947</v>
      </c>
      <c r="Q197" s="43">
        <f t="shared" si="784"/>
        <v>247.0653204</v>
      </c>
      <c r="R197" s="44" t="str">
        <f t="shared" ref="R197:T197" si="785">(concat(SUBSTITUTE(O197, ",", ".",),","))</f>
        <v>10,</v>
      </c>
      <c r="S197" s="44" t="str">
        <f t="shared" si="785"/>
        <v>251,</v>
      </c>
      <c r="T197" s="44" t="str">
        <f t="shared" si="785"/>
        <v>247,</v>
      </c>
    </row>
    <row r="198">
      <c r="B198" s="37"/>
      <c r="C198" s="38">
        <v>195.0</v>
      </c>
      <c r="D198" s="42">
        <f t="shared" si="5"/>
        <v>11.03802824</v>
      </c>
      <c r="E198" s="42">
        <f t="shared" si="6"/>
        <v>-0.9990989662</v>
      </c>
      <c r="F198" s="42">
        <f t="shared" si="7"/>
        <v>0.4627943226</v>
      </c>
      <c r="G198" s="42">
        <f t="shared" si="8"/>
        <v>0.5363046432</v>
      </c>
      <c r="H198" s="42">
        <f t="shared" si="9"/>
        <v>0.9919004353</v>
      </c>
      <c r="I198" s="43">
        <f t="shared" ref="I198:K198" si="786">ROUNDDOWN(($B$10+E198)*$B$8)</f>
        <v>0</v>
      </c>
      <c r="J198" s="43">
        <f t="shared" si="786"/>
        <v>202</v>
      </c>
      <c r="K198" s="43">
        <f t="shared" si="786"/>
        <v>213</v>
      </c>
      <c r="L198" s="44" t="str">
        <f t="shared" ref="L198:N198" si="787">(concat(SUBSTITUTE(I198, ",", ".",),","))</f>
        <v>0,</v>
      </c>
      <c r="M198" s="44" t="str">
        <f t="shared" si="787"/>
        <v>202,</v>
      </c>
      <c r="N198" s="44" t="str">
        <f t="shared" si="787"/>
        <v>213,</v>
      </c>
      <c r="O198" s="43">
        <f t="shared" ref="O198:Q198" si="788">($B$10+(($B$4*E198)+($B$6*$H198)))*$B$8</f>
        <v>9.609031991</v>
      </c>
      <c r="P198" s="43">
        <f t="shared" si="788"/>
        <v>242.8723799</v>
      </c>
      <c r="Q198" s="43">
        <f t="shared" si="788"/>
        <v>254.6018704</v>
      </c>
      <c r="R198" s="44" t="str">
        <f t="shared" ref="R198:T198" si="789">(concat(SUBSTITUTE(O198, ",", ".",),","))</f>
        <v>10,</v>
      </c>
      <c r="S198" s="44" t="str">
        <f t="shared" si="789"/>
        <v>243,</v>
      </c>
      <c r="T198" s="44" t="str">
        <f t="shared" si="789"/>
        <v>255,</v>
      </c>
    </row>
    <row r="199">
      <c r="B199" s="37"/>
      <c r="C199" s="38">
        <v>196.0</v>
      </c>
      <c r="D199" s="42">
        <f t="shared" si="5"/>
        <v>11.09463352</v>
      </c>
      <c r="E199" s="42">
        <f t="shared" si="6"/>
        <v>-0.9950976455</v>
      </c>
      <c r="F199" s="42">
        <f t="shared" si="7"/>
        <v>0.4119012479</v>
      </c>
      <c r="G199" s="42">
        <f t="shared" si="8"/>
        <v>0.5831963972</v>
      </c>
      <c r="H199" s="42">
        <f t="shared" si="9"/>
        <v>0.9561667347</v>
      </c>
      <c r="I199" s="43">
        <f t="shared" ref="I199:K199" si="790">ROUNDDOWN(($B$10+E199)*$B$8)</f>
        <v>0</v>
      </c>
      <c r="J199" s="43">
        <f t="shared" si="790"/>
        <v>195</v>
      </c>
      <c r="K199" s="43">
        <f t="shared" si="790"/>
        <v>219</v>
      </c>
      <c r="L199" s="44" t="str">
        <f t="shared" ref="L199:N199" si="791">(concat(SUBSTITUTE(I199, ",", ".",),","))</f>
        <v>0,</v>
      </c>
      <c r="M199" s="44" t="str">
        <f t="shared" si="791"/>
        <v>195,</v>
      </c>
      <c r="N199" s="44" t="str">
        <f t="shared" si="791"/>
        <v>219,</v>
      </c>
      <c r="O199" s="43">
        <f t="shared" ref="O199:Q199" si="792">($B$10+(($B$4*E199)+($B$6*$H199)))*$B$8</f>
        <v>9.156721526</v>
      </c>
      <c r="P199" s="43">
        <f t="shared" si="792"/>
        <v>233.6609824</v>
      </c>
      <c r="Q199" s="43">
        <f t="shared" si="792"/>
        <v>260.9932647</v>
      </c>
      <c r="R199" s="44" t="str">
        <f t="shared" ref="R199:T199" si="793">(concat(SUBSTITUTE(O199, ",", ".",),","))</f>
        <v>9,</v>
      </c>
      <c r="S199" s="44" t="str">
        <f t="shared" si="793"/>
        <v>234,</v>
      </c>
      <c r="T199" s="44" t="str">
        <f t="shared" si="793"/>
        <v>261,</v>
      </c>
    </row>
    <row r="200">
      <c r="B200" s="37"/>
      <c r="C200" s="38">
        <v>197.0</v>
      </c>
      <c r="D200" s="42">
        <f t="shared" si="5"/>
        <v>11.15123879</v>
      </c>
      <c r="E200" s="42">
        <f t="shared" si="6"/>
        <v>-0.9879087269</v>
      </c>
      <c r="F200" s="42">
        <f t="shared" si="7"/>
        <v>0.3596887293</v>
      </c>
      <c r="G200" s="42">
        <f t="shared" si="8"/>
        <v>0.6282199973</v>
      </c>
      <c r="H200" s="42">
        <f t="shared" si="9"/>
        <v>0.8929258581</v>
      </c>
      <c r="I200" s="43">
        <f t="shared" ref="I200:K200" si="794">ROUNDDOWN(($B$10+E200)*$B$8)</f>
        <v>1</v>
      </c>
      <c r="J200" s="43">
        <f t="shared" si="794"/>
        <v>188</v>
      </c>
      <c r="K200" s="43">
        <f t="shared" si="794"/>
        <v>225</v>
      </c>
      <c r="L200" s="44" t="str">
        <f t="shared" ref="L200:N200" si="795">(concat(SUBSTITUTE(I200, ",", ".",),","))</f>
        <v>1,</v>
      </c>
      <c r="M200" s="44" t="str">
        <f t="shared" si="795"/>
        <v>188,</v>
      </c>
      <c r="N200" s="44" t="str">
        <f t="shared" si="795"/>
        <v>225,</v>
      </c>
      <c r="O200" s="43">
        <f t="shared" ref="O200:Q200" si="796">($B$10+(($B$4*E200)+($B$6*$H200)))*$B$8</f>
        <v>8.373375578</v>
      </c>
      <c r="P200" s="43">
        <f t="shared" si="796"/>
        <v>223.3993947</v>
      </c>
      <c r="Q200" s="43">
        <f t="shared" si="796"/>
        <v>266.2469151</v>
      </c>
      <c r="R200" s="44" t="str">
        <f t="shared" ref="R200:T200" si="797">(concat(SUBSTITUTE(O200, ",", ".",),","))</f>
        <v>8,</v>
      </c>
      <c r="S200" s="44" t="str">
        <f t="shared" si="797"/>
        <v>223,</v>
      </c>
      <c r="T200" s="44" t="str">
        <f t="shared" si="797"/>
        <v>266,</v>
      </c>
    </row>
    <row r="201">
      <c r="B201" s="37"/>
      <c r="C201" s="38">
        <v>198.0</v>
      </c>
      <c r="D201" s="42">
        <f t="shared" si="5"/>
        <v>11.20784406</v>
      </c>
      <c r="E201" s="42">
        <f t="shared" si="6"/>
        <v>-0.9775552389</v>
      </c>
      <c r="F201" s="42">
        <f t="shared" si="7"/>
        <v>0.3063240192</v>
      </c>
      <c r="G201" s="42">
        <f t="shared" si="8"/>
        <v>0.6712312193</v>
      </c>
      <c r="H201" s="42">
        <f t="shared" si="9"/>
        <v>0.8039971304</v>
      </c>
      <c r="I201" s="43">
        <f t="shared" ref="I201:K201" si="798">ROUNDDOWN(($B$10+E201)*$B$8)</f>
        <v>3</v>
      </c>
      <c r="J201" s="43">
        <f t="shared" si="798"/>
        <v>181</v>
      </c>
      <c r="K201" s="43">
        <f t="shared" si="798"/>
        <v>231</v>
      </c>
      <c r="L201" s="44" t="str">
        <f t="shared" ref="L201:N201" si="799">(concat(SUBSTITUTE(I201, ",", ".",),","))</f>
        <v>3,</v>
      </c>
      <c r="M201" s="44" t="str">
        <f t="shared" si="799"/>
        <v>181,</v>
      </c>
      <c r="N201" s="44" t="str">
        <f t="shared" si="799"/>
        <v>231,</v>
      </c>
      <c r="O201" s="43">
        <f t="shared" ref="O201:Q201" si="800">($B$10+(($B$4*E201)+($B$6*$H201)))*$B$8</f>
        <v>7.31085459</v>
      </c>
      <c r="P201" s="43">
        <f t="shared" si="800"/>
        <v>212.1698387</v>
      </c>
      <c r="Q201" s="43">
        <f t="shared" si="800"/>
        <v>270.3953438</v>
      </c>
      <c r="R201" s="44" t="str">
        <f t="shared" ref="R201:T201" si="801">(concat(SUBSTITUTE(O201, ",", ".",),","))</f>
        <v>7,</v>
      </c>
      <c r="S201" s="44" t="str">
        <f t="shared" si="801"/>
        <v>212,</v>
      </c>
      <c r="T201" s="44" t="str">
        <f t="shared" si="801"/>
        <v>270,</v>
      </c>
    </row>
    <row r="202">
      <c r="B202" s="37"/>
      <c r="C202" s="38">
        <v>199.0</v>
      </c>
      <c r="D202" s="42">
        <f t="shared" si="5"/>
        <v>11.26444933</v>
      </c>
      <c r="E202" s="42">
        <f t="shared" si="6"/>
        <v>-0.9640703468</v>
      </c>
      <c r="F202" s="42">
        <f t="shared" si="7"/>
        <v>0.251978061</v>
      </c>
      <c r="G202" s="42">
        <f t="shared" si="8"/>
        <v>0.7120922854</v>
      </c>
      <c r="H202" s="42">
        <f t="shared" si="9"/>
        <v>0.691938869</v>
      </c>
      <c r="I202" s="43">
        <f t="shared" ref="I202:K202" si="802">ROUNDDOWN(($B$10+E202)*$B$8)</f>
        <v>4</v>
      </c>
      <c r="J202" s="43">
        <f t="shared" si="802"/>
        <v>173</v>
      </c>
      <c r="K202" s="43">
        <f t="shared" si="802"/>
        <v>237</v>
      </c>
      <c r="L202" s="44" t="str">
        <f t="shared" ref="L202:N202" si="803">(concat(SUBSTITUTE(I202, ",", ".",),","))</f>
        <v>4,</v>
      </c>
      <c r="M202" s="44" t="str">
        <f t="shared" si="803"/>
        <v>173,</v>
      </c>
      <c r="N202" s="44" t="str">
        <f t="shared" si="803"/>
        <v>237,</v>
      </c>
      <c r="O202" s="43">
        <f t="shared" ref="O202:Q202" si="804">($B$10+(($B$4*E202)+($B$6*$H202)))*$B$8</f>
        <v>6.041959262</v>
      </c>
      <c r="P202" s="43">
        <f t="shared" si="804"/>
        <v>200.0776833</v>
      </c>
      <c r="Q202" s="43">
        <f t="shared" si="804"/>
        <v>273.4946593</v>
      </c>
      <c r="R202" s="44" t="str">
        <f t="shared" ref="R202:T202" si="805">(concat(SUBSTITUTE(O202, ",", ".",),","))</f>
        <v>6,</v>
      </c>
      <c r="S202" s="44" t="str">
        <f t="shared" si="805"/>
        <v>200,</v>
      </c>
      <c r="T202" s="44" t="str">
        <f t="shared" si="805"/>
        <v>273,</v>
      </c>
    </row>
    <row r="203">
      <c r="B203" s="37"/>
      <c r="C203" s="38">
        <v>200.0</v>
      </c>
      <c r="D203" s="42">
        <f t="shared" si="5"/>
        <v>11.32105461</v>
      </c>
      <c r="E203" s="42">
        <f t="shared" si="6"/>
        <v>-0.9474972467</v>
      </c>
      <c r="F203" s="42">
        <f t="shared" si="7"/>
        <v>0.1968249411</v>
      </c>
      <c r="G203" s="42">
        <f t="shared" si="8"/>
        <v>0.7506723053</v>
      </c>
      <c r="H203" s="42">
        <f t="shared" si="9"/>
        <v>0.5599747861</v>
      </c>
      <c r="I203" s="43">
        <f t="shared" ref="I203:K203" si="806">ROUNDDOWN(($B$10+E203)*$B$8)</f>
        <v>7</v>
      </c>
      <c r="J203" s="43">
        <f t="shared" si="806"/>
        <v>166</v>
      </c>
      <c r="K203" s="43">
        <f t="shared" si="806"/>
        <v>242</v>
      </c>
      <c r="L203" s="44" t="str">
        <f t="shared" ref="L203:N203" si="807">(concat(SUBSTITUTE(I203, ",", ".",),","))</f>
        <v>7,</v>
      </c>
      <c r="M203" s="44" t="str">
        <f t="shared" si="807"/>
        <v>166,</v>
      </c>
      <c r="N203" s="44" t="str">
        <f t="shared" si="807"/>
        <v>242,</v>
      </c>
      <c r="O203" s="43">
        <f t="shared" ref="O203:Q203" si="808">($B$10+(($B$4*E203)+($B$6*$H203)))*$B$8</f>
        <v>4.658200917</v>
      </c>
      <c r="P203" s="43">
        <f t="shared" si="808"/>
        <v>187.24911</v>
      </c>
      <c r="Q203" s="43">
        <f t="shared" si="808"/>
        <v>275.6223801</v>
      </c>
      <c r="R203" s="44" t="str">
        <f t="shared" ref="R203:T203" si="809">(concat(SUBSTITUTE(O203, ",", ".",),","))</f>
        <v>5,</v>
      </c>
      <c r="S203" s="44" t="str">
        <f t="shared" si="809"/>
        <v>187,</v>
      </c>
      <c r="T203" s="44" t="str">
        <f t="shared" si="809"/>
        <v>276,</v>
      </c>
    </row>
    <row r="204">
      <c r="B204" s="37"/>
      <c r="C204" s="38">
        <v>201.0</v>
      </c>
      <c r="D204" s="42">
        <f t="shared" si="5"/>
        <v>11.37765988</v>
      </c>
      <c r="E204" s="42">
        <f t="shared" si="6"/>
        <v>-0.9278890273</v>
      </c>
      <c r="F204" s="42">
        <f t="shared" si="7"/>
        <v>0.1410413315</v>
      </c>
      <c r="G204" s="42">
        <f t="shared" si="8"/>
        <v>0.7868476954</v>
      </c>
      <c r="H204" s="42">
        <f t="shared" si="9"/>
        <v>0.4119012482</v>
      </c>
      <c r="I204" s="43">
        <f t="shared" ref="I204:K204" si="810">ROUNDDOWN(($B$10+E204)*$B$8)</f>
        <v>10</v>
      </c>
      <c r="J204" s="43">
        <f t="shared" si="810"/>
        <v>158</v>
      </c>
      <c r="K204" s="43">
        <f t="shared" si="810"/>
        <v>247</v>
      </c>
      <c r="L204" s="44" t="str">
        <f t="shared" ref="L204:N204" si="811">(concat(SUBSTITUTE(I204, ",", ".",),","))</f>
        <v>10,</v>
      </c>
      <c r="M204" s="44" t="str">
        <f t="shared" si="811"/>
        <v>158,</v>
      </c>
      <c r="N204" s="44" t="str">
        <f t="shared" si="811"/>
        <v>247,</v>
      </c>
      <c r="O204" s="43">
        <f t="shared" ref="O204:Q204" si="812">($B$10+(($B$4*E204)+($B$6*$H204)))*$B$8</f>
        <v>3.266992685</v>
      </c>
      <c r="P204" s="43">
        <f t="shared" si="812"/>
        <v>173.8281931</v>
      </c>
      <c r="Q204" s="43">
        <f t="shared" si="812"/>
        <v>276.874671</v>
      </c>
      <c r="R204" s="44" t="str">
        <f t="shared" ref="R204:T204" si="813">(concat(SUBSTITUTE(O204, ",", ".",),","))</f>
        <v>3,</v>
      </c>
      <c r="S204" s="44" t="str">
        <f t="shared" si="813"/>
        <v>174,</v>
      </c>
      <c r="T204" s="44" t="str">
        <f t="shared" si="813"/>
        <v>277,</v>
      </c>
    </row>
    <row r="205">
      <c r="B205" s="37"/>
      <c r="C205" s="38">
        <v>202.0</v>
      </c>
      <c r="D205" s="42">
        <f t="shared" si="5"/>
        <v>11.43426515</v>
      </c>
      <c r="E205" s="42">
        <f t="shared" si="6"/>
        <v>-0.9053084996</v>
      </c>
      <c r="F205" s="42">
        <f t="shared" si="7"/>
        <v>0.08480592408</v>
      </c>
      <c r="G205" s="42">
        <f t="shared" si="8"/>
        <v>0.8205025751</v>
      </c>
      <c r="H205" s="42">
        <f t="shared" si="9"/>
        <v>0.2519780614</v>
      </c>
      <c r="I205" s="43">
        <f t="shared" ref="I205:K205" si="814">ROUNDDOWN(($B$10+E205)*$B$8)</f>
        <v>13</v>
      </c>
      <c r="J205" s="43">
        <f t="shared" si="814"/>
        <v>150</v>
      </c>
      <c r="K205" s="43">
        <f t="shared" si="814"/>
        <v>252</v>
      </c>
      <c r="L205" s="44" t="str">
        <f t="shared" ref="L205:N205" si="815">(concat(SUBSTITUTE(I205, ",", ".",),","))</f>
        <v>13,</v>
      </c>
      <c r="M205" s="44" t="str">
        <f t="shared" si="815"/>
        <v>150,</v>
      </c>
      <c r="N205" s="44" t="str">
        <f t="shared" si="815"/>
        <v>252,</v>
      </c>
      <c r="O205" s="43">
        <f t="shared" ref="O205:Q205" si="816">($B$10+(($B$4*E205)+($B$6*$H205)))*$B$8</f>
        <v>1.988342859</v>
      </c>
      <c r="P205" s="43">
        <f t="shared" si="816"/>
        <v>159.9734756</v>
      </c>
      <c r="Q205" s="43">
        <f t="shared" si="816"/>
        <v>277.3630725</v>
      </c>
      <c r="R205" s="44" t="str">
        <f t="shared" ref="R205:T205" si="817">(concat(SUBSTITUTE(O205, ",", ".",),","))</f>
        <v>2,</v>
      </c>
      <c r="S205" s="44" t="str">
        <f t="shared" si="817"/>
        <v>160,</v>
      </c>
      <c r="T205" s="44" t="str">
        <f t="shared" si="817"/>
        <v>277,</v>
      </c>
    </row>
    <row r="206">
      <c r="B206" s="37"/>
      <c r="C206" s="38">
        <v>203.0</v>
      </c>
      <c r="D206" s="42">
        <f t="shared" si="5"/>
        <v>11.49087043</v>
      </c>
      <c r="E206" s="42">
        <f t="shared" si="6"/>
        <v>-0.8798279958</v>
      </c>
      <c r="F206" s="42">
        <f t="shared" si="7"/>
        <v>0.02829885769</v>
      </c>
      <c r="G206" s="42">
        <f t="shared" si="8"/>
        <v>0.8515291377</v>
      </c>
      <c r="H206" s="42">
        <f t="shared" si="9"/>
        <v>0.08480592448</v>
      </c>
      <c r="I206" s="43">
        <f t="shared" ref="I206:K206" si="818">ROUNDDOWN(($B$10+E206)*$B$8)</f>
        <v>16</v>
      </c>
      <c r="J206" s="43">
        <f t="shared" si="818"/>
        <v>142</v>
      </c>
      <c r="K206" s="43">
        <f t="shared" si="818"/>
        <v>256</v>
      </c>
      <c r="L206" s="44" t="str">
        <f t="shared" ref="L206:N206" si="819">(concat(SUBSTITUTE(I206, ",", ".",),","))</f>
        <v>16,</v>
      </c>
      <c r="M206" s="44" t="str">
        <f t="shared" si="819"/>
        <v>142,</v>
      </c>
      <c r="N206" s="44" t="str">
        <f t="shared" si="819"/>
        <v>256,</v>
      </c>
      <c r="O206" s="43">
        <f t="shared" ref="O206:Q206" si="820">($B$10+(($B$4*E206)+($B$6*$H206)))*$B$8</f>
        <v>0.9511462622</v>
      </c>
      <c r="P206" s="43">
        <f t="shared" si="820"/>
        <v>145.8541373</v>
      </c>
      <c r="Q206" s="43">
        <f t="shared" si="820"/>
        <v>277.2108189</v>
      </c>
      <c r="R206" s="44" t="str">
        <f t="shared" ref="R206:T206" si="821">(concat(SUBSTITUTE(O206, ",", ".",),","))</f>
        <v>1,</v>
      </c>
      <c r="S206" s="44" t="str">
        <f t="shared" si="821"/>
        <v>146,</v>
      </c>
      <c r="T206" s="44" t="str">
        <f t="shared" si="821"/>
        <v>277,</v>
      </c>
    </row>
    <row r="207">
      <c r="B207" s="37"/>
      <c r="C207" s="38">
        <v>204.0</v>
      </c>
      <c r="D207" s="42">
        <f t="shared" si="5"/>
        <v>11.5474757</v>
      </c>
      <c r="E207" s="42">
        <f t="shared" si="6"/>
        <v>-0.8515291377</v>
      </c>
      <c r="F207" s="42">
        <f t="shared" si="7"/>
        <v>-0.02829885848</v>
      </c>
      <c r="G207" s="42">
        <f t="shared" si="8"/>
        <v>0.8798279958</v>
      </c>
      <c r="H207" s="42">
        <f t="shared" si="9"/>
        <v>-0.08480592448</v>
      </c>
      <c r="I207" s="43">
        <f t="shared" ref="I207:K207" si="822">ROUNDDOWN(($B$10+E207)*$B$8)</f>
        <v>20</v>
      </c>
      <c r="J207" s="43">
        <f t="shared" si="822"/>
        <v>134</v>
      </c>
      <c r="K207" s="43">
        <f t="shared" si="822"/>
        <v>260</v>
      </c>
      <c r="L207" s="44" t="str">
        <f t="shared" ref="L207:N207" si="823">(concat(SUBSTITUTE(I207, ",", ".",),","))</f>
        <v>20,</v>
      </c>
      <c r="M207" s="44" t="str">
        <f t="shared" si="823"/>
        <v>134,</v>
      </c>
      <c r="N207" s="44" t="str">
        <f t="shared" si="823"/>
        <v>260,</v>
      </c>
      <c r="O207" s="43">
        <f t="shared" ref="O207:Q207" si="824">($B$10+(($B$4*E207)+($B$6*$H207)))*$B$8</f>
        <v>0.2891811158</v>
      </c>
      <c r="P207" s="43">
        <f t="shared" si="824"/>
        <v>131.6458625</v>
      </c>
      <c r="Q207" s="43">
        <f t="shared" si="824"/>
        <v>276.5488537</v>
      </c>
      <c r="R207" s="44" t="str">
        <f t="shared" ref="R207:T207" si="825">(concat(SUBSTITUTE(O207, ",", ".",),","))</f>
        <v>0,</v>
      </c>
      <c r="S207" s="44" t="str">
        <f t="shared" si="825"/>
        <v>132,</v>
      </c>
      <c r="T207" s="44" t="str">
        <f t="shared" si="825"/>
        <v>277,</v>
      </c>
    </row>
    <row r="208">
      <c r="B208" s="37"/>
      <c r="C208" s="38">
        <v>205.0</v>
      </c>
      <c r="D208" s="42">
        <f t="shared" si="5"/>
        <v>11.60408097</v>
      </c>
      <c r="E208" s="42">
        <f t="shared" si="6"/>
        <v>-0.8205025751</v>
      </c>
      <c r="F208" s="42">
        <f t="shared" si="7"/>
        <v>-0.08480592487</v>
      </c>
      <c r="G208" s="42">
        <f t="shared" si="8"/>
        <v>0.9053084996</v>
      </c>
      <c r="H208" s="42">
        <f t="shared" si="9"/>
        <v>-0.2519780614</v>
      </c>
      <c r="I208" s="43">
        <f t="shared" ref="I208:K208" si="826">ROUNDDOWN(($B$10+E208)*$B$8)</f>
        <v>24</v>
      </c>
      <c r="J208" s="43">
        <f t="shared" si="826"/>
        <v>126</v>
      </c>
      <c r="K208" s="43">
        <f t="shared" si="826"/>
        <v>264</v>
      </c>
      <c r="L208" s="44" t="str">
        <f t="shared" ref="L208:N208" si="827">(concat(SUBSTITUTE(I208, ",", ".",),","))</f>
        <v>24,</v>
      </c>
      <c r="M208" s="44" t="str">
        <f t="shared" si="827"/>
        <v>126,</v>
      </c>
      <c r="N208" s="44" t="str">
        <f t="shared" si="827"/>
        <v>264,</v>
      </c>
      <c r="O208" s="43">
        <f t="shared" ref="O208:Q208" si="828">($B$10+(($B$4*E208)+($B$6*$H208)))*$B$8</f>
        <v>0.1369275357</v>
      </c>
      <c r="P208" s="43">
        <f t="shared" si="828"/>
        <v>117.5265243</v>
      </c>
      <c r="Q208" s="43">
        <f t="shared" si="828"/>
        <v>275.5116571</v>
      </c>
      <c r="R208" s="44" t="str">
        <f t="shared" ref="R208:T208" si="829">(concat(SUBSTITUTE(O208, ",", ".",),","))</f>
        <v>0,</v>
      </c>
      <c r="S208" s="44" t="str">
        <f t="shared" si="829"/>
        <v>118,</v>
      </c>
      <c r="T208" s="44" t="str">
        <f t="shared" si="829"/>
        <v>276,</v>
      </c>
    </row>
    <row r="209">
      <c r="B209" s="37"/>
      <c r="C209" s="38">
        <v>206.0</v>
      </c>
      <c r="D209" s="42">
        <f t="shared" si="5"/>
        <v>11.66068625</v>
      </c>
      <c r="E209" s="42">
        <f t="shared" si="6"/>
        <v>-0.7868476954</v>
      </c>
      <c r="F209" s="42">
        <f t="shared" si="7"/>
        <v>-0.1410413323</v>
      </c>
      <c r="G209" s="42">
        <f t="shared" si="8"/>
        <v>0.9278890273</v>
      </c>
      <c r="H209" s="42">
        <f t="shared" si="9"/>
        <v>-0.4119012482</v>
      </c>
      <c r="I209" s="43">
        <f t="shared" ref="I209:K209" si="830">ROUNDDOWN(($B$10+E209)*$B$8)</f>
        <v>29</v>
      </c>
      <c r="J209" s="43">
        <f t="shared" si="830"/>
        <v>119</v>
      </c>
      <c r="K209" s="43">
        <f t="shared" si="830"/>
        <v>267</v>
      </c>
      <c r="L209" s="44" t="str">
        <f t="shared" ref="L209:N209" si="831">(concat(SUBSTITUTE(I209, ",", ".",),","))</f>
        <v>29,</v>
      </c>
      <c r="M209" s="44" t="str">
        <f t="shared" si="831"/>
        <v>119,</v>
      </c>
      <c r="N209" s="44" t="str">
        <f t="shared" si="831"/>
        <v>267,</v>
      </c>
      <c r="O209" s="43">
        <f t="shared" ref="O209:Q209" si="832">($B$10+(($B$4*E209)+($B$6*$H209)))*$B$8</f>
        <v>0.6253290046</v>
      </c>
      <c r="P209" s="43">
        <f t="shared" si="832"/>
        <v>103.6718068</v>
      </c>
      <c r="Q209" s="43">
        <f t="shared" si="832"/>
        <v>274.2330073</v>
      </c>
      <c r="R209" s="44" t="str">
        <f t="shared" ref="R209:T209" si="833">(concat(SUBSTITUTE(O209, ",", ".",),","))</f>
        <v>1,</v>
      </c>
      <c r="S209" s="44" t="str">
        <f t="shared" si="833"/>
        <v>104,</v>
      </c>
      <c r="T209" s="44" t="str">
        <f t="shared" si="833"/>
        <v>274,</v>
      </c>
    </row>
    <row r="210">
      <c r="B210" s="37"/>
      <c r="C210" s="38">
        <v>207.0</v>
      </c>
      <c r="D210" s="42">
        <f t="shared" si="5"/>
        <v>11.71729152</v>
      </c>
      <c r="E210" s="42">
        <f t="shared" si="6"/>
        <v>-0.7506723053</v>
      </c>
      <c r="F210" s="42">
        <f t="shared" si="7"/>
        <v>-0.1968249419</v>
      </c>
      <c r="G210" s="42">
        <f t="shared" si="8"/>
        <v>0.9474972467</v>
      </c>
      <c r="H210" s="42">
        <f t="shared" si="9"/>
        <v>-0.5599747861</v>
      </c>
      <c r="I210" s="43">
        <f t="shared" ref="I210:K210" si="834">ROUNDDOWN(($B$10+E210)*$B$8)</f>
        <v>34</v>
      </c>
      <c r="J210" s="43">
        <f t="shared" si="834"/>
        <v>111</v>
      </c>
      <c r="K210" s="43">
        <f t="shared" si="834"/>
        <v>270</v>
      </c>
      <c r="L210" s="44" t="str">
        <f t="shared" ref="L210:N210" si="835">(concat(SUBSTITUTE(I210, ",", ".",),","))</f>
        <v>34,</v>
      </c>
      <c r="M210" s="44" t="str">
        <f t="shared" si="835"/>
        <v>111,</v>
      </c>
      <c r="N210" s="44" t="str">
        <f t="shared" si="835"/>
        <v>270,</v>
      </c>
      <c r="O210" s="43">
        <f t="shared" ref="O210:Q210" si="836">($B$10+(($B$4*E210)+($B$6*$H210)))*$B$8</f>
        <v>1.877619946</v>
      </c>
      <c r="P210" s="43">
        <f t="shared" si="836"/>
        <v>90.25088987</v>
      </c>
      <c r="Q210" s="43">
        <f t="shared" si="836"/>
        <v>272.8417991</v>
      </c>
      <c r="R210" s="44" t="str">
        <f t="shared" ref="R210:T210" si="837">(concat(SUBSTITUTE(O210, ",", ".",),","))</f>
        <v>2,</v>
      </c>
      <c r="S210" s="44" t="str">
        <f t="shared" si="837"/>
        <v>90,</v>
      </c>
      <c r="T210" s="44" t="str">
        <f t="shared" si="837"/>
        <v>273,</v>
      </c>
    </row>
    <row r="211">
      <c r="B211" s="37"/>
      <c r="C211" s="38">
        <v>208.0</v>
      </c>
      <c r="D211" s="42">
        <f t="shared" si="5"/>
        <v>11.77389679</v>
      </c>
      <c r="E211" s="42">
        <f t="shared" si="6"/>
        <v>-0.7120922854</v>
      </c>
      <c r="F211" s="42">
        <f t="shared" si="7"/>
        <v>-0.2519780618</v>
      </c>
      <c r="G211" s="42">
        <f t="shared" si="8"/>
        <v>0.9640703468</v>
      </c>
      <c r="H211" s="42">
        <f t="shared" si="9"/>
        <v>-0.691938869</v>
      </c>
      <c r="I211" s="43">
        <f t="shared" ref="I211:K211" si="838">ROUNDDOWN(($B$10+E211)*$B$8)</f>
        <v>39</v>
      </c>
      <c r="J211" s="43">
        <f t="shared" si="838"/>
        <v>103</v>
      </c>
      <c r="K211" s="43">
        <f t="shared" si="838"/>
        <v>272</v>
      </c>
      <c r="L211" s="44" t="str">
        <f t="shared" ref="L211:N211" si="839">(concat(SUBSTITUTE(I211, ",", ".",),","))</f>
        <v>39,</v>
      </c>
      <c r="M211" s="44" t="str">
        <f t="shared" si="839"/>
        <v>103,</v>
      </c>
      <c r="N211" s="44" t="str">
        <f t="shared" si="839"/>
        <v>272,</v>
      </c>
      <c r="O211" s="43">
        <f t="shared" ref="O211:Q211" si="840">($B$10+(($B$4*E211)+($B$6*$H211)))*$B$8</f>
        <v>4.00534073</v>
      </c>
      <c r="P211" s="43">
        <f t="shared" si="840"/>
        <v>77.42231654</v>
      </c>
      <c r="Q211" s="43">
        <f t="shared" si="840"/>
        <v>271.4580407</v>
      </c>
      <c r="R211" s="44" t="str">
        <f t="shared" ref="R211:T211" si="841">(concat(SUBSTITUTE(O211, ",", ".",),","))</f>
        <v>4,</v>
      </c>
      <c r="S211" s="44" t="str">
        <f t="shared" si="841"/>
        <v>77,</v>
      </c>
      <c r="T211" s="44" t="str">
        <f t="shared" si="841"/>
        <v>271,</v>
      </c>
    </row>
    <row r="212">
      <c r="B212" s="37"/>
      <c r="C212" s="37"/>
      <c r="D212" s="37"/>
      <c r="E212" s="37"/>
      <c r="F212" s="37"/>
      <c r="G212" s="37"/>
      <c r="H212" s="37"/>
      <c r="I212" s="45"/>
      <c r="J212" s="45"/>
      <c r="K212" s="45"/>
      <c r="L212" s="54" t="s">
        <v>162</v>
      </c>
      <c r="M212" s="54" t="s">
        <v>162</v>
      </c>
      <c r="N212" s="54" t="s">
        <v>162</v>
      </c>
      <c r="O212" s="55"/>
      <c r="P212" s="56"/>
      <c r="Q212" s="56"/>
      <c r="R212" s="54" t="s">
        <v>162</v>
      </c>
      <c r="S212" s="54" t="s">
        <v>162</v>
      </c>
      <c r="T212" s="54" t="s">
        <v>162</v>
      </c>
    </row>
    <row r="213">
      <c r="B213" s="37"/>
      <c r="C213" s="37"/>
      <c r="D213" s="37"/>
      <c r="E213" s="37"/>
      <c r="F213" s="37"/>
      <c r="G213" s="37"/>
      <c r="H213" s="37"/>
      <c r="I213" s="45"/>
      <c r="J213" s="45"/>
      <c r="K213" s="45"/>
      <c r="O213" s="45"/>
      <c r="P213" s="56"/>
      <c r="Q213" s="56"/>
      <c r="R213" s="46"/>
      <c r="S213" s="46"/>
      <c r="T213" s="46"/>
    </row>
    <row r="214">
      <c r="B214" s="37"/>
      <c r="C214" s="37"/>
      <c r="D214" s="37"/>
      <c r="E214" s="37"/>
      <c r="F214" s="37"/>
      <c r="G214" s="37"/>
      <c r="H214" s="37"/>
      <c r="I214" s="45"/>
      <c r="J214" s="45"/>
      <c r="K214" s="45"/>
      <c r="O214" s="45"/>
      <c r="P214" s="56"/>
      <c r="Q214" s="56"/>
      <c r="R214" s="46"/>
      <c r="S214" s="46"/>
      <c r="T214" s="46"/>
    </row>
    <row r="215">
      <c r="B215" s="37"/>
      <c r="C215" s="37"/>
      <c r="D215" s="37"/>
      <c r="E215" s="37"/>
      <c r="F215" s="37"/>
      <c r="G215" s="37"/>
      <c r="H215" s="37"/>
      <c r="I215" s="45"/>
      <c r="J215" s="45"/>
      <c r="K215" s="45"/>
      <c r="O215" s="45"/>
      <c r="P215" s="56"/>
      <c r="Q215" s="56"/>
      <c r="R215" s="46"/>
      <c r="S215" s="46"/>
      <c r="T215" s="46"/>
    </row>
    <row r="216">
      <c r="B216" s="37"/>
      <c r="C216" s="37"/>
      <c r="D216" s="37"/>
      <c r="E216" s="37"/>
      <c r="F216" s="37"/>
      <c r="G216" s="37"/>
      <c r="H216" s="37"/>
      <c r="I216" s="45"/>
      <c r="J216" s="45"/>
      <c r="K216" s="45"/>
      <c r="O216" s="45"/>
      <c r="P216" s="56"/>
      <c r="Q216" s="56"/>
      <c r="R216" s="46"/>
      <c r="S216" s="46"/>
      <c r="T216" s="46"/>
    </row>
    <row r="217">
      <c r="B217" s="37"/>
      <c r="C217" s="37"/>
      <c r="D217" s="37"/>
      <c r="E217" s="37"/>
      <c r="F217" s="37"/>
      <c r="G217" s="37"/>
      <c r="H217" s="37"/>
      <c r="I217" s="45"/>
      <c r="J217" s="45"/>
      <c r="K217" s="45"/>
      <c r="O217" s="45"/>
      <c r="P217" s="56"/>
      <c r="Q217" s="56"/>
      <c r="R217" s="46"/>
      <c r="S217" s="46"/>
      <c r="T217" s="46"/>
    </row>
    <row r="218">
      <c r="B218" s="37"/>
      <c r="C218" s="37"/>
      <c r="D218" s="37"/>
      <c r="E218" s="37"/>
      <c r="F218" s="37"/>
      <c r="G218" s="37"/>
      <c r="H218" s="37"/>
      <c r="I218" s="45"/>
      <c r="J218" s="45"/>
      <c r="K218" s="45"/>
      <c r="O218" s="45"/>
      <c r="P218" s="56"/>
      <c r="Q218" s="56"/>
      <c r="R218" s="46"/>
      <c r="S218" s="46"/>
      <c r="T218" s="46"/>
    </row>
    <row r="219">
      <c r="B219" s="37"/>
      <c r="C219" s="37"/>
      <c r="D219" s="37"/>
      <c r="E219" s="37"/>
      <c r="F219" s="37"/>
      <c r="G219" s="37"/>
      <c r="H219" s="37"/>
      <c r="I219" s="45"/>
      <c r="J219" s="45"/>
      <c r="K219" s="45"/>
      <c r="O219" s="45"/>
      <c r="P219" s="56"/>
      <c r="Q219" s="56"/>
      <c r="R219" s="46"/>
      <c r="S219" s="46"/>
      <c r="T219" s="46"/>
    </row>
    <row r="220">
      <c r="B220" s="37"/>
      <c r="C220" s="37"/>
      <c r="D220" s="37"/>
      <c r="E220" s="37"/>
      <c r="F220" s="37"/>
      <c r="G220" s="37"/>
      <c r="H220" s="37"/>
      <c r="I220" s="45"/>
      <c r="J220" s="45"/>
      <c r="K220" s="45"/>
      <c r="O220" s="45"/>
      <c r="P220" s="56"/>
      <c r="Q220" s="56"/>
      <c r="R220" s="46"/>
      <c r="S220" s="46"/>
      <c r="T220" s="46"/>
    </row>
    <row r="221">
      <c r="B221" s="37"/>
      <c r="C221" s="37"/>
      <c r="D221" s="37"/>
      <c r="E221" s="37"/>
      <c r="F221" s="37"/>
      <c r="G221" s="37"/>
      <c r="H221" s="37"/>
      <c r="I221" s="45"/>
      <c r="J221" s="45"/>
      <c r="K221" s="45"/>
      <c r="O221" s="45"/>
      <c r="P221" s="56"/>
      <c r="Q221" s="56"/>
      <c r="R221" s="46"/>
      <c r="S221" s="46"/>
      <c r="T221" s="46"/>
    </row>
    <row r="222">
      <c r="B222" s="37"/>
      <c r="C222" s="37"/>
      <c r="D222" s="37"/>
      <c r="E222" s="37"/>
      <c r="F222" s="37"/>
      <c r="G222" s="37"/>
      <c r="H222" s="37"/>
      <c r="I222" s="45"/>
      <c r="J222" s="45"/>
      <c r="K222" s="45"/>
      <c r="O222" s="45"/>
      <c r="P222" s="56"/>
      <c r="Q222" s="56"/>
      <c r="R222" s="46"/>
      <c r="S222" s="46"/>
      <c r="T222" s="46"/>
    </row>
    <row r="223">
      <c r="B223" s="37"/>
      <c r="C223" s="37"/>
      <c r="D223" s="37"/>
      <c r="E223" s="37"/>
      <c r="F223" s="37"/>
      <c r="G223" s="37"/>
      <c r="H223" s="37"/>
      <c r="I223" s="45"/>
      <c r="J223" s="45"/>
      <c r="K223" s="45"/>
      <c r="O223" s="45"/>
      <c r="P223" s="56"/>
      <c r="Q223" s="56"/>
      <c r="R223" s="46"/>
      <c r="S223" s="46"/>
      <c r="T223" s="46"/>
    </row>
    <row r="224">
      <c r="B224" s="37"/>
      <c r="C224" s="37"/>
      <c r="D224" s="37"/>
      <c r="E224" s="37"/>
      <c r="F224" s="37"/>
      <c r="G224" s="37"/>
      <c r="H224" s="37"/>
      <c r="I224" s="45"/>
      <c r="J224" s="45"/>
      <c r="K224" s="45"/>
      <c r="O224" s="45"/>
      <c r="P224" s="56"/>
      <c r="Q224" s="56"/>
      <c r="R224" s="46"/>
      <c r="S224" s="46"/>
      <c r="T224" s="46"/>
    </row>
    <row r="225">
      <c r="B225" s="37"/>
      <c r="C225" s="37"/>
      <c r="D225" s="37"/>
      <c r="E225" s="37"/>
      <c r="F225" s="37"/>
      <c r="G225" s="37"/>
      <c r="H225" s="37"/>
      <c r="I225" s="45"/>
      <c r="J225" s="45"/>
      <c r="K225" s="45"/>
      <c r="O225" s="45"/>
      <c r="P225" s="56"/>
      <c r="Q225" s="56"/>
      <c r="R225" s="46"/>
      <c r="S225" s="46"/>
      <c r="T225" s="46"/>
    </row>
    <row r="226">
      <c r="B226" s="37"/>
      <c r="C226" s="37"/>
      <c r="D226" s="37"/>
      <c r="E226" s="37"/>
      <c r="F226" s="37"/>
      <c r="G226" s="37"/>
      <c r="H226" s="37"/>
      <c r="I226" s="45"/>
      <c r="J226" s="45"/>
      <c r="K226" s="45"/>
      <c r="O226" s="45"/>
      <c r="P226" s="56"/>
      <c r="Q226" s="56"/>
      <c r="R226" s="46"/>
      <c r="S226" s="46"/>
      <c r="T226" s="46"/>
    </row>
    <row r="227">
      <c r="B227" s="37"/>
      <c r="C227" s="37"/>
      <c r="D227" s="37"/>
      <c r="E227" s="37"/>
      <c r="F227" s="37"/>
      <c r="G227" s="37"/>
      <c r="H227" s="37"/>
      <c r="I227" s="45"/>
      <c r="J227" s="45"/>
      <c r="K227" s="45"/>
      <c r="O227" s="45"/>
      <c r="P227" s="56"/>
      <c r="Q227" s="56"/>
      <c r="R227" s="46"/>
      <c r="S227" s="46"/>
      <c r="T227" s="46"/>
    </row>
    <row r="228">
      <c r="B228" s="37"/>
      <c r="C228" s="37"/>
      <c r="D228" s="37"/>
      <c r="E228" s="37"/>
      <c r="F228" s="37"/>
      <c r="G228" s="37"/>
      <c r="H228" s="37"/>
      <c r="I228" s="45"/>
      <c r="J228" s="45"/>
      <c r="K228" s="45"/>
      <c r="O228" s="45"/>
      <c r="P228" s="56"/>
      <c r="Q228" s="56"/>
      <c r="R228" s="46"/>
      <c r="S228" s="46"/>
      <c r="T228" s="46"/>
    </row>
    <row r="229">
      <c r="B229" s="37"/>
      <c r="C229" s="37"/>
      <c r="D229" s="37"/>
      <c r="E229" s="37"/>
      <c r="F229" s="37"/>
      <c r="G229" s="37"/>
      <c r="H229" s="37"/>
      <c r="I229" s="45"/>
      <c r="J229" s="45"/>
      <c r="K229" s="45"/>
      <c r="O229" s="45"/>
      <c r="P229" s="56"/>
      <c r="Q229" s="56"/>
      <c r="R229" s="46"/>
      <c r="S229" s="46"/>
      <c r="T229" s="46"/>
    </row>
    <row r="230">
      <c r="B230" s="37"/>
      <c r="C230" s="37"/>
      <c r="D230" s="37"/>
      <c r="E230" s="37"/>
      <c r="F230" s="37"/>
      <c r="G230" s="37"/>
      <c r="H230" s="37"/>
      <c r="I230" s="45"/>
      <c r="J230" s="45"/>
      <c r="K230" s="45"/>
      <c r="O230" s="45"/>
      <c r="P230" s="56"/>
      <c r="Q230" s="56"/>
      <c r="R230" s="46"/>
      <c r="S230" s="46"/>
      <c r="T230" s="46"/>
    </row>
    <row r="231">
      <c r="B231" s="37"/>
      <c r="C231" s="37"/>
      <c r="D231" s="37"/>
      <c r="E231" s="37"/>
      <c r="F231" s="37"/>
      <c r="G231" s="37"/>
      <c r="H231" s="37"/>
      <c r="I231" s="45"/>
      <c r="J231" s="45"/>
      <c r="K231" s="45"/>
      <c r="O231" s="45"/>
      <c r="P231" s="56"/>
      <c r="Q231" s="56"/>
      <c r="R231" s="46"/>
      <c r="S231" s="46"/>
      <c r="T231" s="46"/>
    </row>
    <row r="232">
      <c r="B232" s="37"/>
      <c r="C232" s="37"/>
      <c r="D232" s="37"/>
      <c r="E232" s="37"/>
      <c r="F232" s="37"/>
      <c r="G232" s="37"/>
      <c r="H232" s="37"/>
      <c r="I232" s="45"/>
      <c r="J232" s="45"/>
      <c r="K232" s="45"/>
      <c r="O232" s="45"/>
      <c r="P232" s="56"/>
      <c r="Q232" s="56"/>
      <c r="R232" s="46"/>
      <c r="S232" s="46"/>
      <c r="T232" s="46"/>
    </row>
    <row r="233">
      <c r="B233" s="37"/>
      <c r="C233" s="37"/>
      <c r="D233" s="37"/>
      <c r="E233" s="37"/>
      <c r="F233" s="37"/>
      <c r="G233" s="37"/>
      <c r="H233" s="37"/>
      <c r="I233" s="45"/>
      <c r="J233" s="45"/>
      <c r="K233" s="45"/>
      <c r="O233" s="45"/>
      <c r="P233" s="56"/>
      <c r="Q233" s="56"/>
      <c r="R233" s="46"/>
      <c r="S233" s="46"/>
      <c r="T233" s="46"/>
    </row>
    <row r="234">
      <c r="B234" s="37"/>
      <c r="C234" s="37"/>
      <c r="D234" s="37"/>
      <c r="E234" s="37"/>
      <c r="F234" s="37"/>
      <c r="G234" s="37"/>
      <c r="H234" s="37"/>
      <c r="I234" s="45"/>
      <c r="J234" s="45"/>
      <c r="K234" s="45"/>
      <c r="O234" s="45"/>
      <c r="P234" s="56"/>
      <c r="Q234" s="56"/>
      <c r="R234" s="46"/>
      <c r="S234" s="46"/>
      <c r="T234" s="46"/>
    </row>
    <row r="235">
      <c r="B235" s="37"/>
      <c r="C235" s="37"/>
      <c r="D235" s="37"/>
      <c r="E235" s="37"/>
      <c r="F235" s="37"/>
      <c r="G235" s="37"/>
      <c r="H235" s="37"/>
      <c r="I235" s="45"/>
      <c r="J235" s="45"/>
      <c r="K235" s="45"/>
      <c r="O235" s="45"/>
      <c r="P235" s="56"/>
      <c r="Q235" s="56"/>
      <c r="R235" s="46"/>
      <c r="S235" s="46"/>
      <c r="T235" s="46"/>
    </row>
    <row r="236">
      <c r="B236" s="37"/>
      <c r="C236" s="37"/>
      <c r="D236" s="37"/>
      <c r="E236" s="37"/>
      <c r="F236" s="37"/>
      <c r="G236" s="37"/>
      <c r="H236" s="37"/>
      <c r="I236" s="45"/>
      <c r="J236" s="45"/>
      <c r="K236" s="45"/>
      <c r="O236" s="45"/>
      <c r="P236" s="56"/>
      <c r="Q236" s="56"/>
      <c r="R236" s="46"/>
      <c r="S236" s="46"/>
      <c r="T236" s="46"/>
    </row>
    <row r="237">
      <c r="B237" s="37"/>
      <c r="C237" s="37"/>
      <c r="D237" s="37"/>
      <c r="E237" s="37"/>
      <c r="F237" s="37"/>
      <c r="G237" s="37"/>
      <c r="H237" s="37"/>
      <c r="I237" s="45"/>
      <c r="J237" s="45"/>
      <c r="K237" s="45"/>
      <c r="O237" s="45"/>
      <c r="P237" s="56"/>
      <c r="Q237" s="56"/>
      <c r="R237" s="46"/>
      <c r="S237" s="46"/>
      <c r="T237" s="46"/>
    </row>
    <row r="238">
      <c r="B238" s="37"/>
      <c r="C238" s="37"/>
      <c r="D238" s="37"/>
      <c r="E238" s="37"/>
      <c r="F238" s="37"/>
      <c r="G238" s="37"/>
      <c r="H238" s="37"/>
      <c r="I238" s="45"/>
      <c r="J238" s="45"/>
      <c r="K238" s="45"/>
      <c r="O238" s="45"/>
      <c r="P238" s="56"/>
      <c r="Q238" s="56"/>
      <c r="R238" s="46"/>
      <c r="S238" s="46"/>
      <c r="T238" s="46"/>
    </row>
    <row r="239">
      <c r="B239" s="37"/>
      <c r="C239" s="37"/>
      <c r="D239" s="37"/>
      <c r="E239" s="37"/>
      <c r="F239" s="37"/>
      <c r="G239" s="37"/>
      <c r="H239" s="37"/>
      <c r="I239" s="45"/>
      <c r="J239" s="45"/>
      <c r="K239" s="45"/>
      <c r="O239" s="45"/>
      <c r="P239" s="56"/>
      <c r="Q239" s="56"/>
      <c r="R239" s="46"/>
      <c r="S239" s="46"/>
      <c r="T239" s="46"/>
    </row>
    <row r="240">
      <c r="B240" s="37"/>
      <c r="C240" s="37"/>
      <c r="D240" s="37"/>
      <c r="E240" s="37"/>
      <c r="F240" s="37"/>
      <c r="G240" s="37"/>
      <c r="H240" s="37"/>
      <c r="I240" s="45"/>
      <c r="J240" s="45"/>
      <c r="K240" s="45"/>
      <c r="O240" s="45"/>
      <c r="P240" s="56"/>
      <c r="Q240" s="56"/>
      <c r="R240" s="46"/>
      <c r="S240" s="46"/>
      <c r="T240" s="46"/>
    </row>
    <row r="241">
      <c r="B241" s="37"/>
      <c r="C241" s="37"/>
      <c r="D241" s="37"/>
      <c r="E241" s="37"/>
      <c r="F241" s="37"/>
      <c r="G241" s="37"/>
      <c r="H241" s="37"/>
      <c r="I241" s="45"/>
      <c r="J241" s="45"/>
      <c r="K241" s="45"/>
      <c r="O241" s="45"/>
      <c r="P241" s="56"/>
      <c r="Q241" s="56"/>
      <c r="R241" s="46"/>
      <c r="S241" s="46"/>
      <c r="T241" s="46"/>
    </row>
    <row r="242">
      <c r="B242" s="37"/>
      <c r="C242" s="37"/>
      <c r="D242" s="37"/>
      <c r="E242" s="37"/>
      <c r="F242" s="37"/>
      <c r="G242" s="37"/>
      <c r="H242" s="37"/>
      <c r="I242" s="45"/>
      <c r="J242" s="45"/>
      <c r="K242" s="45"/>
      <c r="O242" s="45"/>
      <c r="P242" s="56"/>
      <c r="Q242" s="56"/>
      <c r="R242" s="46"/>
      <c r="S242" s="46"/>
      <c r="T242" s="46"/>
    </row>
    <row r="243">
      <c r="B243" s="37"/>
      <c r="C243" s="37"/>
      <c r="D243" s="37"/>
      <c r="E243" s="37"/>
      <c r="F243" s="37"/>
      <c r="G243" s="37"/>
      <c r="H243" s="37"/>
      <c r="I243" s="45"/>
      <c r="J243" s="45"/>
      <c r="K243" s="45"/>
      <c r="O243" s="45"/>
      <c r="P243" s="56"/>
      <c r="Q243" s="56"/>
      <c r="R243" s="46"/>
      <c r="S243" s="46"/>
      <c r="T243" s="46"/>
    </row>
    <row r="244">
      <c r="B244" s="37"/>
      <c r="C244" s="37"/>
      <c r="D244" s="37"/>
      <c r="E244" s="37"/>
      <c r="F244" s="37"/>
      <c r="G244" s="37"/>
      <c r="H244" s="37"/>
      <c r="I244" s="45"/>
      <c r="J244" s="45"/>
      <c r="K244" s="45"/>
      <c r="O244" s="45"/>
      <c r="P244" s="56"/>
      <c r="Q244" s="56"/>
      <c r="R244" s="46"/>
      <c r="S244" s="46"/>
      <c r="T244" s="46"/>
    </row>
    <row r="245">
      <c r="B245" s="37"/>
      <c r="C245" s="37"/>
      <c r="D245" s="37"/>
      <c r="E245" s="37"/>
      <c r="F245" s="37"/>
      <c r="G245" s="37"/>
      <c r="H245" s="37"/>
      <c r="I245" s="45"/>
      <c r="J245" s="45"/>
      <c r="K245" s="45"/>
      <c r="O245" s="45"/>
      <c r="P245" s="56"/>
      <c r="Q245" s="56"/>
      <c r="R245" s="46"/>
      <c r="S245" s="46"/>
      <c r="T245" s="46"/>
    </row>
    <row r="246">
      <c r="B246" s="37"/>
      <c r="C246" s="37"/>
      <c r="D246" s="37"/>
      <c r="E246" s="37"/>
      <c r="F246" s="37"/>
      <c r="G246" s="37"/>
      <c r="H246" s="37"/>
      <c r="I246" s="45"/>
      <c r="J246" s="45"/>
      <c r="K246" s="45"/>
      <c r="O246" s="45"/>
      <c r="P246" s="56"/>
      <c r="Q246" s="56"/>
      <c r="R246" s="46"/>
      <c r="S246" s="46"/>
      <c r="T246" s="46"/>
    </row>
    <row r="247">
      <c r="B247" s="37"/>
      <c r="C247" s="37"/>
      <c r="D247" s="37"/>
      <c r="E247" s="37"/>
      <c r="F247" s="37"/>
      <c r="G247" s="37"/>
      <c r="H247" s="37"/>
      <c r="I247" s="45"/>
      <c r="J247" s="45"/>
      <c r="K247" s="45"/>
      <c r="O247" s="45"/>
      <c r="P247" s="56"/>
      <c r="Q247" s="56"/>
      <c r="R247" s="46"/>
      <c r="S247" s="46"/>
      <c r="T247" s="46"/>
    </row>
    <row r="248">
      <c r="B248" s="37"/>
      <c r="C248" s="37"/>
      <c r="D248" s="37"/>
      <c r="E248" s="37"/>
      <c r="F248" s="37"/>
      <c r="G248" s="37"/>
      <c r="H248" s="37"/>
      <c r="I248" s="45"/>
      <c r="J248" s="45"/>
      <c r="K248" s="45"/>
      <c r="O248" s="45"/>
      <c r="P248" s="56"/>
      <c r="Q248" s="56"/>
      <c r="R248" s="46"/>
      <c r="S248" s="46"/>
      <c r="T248" s="46"/>
    </row>
    <row r="249">
      <c r="B249" s="37"/>
      <c r="C249" s="37"/>
      <c r="D249" s="37"/>
      <c r="E249" s="37"/>
      <c r="F249" s="37"/>
      <c r="G249" s="37"/>
      <c r="H249" s="37"/>
      <c r="I249" s="45"/>
      <c r="J249" s="45"/>
      <c r="K249" s="45"/>
      <c r="O249" s="45"/>
      <c r="P249" s="56"/>
      <c r="Q249" s="56"/>
      <c r="R249" s="46"/>
      <c r="S249" s="46"/>
      <c r="T249" s="46"/>
    </row>
    <row r="250">
      <c r="B250" s="37"/>
      <c r="C250" s="37"/>
      <c r="D250" s="37"/>
      <c r="E250" s="37"/>
      <c r="F250" s="37"/>
      <c r="G250" s="37"/>
      <c r="H250" s="37"/>
      <c r="I250" s="45"/>
      <c r="J250" s="45"/>
      <c r="K250" s="45"/>
      <c r="O250" s="45"/>
      <c r="P250" s="56"/>
      <c r="Q250" s="56"/>
      <c r="R250" s="46"/>
      <c r="S250" s="46"/>
      <c r="T250" s="46"/>
    </row>
    <row r="251">
      <c r="B251" s="37"/>
      <c r="C251" s="37"/>
      <c r="D251" s="37"/>
      <c r="E251" s="37"/>
      <c r="F251" s="37"/>
      <c r="G251" s="37"/>
      <c r="H251" s="37"/>
      <c r="I251" s="45"/>
      <c r="J251" s="45"/>
      <c r="K251" s="45"/>
      <c r="O251" s="45"/>
      <c r="P251" s="56"/>
      <c r="Q251" s="56"/>
      <c r="R251" s="46"/>
      <c r="S251" s="46"/>
      <c r="T251" s="46"/>
    </row>
    <row r="252">
      <c r="B252" s="37"/>
      <c r="C252" s="37"/>
      <c r="D252" s="37"/>
      <c r="E252" s="37"/>
      <c r="F252" s="37"/>
      <c r="G252" s="37"/>
      <c r="H252" s="37"/>
      <c r="I252" s="45"/>
      <c r="J252" s="45"/>
      <c r="K252" s="45"/>
      <c r="O252" s="45"/>
      <c r="P252" s="56"/>
      <c r="Q252" s="56"/>
      <c r="R252" s="46"/>
      <c r="S252" s="46"/>
      <c r="T252" s="46"/>
    </row>
    <row r="253">
      <c r="B253" s="37"/>
      <c r="C253" s="37"/>
      <c r="D253" s="37"/>
      <c r="E253" s="37"/>
      <c r="F253" s="37"/>
      <c r="G253" s="37"/>
      <c r="H253" s="37"/>
      <c r="I253" s="45"/>
      <c r="J253" s="45"/>
      <c r="K253" s="45"/>
      <c r="O253" s="45"/>
      <c r="P253" s="56"/>
      <c r="Q253" s="56"/>
      <c r="R253" s="46"/>
      <c r="S253" s="46"/>
      <c r="T253" s="46"/>
    </row>
    <row r="254">
      <c r="B254" s="37"/>
      <c r="C254" s="37"/>
      <c r="D254" s="37"/>
      <c r="E254" s="37"/>
      <c r="F254" s="37"/>
      <c r="G254" s="37"/>
      <c r="H254" s="37"/>
      <c r="I254" s="45"/>
      <c r="J254" s="45"/>
      <c r="K254" s="45"/>
      <c r="O254" s="45"/>
      <c r="P254" s="56"/>
      <c r="Q254" s="56"/>
      <c r="R254" s="46"/>
      <c r="S254" s="46"/>
      <c r="T254" s="46"/>
    </row>
    <row r="255">
      <c r="B255" s="37"/>
      <c r="C255" s="37"/>
      <c r="D255" s="37"/>
      <c r="E255" s="37"/>
      <c r="F255" s="37"/>
      <c r="G255" s="37"/>
      <c r="H255" s="37"/>
      <c r="I255" s="45"/>
      <c r="J255" s="45"/>
      <c r="K255" s="45"/>
      <c r="O255" s="45"/>
      <c r="P255" s="56"/>
      <c r="Q255" s="56"/>
      <c r="R255" s="46"/>
      <c r="S255" s="46"/>
      <c r="T255" s="46"/>
    </row>
    <row r="256">
      <c r="B256" s="37"/>
      <c r="C256" s="37"/>
      <c r="D256" s="37"/>
      <c r="E256" s="37"/>
      <c r="F256" s="37"/>
      <c r="G256" s="37"/>
      <c r="H256" s="37"/>
      <c r="I256" s="45"/>
      <c r="J256" s="45"/>
      <c r="K256" s="45"/>
      <c r="O256" s="45"/>
      <c r="P256" s="56"/>
      <c r="Q256" s="56"/>
      <c r="R256" s="46"/>
      <c r="S256" s="46"/>
      <c r="T256" s="46"/>
    </row>
    <row r="257">
      <c r="B257" s="37"/>
      <c r="C257" s="37"/>
      <c r="D257" s="37"/>
      <c r="E257" s="37"/>
      <c r="F257" s="37"/>
      <c r="G257" s="37"/>
      <c r="H257" s="37"/>
      <c r="I257" s="45"/>
      <c r="J257" s="45"/>
      <c r="K257" s="45"/>
      <c r="O257" s="45"/>
      <c r="P257" s="56"/>
      <c r="Q257" s="56"/>
      <c r="R257" s="46"/>
      <c r="S257" s="46"/>
      <c r="T257" s="46"/>
    </row>
    <row r="258">
      <c r="B258" s="37"/>
      <c r="C258" s="37"/>
      <c r="D258" s="37"/>
      <c r="E258" s="37"/>
      <c r="F258" s="37"/>
      <c r="G258" s="37"/>
      <c r="H258" s="37"/>
      <c r="I258" s="45"/>
      <c r="J258" s="45"/>
      <c r="K258" s="45"/>
      <c r="O258" s="45"/>
      <c r="P258" s="56"/>
      <c r="Q258" s="56"/>
      <c r="R258" s="46"/>
      <c r="S258" s="46"/>
      <c r="T258" s="46"/>
    </row>
    <row r="259">
      <c r="B259" s="37"/>
      <c r="C259" s="37"/>
      <c r="D259" s="37"/>
      <c r="E259" s="37"/>
      <c r="F259" s="37"/>
      <c r="G259" s="37"/>
      <c r="H259" s="37"/>
      <c r="I259" s="45"/>
      <c r="J259" s="45"/>
      <c r="K259" s="45"/>
      <c r="O259" s="45"/>
      <c r="P259" s="56"/>
      <c r="Q259" s="56"/>
      <c r="R259" s="46"/>
      <c r="S259" s="46"/>
      <c r="T259" s="46"/>
    </row>
    <row r="260">
      <c r="B260" s="37"/>
      <c r="C260" s="37"/>
      <c r="D260" s="37"/>
      <c r="E260" s="37"/>
      <c r="F260" s="37"/>
      <c r="G260" s="37"/>
      <c r="H260" s="37"/>
      <c r="I260" s="45"/>
      <c r="J260" s="45"/>
      <c r="K260" s="45"/>
      <c r="O260" s="45"/>
      <c r="P260" s="56"/>
      <c r="Q260" s="56"/>
      <c r="R260" s="46"/>
      <c r="S260" s="46"/>
      <c r="T260" s="46"/>
    </row>
    <row r="261">
      <c r="B261" s="37"/>
      <c r="C261" s="37"/>
      <c r="D261" s="37"/>
      <c r="E261" s="37"/>
      <c r="F261" s="37"/>
      <c r="G261" s="37"/>
      <c r="H261" s="37"/>
      <c r="I261" s="45"/>
      <c r="J261" s="45"/>
      <c r="K261" s="45"/>
      <c r="O261" s="45"/>
      <c r="P261" s="56"/>
      <c r="Q261" s="56"/>
      <c r="R261" s="46"/>
      <c r="S261" s="46"/>
      <c r="T261" s="46"/>
    </row>
    <row r="262">
      <c r="B262" s="37"/>
      <c r="C262" s="37"/>
      <c r="D262" s="37"/>
      <c r="E262" s="37"/>
      <c r="F262" s="37"/>
      <c r="G262" s="37"/>
      <c r="H262" s="37"/>
      <c r="I262" s="45"/>
      <c r="J262" s="45"/>
      <c r="K262" s="45"/>
      <c r="O262" s="45"/>
      <c r="P262" s="56"/>
      <c r="Q262" s="56"/>
      <c r="R262" s="46"/>
      <c r="S262" s="46"/>
      <c r="T262" s="46"/>
    </row>
    <row r="263">
      <c r="B263" s="37"/>
      <c r="C263" s="37"/>
      <c r="D263" s="37"/>
      <c r="E263" s="37"/>
      <c r="F263" s="37"/>
      <c r="G263" s="37"/>
      <c r="H263" s="37"/>
      <c r="I263" s="45"/>
      <c r="J263" s="45"/>
      <c r="K263" s="45"/>
      <c r="O263" s="45"/>
      <c r="P263" s="56"/>
      <c r="Q263" s="56"/>
      <c r="R263" s="46"/>
      <c r="S263" s="46"/>
      <c r="T263" s="46"/>
    </row>
    <row r="264">
      <c r="B264" s="37"/>
      <c r="C264" s="37"/>
      <c r="D264" s="37"/>
      <c r="E264" s="37"/>
      <c r="F264" s="37"/>
      <c r="G264" s="37"/>
      <c r="H264" s="37"/>
      <c r="I264" s="45"/>
      <c r="J264" s="45"/>
      <c r="K264" s="45"/>
      <c r="O264" s="45"/>
      <c r="P264" s="56"/>
      <c r="Q264" s="56"/>
      <c r="R264" s="46"/>
      <c r="S264" s="46"/>
      <c r="T264" s="46"/>
    </row>
    <row r="265">
      <c r="B265" s="37"/>
      <c r="C265" s="37"/>
      <c r="D265" s="37"/>
      <c r="E265" s="37"/>
      <c r="F265" s="37"/>
      <c r="G265" s="37"/>
      <c r="H265" s="37"/>
      <c r="I265" s="45"/>
      <c r="J265" s="45"/>
      <c r="K265" s="45"/>
      <c r="O265" s="45"/>
      <c r="P265" s="56"/>
      <c r="Q265" s="56"/>
      <c r="R265" s="46"/>
      <c r="S265" s="46"/>
      <c r="T265" s="46"/>
    </row>
    <row r="266">
      <c r="B266" s="37"/>
      <c r="C266" s="37"/>
      <c r="D266" s="37"/>
      <c r="E266" s="37"/>
      <c r="F266" s="37"/>
      <c r="G266" s="37"/>
      <c r="H266" s="37"/>
      <c r="I266" s="45"/>
      <c r="J266" s="45"/>
      <c r="K266" s="45"/>
      <c r="O266" s="45"/>
      <c r="P266" s="56"/>
      <c r="Q266" s="56"/>
      <c r="R266" s="46"/>
      <c r="S266" s="46"/>
      <c r="T266" s="46"/>
    </row>
    <row r="267">
      <c r="B267" s="37"/>
      <c r="C267" s="37"/>
      <c r="D267" s="37"/>
      <c r="E267" s="37"/>
      <c r="F267" s="37"/>
      <c r="G267" s="37"/>
      <c r="H267" s="37"/>
      <c r="I267" s="45"/>
      <c r="J267" s="45"/>
      <c r="K267" s="45"/>
      <c r="O267" s="45"/>
      <c r="P267" s="56"/>
      <c r="Q267" s="56"/>
      <c r="R267" s="46"/>
      <c r="S267" s="46"/>
      <c r="T267" s="46"/>
    </row>
    <row r="268">
      <c r="B268" s="37"/>
      <c r="C268" s="37"/>
      <c r="D268" s="37"/>
      <c r="E268" s="37"/>
      <c r="F268" s="37"/>
      <c r="G268" s="37"/>
      <c r="H268" s="37"/>
      <c r="I268" s="45"/>
      <c r="J268" s="45"/>
      <c r="K268" s="45"/>
      <c r="O268" s="45"/>
      <c r="P268" s="56"/>
      <c r="Q268" s="56"/>
      <c r="R268" s="46"/>
      <c r="S268" s="46"/>
      <c r="T268" s="46"/>
    </row>
    <row r="269">
      <c r="B269" s="37"/>
      <c r="C269" s="37"/>
      <c r="D269" s="37"/>
      <c r="E269" s="37"/>
      <c r="F269" s="37"/>
      <c r="G269" s="37"/>
      <c r="H269" s="37"/>
      <c r="I269" s="45"/>
      <c r="J269" s="45"/>
      <c r="K269" s="45"/>
      <c r="O269" s="45"/>
      <c r="P269" s="56"/>
      <c r="Q269" s="56"/>
      <c r="R269" s="46"/>
      <c r="S269" s="46"/>
      <c r="T269" s="46"/>
    </row>
    <row r="270">
      <c r="B270" s="37"/>
      <c r="C270" s="37"/>
      <c r="D270" s="37"/>
      <c r="E270" s="37"/>
      <c r="F270" s="37"/>
      <c r="G270" s="37"/>
      <c r="H270" s="37"/>
      <c r="I270" s="45"/>
      <c r="J270" s="45"/>
      <c r="K270" s="45"/>
      <c r="O270" s="45"/>
      <c r="P270" s="56"/>
      <c r="Q270" s="56"/>
      <c r="R270" s="46"/>
      <c r="S270" s="46"/>
      <c r="T270" s="46"/>
    </row>
    <row r="271">
      <c r="B271" s="37"/>
      <c r="C271" s="37"/>
      <c r="D271" s="37"/>
      <c r="E271" s="37"/>
      <c r="F271" s="37"/>
      <c r="G271" s="37"/>
      <c r="H271" s="37"/>
      <c r="I271" s="45"/>
      <c r="J271" s="45"/>
      <c r="K271" s="45"/>
      <c r="O271" s="45"/>
      <c r="P271" s="56"/>
      <c r="Q271" s="56"/>
      <c r="R271" s="46"/>
      <c r="S271" s="46"/>
      <c r="T271" s="46"/>
    </row>
    <row r="272">
      <c r="B272" s="37"/>
      <c r="C272" s="37"/>
      <c r="D272" s="37"/>
      <c r="E272" s="37"/>
      <c r="F272" s="37"/>
      <c r="G272" s="37"/>
      <c r="H272" s="37"/>
      <c r="I272" s="45"/>
      <c r="J272" s="45"/>
      <c r="K272" s="45"/>
      <c r="O272" s="45"/>
      <c r="P272" s="56"/>
      <c r="Q272" s="56"/>
      <c r="R272" s="46"/>
      <c r="S272" s="46"/>
      <c r="T272" s="46"/>
    </row>
    <row r="273">
      <c r="B273" s="37"/>
      <c r="C273" s="37"/>
      <c r="D273" s="37"/>
      <c r="E273" s="37"/>
      <c r="F273" s="37"/>
      <c r="G273" s="37"/>
      <c r="H273" s="37"/>
      <c r="I273" s="45"/>
      <c r="J273" s="45"/>
      <c r="K273" s="45"/>
      <c r="O273" s="45"/>
      <c r="P273" s="56"/>
      <c r="Q273" s="56"/>
      <c r="R273" s="46"/>
      <c r="S273" s="46"/>
      <c r="T273" s="46"/>
    </row>
    <row r="274">
      <c r="B274" s="37"/>
      <c r="C274" s="37"/>
      <c r="D274" s="37"/>
      <c r="E274" s="37"/>
      <c r="F274" s="37"/>
      <c r="G274" s="37"/>
      <c r="H274" s="37"/>
      <c r="I274" s="45"/>
      <c r="J274" s="45"/>
      <c r="K274" s="45"/>
      <c r="O274" s="45"/>
      <c r="P274" s="56"/>
      <c r="Q274" s="56"/>
      <c r="R274" s="46"/>
      <c r="S274" s="46"/>
      <c r="T274" s="46"/>
    </row>
    <row r="275">
      <c r="B275" s="37"/>
      <c r="C275" s="37"/>
      <c r="D275" s="37"/>
      <c r="E275" s="37"/>
      <c r="F275" s="37"/>
      <c r="G275" s="37"/>
      <c r="H275" s="37"/>
      <c r="I275" s="45"/>
      <c r="J275" s="45"/>
      <c r="K275" s="45"/>
      <c r="O275" s="45"/>
      <c r="P275" s="56"/>
      <c r="Q275" s="56"/>
      <c r="R275" s="46"/>
      <c r="S275" s="46"/>
      <c r="T275" s="46"/>
    </row>
    <row r="276">
      <c r="B276" s="37"/>
      <c r="C276" s="37"/>
      <c r="D276" s="37"/>
      <c r="E276" s="37"/>
      <c r="F276" s="37"/>
      <c r="G276" s="37"/>
      <c r="H276" s="37"/>
      <c r="I276" s="45"/>
      <c r="J276" s="45"/>
      <c r="K276" s="45"/>
      <c r="O276" s="45"/>
      <c r="P276" s="56"/>
      <c r="Q276" s="56"/>
      <c r="R276" s="46"/>
      <c r="S276" s="46"/>
      <c r="T276" s="46"/>
    </row>
    <row r="277">
      <c r="B277" s="37"/>
      <c r="C277" s="37"/>
      <c r="D277" s="37"/>
      <c r="E277" s="37"/>
      <c r="F277" s="37"/>
      <c r="G277" s="37"/>
      <c r="H277" s="37"/>
      <c r="I277" s="45"/>
      <c r="J277" s="45"/>
      <c r="K277" s="45"/>
      <c r="O277" s="45"/>
      <c r="P277" s="56"/>
      <c r="Q277" s="56"/>
      <c r="R277" s="46"/>
      <c r="S277" s="46"/>
      <c r="T277" s="46"/>
    </row>
    <row r="278">
      <c r="B278" s="37"/>
      <c r="C278" s="37"/>
      <c r="D278" s="37"/>
      <c r="E278" s="37"/>
      <c r="F278" s="37"/>
      <c r="G278" s="37"/>
      <c r="H278" s="37"/>
      <c r="I278" s="45"/>
      <c r="J278" s="45"/>
      <c r="K278" s="45"/>
      <c r="O278" s="45"/>
      <c r="P278" s="56"/>
      <c r="Q278" s="56"/>
      <c r="R278" s="46"/>
      <c r="S278" s="46"/>
      <c r="T278" s="46"/>
    </row>
    <row r="279">
      <c r="B279" s="37"/>
      <c r="C279" s="37"/>
      <c r="D279" s="37"/>
      <c r="E279" s="37"/>
      <c r="F279" s="37"/>
      <c r="G279" s="37"/>
      <c r="H279" s="37"/>
      <c r="I279" s="45"/>
      <c r="J279" s="45"/>
      <c r="K279" s="45"/>
      <c r="O279" s="45"/>
      <c r="P279" s="56"/>
      <c r="Q279" s="56"/>
      <c r="R279" s="46"/>
      <c r="S279" s="46"/>
      <c r="T279" s="46"/>
    </row>
    <row r="280">
      <c r="B280" s="37"/>
      <c r="C280" s="37"/>
      <c r="D280" s="37"/>
      <c r="E280" s="37"/>
      <c r="F280" s="37"/>
      <c r="G280" s="37"/>
      <c r="H280" s="37"/>
      <c r="I280" s="45"/>
      <c r="J280" s="45"/>
      <c r="K280" s="45"/>
      <c r="O280" s="45"/>
      <c r="P280" s="56"/>
      <c r="Q280" s="56"/>
      <c r="R280" s="46"/>
      <c r="S280" s="46"/>
      <c r="T280" s="46"/>
    </row>
    <row r="281">
      <c r="B281" s="37"/>
      <c r="C281" s="37"/>
      <c r="D281" s="37"/>
      <c r="E281" s="37"/>
      <c r="F281" s="37"/>
      <c r="G281" s="37"/>
      <c r="H281" s="37"/>
      <c r="I281" s="45"/>
      <c r="J281" s="45"/>
      <c r="K281" s="45"/>
      <c r="O281" s="45"/>
      <c r="P281" s="56"/>
      <c r="Q281" s="56"/>
      <c r="R281" s="46"/>
      <c r="S281" s="46"/>
      <c r="T281" s="46"/>
    </row>
    <row r="282">
      <c r="B282" s="37"/>
      <c r="C282" s="37"/>
      <c r="D282" s="37"/>
      <c r="E282" s="37"/>
      <c r="F282" s="37"/>
      <c r="G282" s="37"/>
      <c r="H282" s="37"/>
      <c r="I282" s="45"/>
      <c r="J282" s="45"/>
      <c r="K282" s="45"/>
      <c r="O282" s="45"/>
      <c r="P282" s="56"/>
      <c r="Q282" s="56"/>
      <c r="R282" s="46"/>
      <c r="S282" s="46"/>
      <c r="T282" s="46"/>
    </row>
    <row r="283">
      <c r="B283" s="37"/>
      <c r="C283" s="37"/>
      <c r="D283" s="37"/>
      <c r="E283" s="37"/>
      <c r="F283" s="37"/>
      <c r="G283" s="37"/>
      <c r="H283" s="37"/>
      <c r="I283" s="45"/>
      <c r="J283" s="45"/>
      <c r="K283" s="45"/>
      <c r="O283" s="45"/>
      <c r="P283" s="56"/>
      <c r="Q283" s="56"/>
      <c r="R283" s="46"/>
      <c r="S283" s="46"/>
      <c r="T283" s="46"/>
    </row>
    <row r="284">
      <c r="B284" s="37"/>
      <c r="C284" s="37"/>
      <c r="D284" s="37"/>
      <c r="E284" s="37"/>
      <c r="F284" s="37"/>
      <c r="G284" s="37"/>
      <c r="H284" s="37"/>
      <c r="I284" s="45"/>
      <c r="J284" s="45"/>
      <c r="K284" s="45"/>
      <c r="O284" s="45"/>
      <c r="P284" s="56"/>
      <c r="Q284" s="56"/>
      <c r="R284" s="46"/>
      <c r="S284" s="46"/>
      <c r="T284" s="46"/>
    </row>
    <row r="285">
      <c r="B285" s="37"/>
      <c r="C285" s="37"/>
      <c r="D285" s="37"/>
      <c r="E285" s="37"/>
      <c r="F285" s="37"/>
      <c r="G285" s="37"/>
      <c r="H285" s="37"/>
      <c r="I285" s="45"/>
      <c r="J285" s="45"/>
      <c r="K285" s="45"/>
      <c r="O285" s="45"/>
      <c r="P285" s="56"/>
      <c r="Q285" s="56"/>
      <c r="R285" s="46"/>
      <c r="S285" s="46"/>
      <c r="T285" s="46"/>
    </row>
    <row r="286">
      <c r="B286" s="37"/>
      <c r="C286" s="37"/>
      <c r="D286" s="37"/>
      <c r="E286" s="37"/>
      <c r="F286" s="37"/>
      <c r="G286" s="37"/>
      <c r="H286" s="37"/>
      <c r="I286" s="45"/>
      <c r="J286" s="45"/>
      <c r="K286" s="45"/>
      <c r="O286" s="45"/>
      <c r="P286" s="56"/>
      <c r="Q286" s="56"/>
      <c r="R286" s="46"/>
      <c r="S286" s="46"/>
      <c r="T286" s="46"/>
    </row>
    <row r="287">
      <c r="B287" s="37"/>
      <c r="C287" s="37"/>
      <c r="D287" s="37"/>
      <c r="E287" s="37"/>
      <c r="F287" s="37"/>
      <c r="G287" s="37"/>
      <c r="H287" s="37"/>
      <c r="I287" s="45"/>
      <c r="J287" s="45"/>
      <c r="K287" s="45"/>
      <c r="O287" s="45"/>
      <c r="P287" s="56"/>
      <c r="Q287" s="56"/>
      <c r="R287" s="46"/>
      <c r="S287" s="46"/>
      <c r="T287" s="46"/>
    </row>
    <row r="288">
      <c r="B288" s="37"/>
      <c r="C288" s="37"/>
      <c r="D288" s="37"/>
      <c r="E288" s="37"/>
      <c r="F288" s="37"/>
      <c r="G288" s="37"/>
      <c r="H288" s="37"/>
      <c r="I288" s="45"/>
      <c r="J288" s="45"/>
      <c r="K288" s="45"/>
      <c r="O288" s="45"/>
      <c r="P288" s="56"/>
      <c r="Q288" s="56"/>
      <c r="R288" s="46"/>
      <c r="S288" s="46"/>
      <c r="T288" s="46"/>
    </row>
    <row r="289">
      <c r="B289" s="37"/>
      <c r="C289" s="37"/>
      <c r="D289" s="37"/>
      <c r="E289" s="37"/>
      <c r="F289" s="37"/>
      <c r="G289" s="37"/>
      <c r="H289" s="37"/>
      <c r="I289" s="45"/>
      <c r="J289" s="45"/>
      <c r="K289" s="45"/>
      <c r="O289" s="45"/>
      <c r="P289" s="56"/>
      <c r="Q289" s="56"/>
      <c r="R289" s="46"/>
      <c r="S289" s="46"/>
      <c r="T289" s="46"/>
    </row>
    <row r="290">
      <c r="B290" s="37"/>
      <c r="C290" s="37"/>
      <c r="D290" s="37"/>
      <c r="E290" s="37"/>
      <c r="F290" s="37"/>
      <c r="G290" s="37"/>
      <c r="H290" s="37"/>
      <c r="I290" s="45"/>
      <c r="J290" s="45"/>
      <c r="K290" s="45"/>
      <c r="O290" s="45"/>
      <c r="P290" s="56"/>
      <c r="Q290" s="56"/>
      <c r="R290" s="46"/>
      <c r="S290" s="46"/>
      <c r="T290" s="46"/>
    </row>
    <row r="291">
      <c r="B291" s="37"/>
      <c r="C291" s="37"/>
      <c r="D291" s="37"/>
      <c r="E291" s="37"/>
      <c r="F291" s="37"/>
      <c r="G291" s="37"/>
      <c r="H291" s="37"/>
      <c r="I291" s="45"/>
      <c r="J291" s="45"/>
      <c r="K291" s="45"/>
      <c r="O291" s="45"/>
      <c r="P291" s="56"/>
      <c r="Q291" s="56"/>
      <c r="R291" s="46"/>
      <c r="S291" s="46"/>
      <c r="T291" s="46"/>
    </row>
    <row r="292">
      <c r="B292" s="37"/>
      <c r="C292" s="37"/>
      <c r="D292" s="37"/>
      <c r="E292" s="37"/>
      <c r="F292" s="37"/>
      <c r="G292" s="37"/>
      <c r="H292" s="37"/>
      <c r="I292" s="45"/>
      <c r="J292" s="45"/>
      <c r="K292" s="45"/>
      <c r="O292" s="45"/>
      <c r="P292" s="56"/>
      <c r="Q292" s="56"/>
      <c r="R292" s="46"/>
      <c r="S292" s="46"/>
      <c r="T292" s="46"/>
    </row>
    <row r="293">
      <c r="B293" s="37"/>
      <c r="C293" s="37"/>
      <c r="D293" s="37"/>
      <c r="E293" s="37"/>
      <c r="F293" s="37"/>
      <c r="G293" s="37"/>
      <c r="H293" s="37"/>
      <c r="I293" s="45"/>
      <c r="J293" s="45"/>
      <c r="K293" s="45"/>
      <c r="O293" s="45"/>
      <c r="P293" s="56"/>
      <c r="Q293" s="56"/>
      <c r="R293" s="46"/>
      <c r="S293" s="46"/>
      <c r="T293" s="46"/>
    </row>
    <row r="294">
      <c r="B294" s="37"/>
      <c r="C294" s="37"/>
      <c r="D294" s="37"/>
      <c r="E294" s="37"/>
      <c r="F294" s="37"/>
      <c r="G294" s="37"/>
      <c r="H294" s="37"/>
      <c r="I294" s="45"/>
      <c r="J294" s="45"/>
      <c r="K294" s="45"/>
      <c r="O294" s="45"/>
      <c r="P294" s="56"/>
      <c r="Q294" s="56"/>
      <c r="R294" s="46"/>
      <c r="S294" s="46"/>
      <c r="T294" s="46"/>
    </row>
    <row r="295">
      <c r="B295" s="37"/>
      <c r="C295" s="37"/>
      <c r="D295" s="37"/>
      <c r="E295" s="37"/>
      <c r="F295" s="37"/>
      <c r="G295" s="37"/>
      <c r="H295" s="37"/>
      <c r="I295" s="45"/>
      <c r="J295" s="45"/>
      <c r="K295" s="45"/>
      <c r="O295" s="45"/>
      <c r="P295" s="56"/>
      <c r="Q295" s="56"/>
      <c r="R295" s="46"/>
      <c r="S295" s="46"/>
      <c r="T295" s="46"/>
    </row>
    <row r="296">
      <c r="B296" s="37"/>
      <c r="C296" s="37"/>
      <c r="D296" s="37"/>
      <c r="E296" s="37"/>
      <c r="F296" s="37"/>
      <c r="G296" s="37"/>
      <c r="H296" s="37"/>
      <c r="I296" s="45"/>
      <c r="J296" s="45"/>
      <c r="K296" s="45"/>
      <c r="O296" s="45"/>
      <c r="P296" s="56"/>
      <c r="Q296" s="56"/>
      <c r="R296" s="46"/>
      <c r="S296" s="46"/>
      <c r="T296" s="46"/>
    </row>
    <row r="297">
      <c r="B297" s="37"/>
      <c r="C297" s="37"/>
      <c r="D297" s="37"/>
      <c r="E297" s="37"/>
      <c r="F297" s="37"/>
      <c r="G297" s="37"/>
      <c r="H297" s="37"/>
      <c r="I297" s="45"/>
      <c r="J297" s="45"/>
      <c r="K297" s="45"/>
      <c r="O297" s="45"/>
      <c r="P297" s="56"/>
      <c r="Q297" s="56"/>
      <c r="R297" s="46"/>
      <c r="S297" s="46"/>
      <c r="T297" s="46"/>
    </row>
    <row r="298">
      <c r="B298" s="37"/>
      <c r="C298" s="37"/>
      <c r="D298" s="37"/>
      <c r="E298" s="37"/>
      <c r="F298" s="37"/>
      <c r="G298" s="37"/>
      <c r="H298" s="37"/>
      <c r="I298" s="45"/>
      <c r="J298" s="45"/>
      <c r="K298" s="45"/>
      <c r="O298" s="45"/>
      <c r="P298" s="56"/>
      <c r="Q298" s="56"/>
      <c r="R298" s="46"/>
      <c r="S298" s="46"/>
      <c r="T298" s="46"/>
    </row>
    <row r="299">
      <c r="B299" s="37"/>
      <c r="C299" s="37"/>
      <c r="D299" s="37"/>
      <c r="E299" s="37"/>
      <c r="F299" s="37"/>
      <c r="G299" s="37"/>
      <c r="H299" s="37"/>
      <c r="I299" s="45"/>
      <c r="J299" s="45"/>
      <c r="K299" s="45"/>
      <c r="O299" s="45"/>
      <c r="P299" s="56"/>
      <c r="Q299" s="56"/>
      <c r="R299" s="46"/>
      <c r="S299" s="46"/>
      <c r="T299" s="46"/>
    </row>
    <row r="300">
      <c r="B300" s="37"/>
      <c r="C300" s="37"/>
      <c r="D300" s="37"/>
      <c r="E300" s="37"/>
      <c r="F300" s="37"/>
      <c r="G300" s="37"/>
      <c r="H300" s="37"/>
      <c r="I300" s="45"/>
      <c r="J300" s="45"/>
      <c r="K300" s="45"/>
      <c r="O300" s="45"/>
      <c r="P300" s="56"/>
      <c r="Q300" s="56"/>
      <c r="R300" s="46"/>
      <c r="S300" s="46"/>
      <c r="T300" s="46"/>
    </row>
    <row r="301">
      <c r="B301" s="37"/>
      <c r="C301" s="37"/>
      <c r="D301" s="37"/>
      <c r="E301" s="37"/>
      <c r="F301" s="37"/>
      <c r="G301" s="37"/>
      <c r="H301" s="37"/>
      <c r="I301" s="45"/>
      <c r="J301" s="45"/>
      <c r="K301" s="45"/>
      <c r="O301" s="45"/>
      <c r="P301" s="56"/>
      <c r="Q301" s="56"/>
      <c r="R301" s="46"/>
      <c r="S301" s="46"/>
      <c r="T301" s="46"/>
    </row>
    <row r="302">
      <c r="B302" s="37"/>
      <c r="C302" s="37"/>
      <c r="D302" s="37"/>
      <c r="E302" s="37"/>
      <c r="F302" s="37"/>
      <c r="G302" s="37"/>
      <c r="H302" s="37"/>
      <c r="I302" s="45"/>
      <c r="J302" s="45"/>
      <c r="K302" s="45"/>
      <c r="O302" s="45"/>
      <c r="P302" s="56"/>
      <c r="Q302" s="56"/>
      <c r="R302" s="46"/>
      <c r="S302" s="46"/>
      <c r="T302" s="46"/>
    </row>
    <row r="303">
      <c r="B303" s="37"/>
      <c r="C303" s="37"/>
      <c r="D303" s="37"/>
      <c r="E303" s="37"/>
      <c r="F303" s="37"/>
      <c r="G303" s="37"/>
      <c r="H303" s="37"/>
      <c r="I303" s="45"/>
      <c r="J303" s="45"/>
      <c r="K303" s="45"/>
      <c r="O303" s="45"/>
      <c r="P303" s="56"/>
      <c r="Q303" s="56"/>
      <c r="R303" s="46"/>
      <c r="S303" s="46"/>
      <c r="T303" s="46"/>
    </row>
    <row r="304">
      <c r="B304" s="37"/>
      <c r="C304" s="37"/>
      <c r="D304" s="37"/>
      <c r="E304" s="37"/>
      <c r="F304" s="37"/>
      <c r="G304" s="37"/>
      <c r="H304" s="37"/>
      <c r="I304" s="45"/>
      <c r="J304" s="45"/>
      <c r="K304" s="45"/>
      <c r="O304" s="45"/>
      <c r="P304" s="56"/>
      <c r="Q304" s="56"/>
      <c r="R304" s="46"/>
      <c r="S304" s="46"/>
      <c r="T304" s="46"/>
    </row>
    <row r="305">
      <c r="B305" s="37"/>
      <c r="C305" s="37"/>
      <c r="D305" s="37"/>
      <c r="E305" s="37"/>
      <c r="F305" s="37"/>
      <c r="G305" s="37"/>
      <c r="H305" s="37"/>
      <c r="I305" s="45"/>
      <c r="J305" s="45"/>
      <c r="K305" s="45"/>
      <c r="O305" s="45"/>
      <c r="P305" s="56"/>
      <c r="Q305" s="56"/>
      <c r="R305" s="46"/>
      <c r="S305" s="46"/>
      <c r="T305" s="46"/>
    </row>
    <row r="306">
      <c r="B306" s="37"/>
      <c r="C306" s="37"/>
      <c r="D306" s="37"/>
      <c r="E306" s="37"/>
      <c r="F306" s="37"/>
      <c r="G306" s="37"/>
      <c r="H306" s="37"/>
      <c r="I306" s="45"/>
      <c r="J306" s="45"/>
      <c r="K306" s="45"/>
      <c r="O306" s="45"/>
      <c r="P306" s="56"/>
      <c r="Q306" s="56"/>
      <c r="R306" s="46"/>
      <c r="S306" s="46"/>
      <c r="T306" s="46"/>
    </row>
    <row r="307">
      <c r="B307" s="37"/>
      <c r="C307" s="37"/>
      <c r="D307" s="37"/>
      <c r="E307" s="37"/>
      <c r="F307" s="37"/>
      <c r="G307" s="37"/>
      <c r="H307" s="37"/>
      <c r="I307" s="45"/>
      <c r="J307" s="45"/>
      <c r="K307" s="45"/>
      <c r="O307" s="45"/>
      <c r="P307" s="56"/>
      <c r="Q307" s="56"/>
      <c r="R307" s="46"/>
      <c r="S307" s="46"/>
      <c r="T307" s="46"/>
    </row>
    <row r="308">
      <c r="B308" s="37"/>
      <c r="C308" s="37"/>
      <c r="D308" s="37"/>
      <c r="E308" s="37"/>
      <c r="F308" s="37"/>
      <c r="G308" s="37"/>
      <c r="H308" s="37"/>
      <c r="I308" s="45"/>
      <c r="J308" s="45"/>
      <c r="K308" s="45"/>
      <c r="O308" s="45"/>
      <c r="P308" s="56"/>
      <c r="Q308" s="56"/>
      <c r="R308" s="46"/>
      <c r="S308" s="46"/>
      <c r="T308" s="46"/>
    </row>
    <row r="309">
      <c r="B309" s="37"/>
      <c r="C309" s="37"/>
      <c r="D309" s="37"/>
      <c r="E309" s="37"/>
      <c r="F309" s="37"/>
      <c r="G309" s="37"/>
      <c r="H309" s="37"/>
      <c r="I309" s="45"/>
      <c r="J309" s="45"/>
      <c r="K309" s="45"/>
      <c r="O309" s="45"/>
      <c r="P309" s="56"/>
      <c r="Q309" s="56"/>
      <c r="R309" s="46"/>
      <c r="S309" s="46"/>
      <c r="T309" s="46"/>
    </row>
    <row r="310">
      <c r="B310" s="37"/>
      <c r="C310" s="37"/>
      <c r="D310" s="37"/>
      <c r="E310" s="37"/>
      <c r="F310" s="37"/>
      <c r="G310" s="37"/>
      <c r="H310" s="37"/>
      <c r="I310" s="45"/>
      <c r="J310" s="45"/>
      <c r="K310" s="45"/>
      <c r="O310" s="45"/>
      <c r="P310" s="56"/>
      <c r="Q310" s="56"/>
      <c r="R310" s="46"/>
      <c r="S310" s="46"/>
      <c r="T310" s="46"/>
    </row>
    <row r="311">
      <c r="B311" s="37"/>
      <c r="C311" s="37"/>
      <c r="D311" s="37"/>
      <c r="E311" s="37"/>
      <c r="F311" s="37"/>
      <c r="G311" s="37"/>
      <c r="H311" s="37"/>
      <c r="I311" s="45"/>
      <c r="J311" s="45"/>
      <c r="K311" s="45"/>
      <c r="O311" s="45"/>
      <c r="P311" s="56"/>
      <c r="Q311" s="56"/>
      <c r="R311" s="46"/>
      <c r="S311" s="46"/>
      <c r="T311" s="46"/>
    </row>
    <row r="312">
      <c r="B312" s="37"/>
      <c r="C312" s="37"/>
      <c r="D312" s="37"/>
      <c r="E312" s="37"/>
      <c r="F312" s="37"/>
      <c r="G312" s="37"/>
      <c r="H312" s="37"/>
      <c r="I312" s="45"/>
      <c r="J312" s="45"/>
      <c r="K312" s="45"/>
      <c r="O312" s="45"/>
      <c r="P312" s="56"/>
      <c r="Q312" s="56"/>
      <c r="R312" s="46"/>
      <c r="S312" s="46"/>
      <c r="T312" s="46"/>
    </row>
    <row r="313">
      <c r="B313" s="37"/>
      <c r="C313" s="37"/>
      <c r="D313" s="37"/>
      <c r="E313" s="37"/>
      <c r="F313" s="37"/>
      <c r="G313" s="37"/>
      <c r="H313" s="37"/>
      <c r="I313" s="45"/>
      <c r="J313" s="45"/>
      <c r="K313" s="45"/>
      <c r="O313" s="45"/>
      <c r="P313" s="56"/>
      <c r="Q313" s="56"/>
      <c r="R313" s="46"/>
      <c r="S313" s="46"/>
      <c r="T313" s="46"/>
    </row>
    <row r="314">
      <c r="B314" s="37"/>
      <c r="C314" s="37"/>
      <c r="D314" s="37"/>
      <c r="E314" s="37"/>
      <c r="F314" s="37"/>
      <c r="G314" s="37"/>
      <c r="H314" s="37"/>
      <c r="I314" s="45"/>
      <c r="J314" s="45"/>
      <c r="K314" s="45"/>
      <c r="O314" s="45"/>
      <c r="P314" s="56"/>
      <c r="Q314" s="56"/>
      <c r="R314" s="46"/>
      <c r="S314" s="46"/>
      <c r="T314" s="46"/>
    </row>
    <row r="315">
      <c r="B315" s="37"/>
      <c r="C315" s="37"/>
      <c r="D315" s="37"/>
      <c r="E315" s="37"/>
      <c r="F315" s="37"/>
      <c r="G315" s="37"/>
      <c r="H315" s="37"/>
      <c r="I315" s="45"/>
      <c r="J315" s="45"/>
      <c r="K315" s="45"/>
      <c r="O315" s="45"/>
      <c r="P315" s="56"/>
      <c r="Q315" s="56"/>
      <c r="R315" s="46"/>
      <c r="S315" s="46"/>
      <c r="T315" s="46"/>
    </row>
    <row r="316">
      <c r="B316" s="37"/>
      <c r="C316" s="37"/>
      <c r="D316" s="37"/>
      <c r="E316" s="37"/>
      <c r="F316" s="37"/>
      <c r="G316" s="37"/>
      <c r="H316" s="37"/>
      <c r="I316" s="45"/>
      <c r="J316" s="45"/>
      <c r="K316" s="45"/>
      <c r="O316" s="45"/>
      <c r="P316" s="56"/>
      <c r="Q316" s="56"/>
      <c r="R316" s="46"/>
      <c r="S316" s="46"/>
      <c r="T316" s="46"/>
    </row>
    <row r="317">
      <c r="B317" s="37"/>
      <c r="C317" s="37"/>
      <c r="D317" s="37"/>
      <c r="E317" s="37"/>
      <c r="F317" s="37"/>
      <c r="G317" s="37"/>
      <c r="H317" s="37"/>
      <c r="I317" s="45"/>
      <c r="J317" s="45"/>
      <c r="K317" s="45"/>
      <c r="O317" s="45"/>
      <c r="P317" s="56"/>
      <c r="Q317" s="56"/>
      <c r="R317" s="46"/>
      <c r="S317" s="46"/>
      <c r="T317" s="46"/>
    </row>
    <row r="318">
      <c r="B318" s="37"/>
      <c r="C318" s="37"/>
      <c r="D318" s="37"/>
      <c r="E318" s="37"/>
      <c r="F318" s="37"/>
      <c r="G318" s="37"/>
      <c r="H318" s="37"/>
      <c r="I318" s="45"/>
      <c r="J318" s="45"/>
      <c r="K318" s="45"/>
      <c r="O318" s="45"/>
      <c r="P318" s="56"/>
      <c r="Q318" s="56"/>
      <c r="R318" s="46"/>
      <c r="S318" s="46"/>
      <c r="T318" s="46"/>
    </row>
    <row r="319">
      <c r="B319" s="37"/>
      <c r="C319" s="37"/>
      <c r="D319" s="37"/>
      <c r="E319" s="37"/>
      <c r="F319" s="37"/>
      <c r="G319" s="37"/>
      <c r="H319" s="37"/>
      <c r="I319" s="45"/>
      <c r="J319" s="45"/>
      <c r="K319" s="45"/>
      <c r="O319" s="45"/>
      <c r="P319" s="56"/>
      <c r="Q319" s="56"/>
      <c r="R319" s="46"/>
      <c r="S319" s="46"/>
      <c r="T319" s="46"/>
    </row>
    <row r="320">
      <c r="B320" s="37"/>
      <c r="C320" s="37"/>
      <c r="D320" s="37"/>
      <c r="E320" s="37"/>
      <c r="F320" s="37"/>
      <c r="G320" s="37"/>
      <c r="H320" s="37"/>
      <c r="I320" s="45"/>
      <c r="J320" s="45"/>
      <c r="K320" s="45"/>
      <c r="O320" s="45"/>
      <c r="P320" s="56"/>
      <c r="Q320" s="56"/>
      <c r="R320" s="46"/>
      <c r="S320" s="46"/>
      <c r="T320" s="46"/>
    </row>
    <row r="321">
      <c r="B321" s="37"/>
      <c r="C321" s="37"/>
      <c r="D321" s="37"/>
      <c r="E321" s="37"/>
      <c r="F321" s="37"/>
      <c r="G321" s="37"/>
      <c r="H321" s="37"/>
      <c r="I321" s="45"/>
      <c r="J321" s="45"/>
      <c r="K321" s="45"/>
      <c r="O321" s="45"/>
      <c r="P321" s="56"/>
      <c r="Q321" s="56"/>
      <c r="R321" s="46"/>
      <c r="S321" s="46"/>
      <c r="T321" s="46"/>
    </row>
    <row r="322">
      <c r="B322" s="37"/>
      <c r="C322" s="37"/>
      <c r="D322" s="37"/>
      <c r="E322" s="37"/>
      <c r="F322" s="37"/>
      <c r="G322" s="37"/>
      <c r="H322" s="37"/>
      <c r="I322" s="45"/>
      <c r="J322" s="45"/>
      <c r="K322" s="45"/>
      <c r="O322" s="45"/>
      <c r="P322" s="56"/>
      <c r="Q322" s="56"/>
      <c r="R322" s="46"/>
      <c r="S322" s="46"/>
      <c r="T322" s="46"/>
    </row>
    <row r="323">
      <c r="B323" s="37"/>
      <c r="C323" s="37"/>
      <c r="D323" s="37"/>
      <c r="E323" s="37"/>
      <c r="F323" s="37"/>
      <c r="G323" s="37"/>
      <c r="H323" s="37"/>
      <c r="I323" s="45"/>
      <c r="J323" s="45"/>
      <c r="K323" s="45"/>
      <c r="O323" s="45"/>
      <c r="P323" s="56"/>
      <c r="Q323" s="56"/>
      <c r="R323" s="46"/>
      <c r="S323" s="46"/>
      <c r="T323" s="46"/>
    </row>
    <row r="324">
      <c r="B324" s="37"/>
      <c r="C324" s="37"/>
      <c r="D324" s="37"/>
      <c r="E324" s="37"/>
      <c r="F324" s="37"/>
      <c r="G324" s="37"/>
      <c r="H324" s="37"/>
      <c r="I324" s="45"/>
      <c r="J324" s="45"/>
      <c r="K324" s="45"/>
      <c r="O324" s="45"/>
      <c r="P324" s="56"/>
      <c r="Q324" s="56"/>
      <c r="R324" s="46"/>
      <c r="S324" s="46"/>
      <c r="T324" s="46"/>
    </row>
    <row r="325">
      <c r="B325" s="37"/>
      <c r="C325" s="37"/>
      <c r="D325" s="37"/>
      <c r="E325" s="37"/>
      <c r="F325" s="37"/>
      <c r="G325" s="37"/>
      <c r="H325" s="37"/>
      <c r="I325" s="45"/>
      <c r="J325" s="45"/>
      <c r="K325" s="45"/>
      <c r="O325" s="45"/>
      <c r="P325" s="56"/>
      <c r="Q325" s="56"/>
      <c r="R325" s="46"/>
      <c r="S325" s="46"/>
      <c r="T325" s="46"/>
    </row>
    <row r="326">
      <c r="B326" s="37"/>
      <c r="C326" s="37"/>
      <c r="D326" s="37"/>
      <c r="E326" s="37"/>
      <c r="F326" s="37"/>
      <c r="G326" s="37"/>
      <c r="H326" s="37"/>
      <c r="I326" s="45"/>
      <c r="J326" s="45"/>
      <c r="K326" s="45"/>
      <c r="O326" s="45"/>
      <c r="P326" s="56"/>
      <c r="Q326" s="56"/>
      <c r="R326" s="46"/>
      <c r="S326" s="46"/>
      <c r="T326" s="46"/>
    </row>
    <row r="327">
      <c r="B327" s="37"/>
      <c r="C327" s="37"/>
      <c r="D327" s="37"/>
      <c r="E327" s="37"/>
      <c r="F327" s="37"/>
      <c r="G327" s="37"/>
      <c r="H327" s="37"/>
      <c r="I327" s="45"/>
      <c r="J327" s="45"/>
      <c r="K327" s="45"/>
      <c r="O327" s="45"/>
      <c r="P327" s="56"/>
      <c r="Q327" s="56"/>
      <c r="R327" s="46"/>
      <c r="S327" s="46"/>
      <c r="T327" s="46"/>
    </row>
    <row r="328">
      <c r="B328" s="37"/>
      <c r="C328" s="37"/>
      <c r="D328" s="37"/>
      <c r="E328" s="37"/>
      <c r="F328" s="37"/>
      <c r="G328" s="37"/>
      <c r="H328" s="37"/>
      <c r="I328" s="45"/>
      <c r="J328" s="45"/>
      <c r="K328" s="45"/>
      <c r="O328" s="45"/>
      <c r="P328" s="56"/>
      <c r="Q328" s="56"/>
      <c r="R328" s="46"/>
      <c r="S328" s="46"/>
      <c r="T328" s="46"/>
    </row>
    <row r="329">
      <c r="B329" s="37"/>
      <c r="C329" s="37"/>
      <c r="D329" s="37"/>
      <c r="E329" s="37"/>
      <c r="F329" s="37"/>
      <c r="G329" s="37"/>
      <c r="H329" s="37"/>
      <c r="I329" s="45"/>
      <c r="J329" s="45"/>
      <c r="K329" s="45"/>
      <c r="O329" s="45"/>
      <c r="P329" s="56"/>
      <c r="Q329" s="56"/>
      <c r="R329" s="46"/>
      <c r="S329" s="46"/>
      <c r="T329" s="46"/>
    </row>
    <row r="330">
      <c r="B330" s="37"/>
      <c r="C330" s="37"/>
      <c r="D330" s="37"/>
      <c r="E330" s="37"/>
      <c r="F330" s="37"/>
      <c r="G330" s="37"/>
      <c r="H330" s="37"/>
      <c r="I330" s="45"/>
      <c r="J330" s="45"/>
      <c r="K330" s="45"/>
      <c r="O330" s="45"/>
      <c r="P330" s="56"/>
      <c r="Q330" s="56"/>
      <c r="R330" s="46"/>
      <c r="S330" s="46"/>
      <c r="T330" s="46"/>
    </row>
    <row r="331">
      <c r="B331" s="37"/>
      <c r="C331" s="37"/>
      <c r="D331" s="37"/>
      <c r="E331" s="37"/>
      <c r="F331" s="37"/>
      <c r="G331" s="37"/>
      <c r="H331" s="37"/>
      <c r="I331" s="45"/>
      <c r="J331" s="45"/>
      <c r="K331" s="45"/>
      <c r="O331" s="45"/>
      <c r="P331" s="56"/>
      <c r="Q331" s="56"/>
      <c r="R331" s="46"/>
      <c r="S331" s="46"/>
      <c r="T331" s="46"/>
    </row>
    <row r="332">
      <c r="B332" s="37"/>
      <c r="C332" s="37"/>
      <c r="D332" s="37"/>
      <c r="E332" s="37"/>
      <c r="F332" s="37"/>
      <c r="G332" s="37"/>
      <c r="H332" s="37"/>
      <c r="I332" s="45"/>
      <c r="J332" s="45"/>
      <c r="K332" s="45"/>
      <c r="O332" s="45"/>
      <c r="P332" s="56"/>
      <c r="Q332" s="56"/>
      <c r="R332" s="46"/>
      <c r="S332" s="46"/>
      <c r="T332" s="46"/>
    </row>
    <row r="333">
      <c r="B333" s="37"/>
      <c r="C333" s="37"/>
      <c r="D333" s="37"/>
      <c r="E333" s="37"/>
      <c r="F333" s="37"/>
      <c r="G333" s="37"/>
      <c r="H333" s="37"/>
      <c r="I333" s="45"/>
      <c r="J333" s="45"/>
      <c r="K333" s="45"/>
      <c r="O333" s="45"/>
      <c r="P333" s="56"/>
      <c r="Q333" s="56"/>
      <c r="R333" s="46"/>
      <c r="S333" s="46"/>
      <c r="T333" s="46"/>
    </row>
    <row r="334">
      <c r="B334" s="37"/>
      <c r="C334" s="37"/>
      <c r="D334" s="37"/>
      <c r="E334" s="37"/>
      <c r="F334" s="37"/>
      <c r="G334" s="37"/>
      <c r="H334" s="37"/>
      <c r="I334" s="45"/>
      <c r="J334" s="45"/>
      <c r="K334" s="45"/>
      <c r="O334" s="45"/>
      <c r="P334" s="56"/>
      <c r="Q334" s="56"/>
      <c r="R334" s="46"/>
      <c r="S334" s="46"/>
      <c r="T334" s="46"/>
    </row>
    <row r="335">
      <c r="B335" s="37"/>
      <c r="C335" s="37"/>
      <c r="D335" s="37"/>
      <c r="E335" s="37"/>
      <c r="F335" s="37"/>
      <c r="G335" s="37"/>
      <c r="H335" s="37"/>
      <c r="I335" s="45"/>
      <c r="J335" s="45"/>
      <c r="K335" s="45"/>
      <c r="O335" s="45"/>
      <c r="P335" s="56"/>
      <c r="Q335" s="56"/>
      <c r="R335" s="46"/>
      <c r="S335" s="46"/>
      <c r="T335" s="46"/>
    </row>
    <row r="336">
      <c r="B336" s="37"/>
      <c r="C336" s="37"/>
      <c r="D336" s="37"/>
      <c r="E336" s="37"/>
      <c r="F336" s="37"/>
      <c r="G336" s="37"/>
      <c r="H336" s="37"/>
      <c r="I336" s="45"/>
      <c r="J336" s="45"/>
      <c r="K336" s="45"/>
      <c r="O336" s="45"/>
      <c r="P336" s="56"/>
      <c r="Q336" s="56"/>
      <c r="R336" s="46"/>
      <c r="S336" s="46"/>
      <c r="T336" s="46"/>
    </row>
    <row r="337">
      <c r="B337" s="37"/>
      <c r="C337" s="37"/>
      <c r="D337" s="37"/>
      <c r="E337" s="37"/>
      <c r="F337" s="37"/>
      <c r="G337" s="37"/>
      <c r="H337" s="37"/>
      <c r="I337" s="45"/>
      <c r="J337" s="45"/>
      <c r="K337" s="45"/>
      <c r="O337" s="45"/>
      <c r="P337" s="56"/>
      <c r="Q337" s="56"/>
      <c r="R337" s="46"/>
      <c r="S337" s="46"/>
      <c r="T337" s="46"/>
    </row>
    <row r="338">
      <c r="B338" s="37"/>
      <c r="C338" s="37"/>
      <c r="D338" s="37"/>
      <c r="E338" s="37"/>
      <c r="F338" s="37"/>
      <c r="G338" s="37"/>
      <c r="H338" s="37"/>
      <c r="I338" s="45"/>
      <c r="J338" s="45"/>
      <c r="K338" s="45"/>
      <c r="O338" s="45"/>
      <c r="P338" s="56"/>
      <c r="Q338" s="56"/>
      <c r="R338" s="46"/>
      <c r="S338" s="46"/>
      <c r="T338" s="46"/>
    </row>
    <row r="339">
      <c r="B339" s="37"/>
      <c r="C339" s="37"/>
      <c r="D339" s="37"/>
      <c r="E339" s="37"/>
      <c r="F339" s="37"/>
      <c r="G339" s="37"/>
      <c r="H339" s="37"/>
      <c r="I339" s="45"/>
      <c r="J339" s="45"/>
      <c r="K339" s="45"/>
      <c r="O339" s="45"/>
      <c r="P339" s="56"/>
      <c r="Q339" s="56"/>
      <c r="R339" s="46"/>
      <c r="S339" s="46"/>
      <c r="T339" s="46"/>
    </row>
    <row r="340">
      <c r="B340" s="37"/>
      <c r="C340" s="37"/>
      <c r="D340" s="37"/>
      <c r="E340" s="37"/>
      <c r="F340" s="37"/>
      <c r="G340" s="37"/>
      <c r="H340" s="37"/>
      <c r="I340" s="45"/>
      <c r="J340" s="45"/>
      <c r="K340" s="45"/>
      <c r="O340" s="45"/>
      <c r="P340" s="56"/>
      <c r="Q340" s="56"/>
      <c r="R340" s="46"/>
      <c r="S340" s="46"/>
      <c r="T340" s="46"/>
    </row>
    <row r="341">
      <c r="B341" s="37"/>
      <c r="C341" s="37"/>
      <c r="D341" s="37"/>
      <c r="E341" s="37"/>
      <c r="F341" s="37"/>
      <c r="G341" s="37"/>
      <c r="H341" s="37"/>
      <c r="I341" s="45"/>
      <c r="J341" s="45"/>
      <c r="K341" s="45"/>
      <c r="O341" s="45"/>
      <c r="P341" s="56"/>
      <c r="Q341" s="56"/>
      <c r="R341" s="46"/>
      <c r="S341" s="46"/>
      <c r="T341" s="46"/>
    </row>
    <row r="342">
      <c r="B342" s="37"/>
      <c r="C342" s="37"/>
      <c r="D342" s="37"/>
      <c r="E342" s="37"/>
      <c r="F342" s="37"/>
      <c r="G342" s="37"/>
      <c r="H342" s="37"/>
      <c r="I342" s="45"/>
      <c r="J342" s="45"/>
      <c r="K342" s="45"/>
      <c r="O342" s="45"/>
      <c r="P342" s="56"/>
      <c r="Q342" s="56"/>
      <c r="R342" s="46"/>
      <c r="S342" s="46"/>
      <c r="T342" s="46"/>
    </row>
    <row r="343">
      <c r="B343" s="37"/>
      <c r="C343" s="37"/>
      <c r="D343" s="37"/>
      <c r="E343" s="37"/>
      <c r="F343" s="37"/>
      <c r="G343" s="37"/>
      <c r="H343" s="37"/>
      <c r="I343" s="45"/>
      <c r="J343" s="45"/>
      <c r="K343" s="45"/>
      <c r="O343" s="45"/>
      <c r="P343" s="56"/>
      <c r="Q343" s="56"/>
      <c r="R343" s="46"/>
      <c r="S343" s="46"/>
      <c r="T343" s="46"/>
    </row>
    <row r="344">
      <c r="B344" s="37"/>
      <c r="C344" s="37"/>
      <c r="D344" s="37"/>
      <c r="E344" s="37"/>
      <c r="F344" s="37"/>
      <c r="G344" s="37"/>
      <c r="H344" s="37"/>
      <c r="I344" s="45"/>
      <c r="J344" s="45"/>
      <c r="K344" s="45"/>
      <c r="O344" s="45"/>
      <c r="P344" s="56"/>
      <c r="Q344" s="56"/>
      <c r="R344" s="46"/>
      <c r="S344" s="46"/>
      <c r="T344" s="46"/>
    </row>
    <row r="345">
      <c r="B345" s="37"/>
      <c r="C345" s="37"/>
      <c r="D345" s="37"/>
      <c r="E345" s="37"/>
      <c r="F345" s="37"/>
      <c r="G345" s="37"/>
      <c r="H345" s="37"/>
      <c r="I345" s="45"/>
      <c r="J345" s="45"/>
      <c r="K345" s="45"/>
      <c r="O345" s="45"/>
      <c r="P345" s="56"/>
      <c r="Q345" s="56"/>
      <c r="R345" s="46"/>
      <c r="S345" s="46"/>
      <c r="T345" s="46"/>
    </row>
    <row r="346">
      <c r="B346" s="37"/>
      <c r="C346" s="37"/>
      <c r="D346" s="37"/>
      <c r="E346" s="37"/>
      <c r="F346" s="37"/>
      <c r="G346" s="37"/>
      <c r="H346" s="37"/>
      <c r="I346" s="45"/>
      <c r="J346" s="45"/>
      <c r="K346" s="45"/>
      <c r="O346" s="45"/>
      <c r="P346" s="56"/>
      <c r="Q346" s="56"/>
      <c r="R346" s="46"/>
      <c r="S346" s="46"/>
      <c r="T346" s="46"/>
    </row>
    <row r="347">
      <c r="B347" s="37"/>
      <c r="C347" s="37"/>
      <c r="D347" s="37"/>
      <c r="E347" s="37"/>
      <c r="F347" s="37"/>
      <c r="G347" s="37"/>
      <c r="H347" s="37"/>
      <c r="I347" s="45"/>
      <c r="J347" s="45"/>
      <c r="K347" s="45"/>
      <c r="O347" s="45"/>
      <c r="P347" s="56"/>
      <c r="Q347" s="56"/>
      <c r="R347" s="46"/>
      <c r="S347" s="46"/>
      <c r="T347" s="46"/>
    </row>
    <row r="348">
      <c r="B348" s="37"/>
      <c r="C348" s="37"/>
      <c r="D348" s="37"/>
      <c r="E348" s="37"/>
      <c r="F348" s="37"/>
      <c r="G348" s="37"/>
      <c r="H348" s="37"/>
      <c r="I348" s="45"/>
      <c r="J348" s="45"/>
      <c r="K348" s="45"/>
      <c r="O348" s="45"/>
      <c r="P348" s="56"/>
      <c r="Q348" s="56"/>
      <c r="R348" s="46"/>
      <c r="S348" s="46"/>
      <c r="T348" s="46"/>
    </row>
    <row r="349">
      <c r="B349" s="37"/>
      <c r="C349" s="37"/>
      <c r="D349" s="37"/>
      <c r="E349" s="37"/>
      <c r="F349" s="37"/>
      <c r="G349" s="37"/>
      <c r="H349" s="37"/>
      <c r="I349" s="45"/>
      <c r="J349" s="45"/>
      <c r="K349" s="45"/>
      <c r="O349" s="45"/>
      <c r="P349" s="56"/>
      <c r="Q349" s="56"/>
      <c r="R349" s="46"/>
      <c r="S349" s="46"/>
      <c r="T349" s="46"/>
    </row>
    <row r="350">
      <c r="B350" s="37"/>
      <c r="C350" s="37"/>
      <c r="D350" s="37"/>
      <c r="E350" s="37"/>
      <c r="F350" s="37"/>
      <c r="G350" s="37"/>
      <c r="H350" s="37"/>
      <c r="I350" s="45"/>
      <c r="J350" s="45"/>
      <c r="K350" s="45"/>
      <c r="O350" s="45"/>
      <c r="P350" s="56"/>
      <c r="Q350" s="56"/>
      <c r="R350" s="46"/>
      <c r="S350" s="46"/>
      <c r="T350" s="46"/>
    </row>
    <row r="351">
      <c r="B351" s="37"/>
      <c r="C351" s="37"/>
      <c r="D351" s="37"/>
      <c r="E351" s="37"/>
      <c r="F351" s="37"/>
      <c r="G351" s="37"/>
      <c r="H351" s="37"/>
      <c r="I351" s="45"/>
      <c r="J351" s="45"/>
      <c r="K351" s="45"/>
      <c r="O351" s="45"/>
      <c r="P351" s="56"/>
      <c r="Q351" s="56"/>
      <c r="R351" s="46"/>
      <c r="S351" s="46"/>
      <c r="T351" s="46"/>
    </row>
    <row r="352">
      <c r="B352" s="37"/>
      <c r="C352" s="37"/>
      <c r="D352" s="37"/>
      <c r="E352" s="37"/>
      <c r="F352" s="37"/>
      <c r="G352" s="37"/>
      <c r="H352" s="37"/>
      <c r="I352" s="45"/>
      <c r="J352" s="45"/>
      <c r="K352" s="45"/>
      <c r="O352" s="45"/>
      <c r="P352" s="56"/>
      <c r="Q352" s="56"/>
      <c r="R352" s="46"/>
      <c r="S352" s="46"/>
      <c r="T352" s="46"/>
    </row>
    <row r="353">
      <c r="B353" s="37"/>
      <c r="C353" s="37"/>
      <c r="D353" s="37"/>
      <c r="E353" s="37"/>
      <c r="F353" s="37"/>
      <c r="G353" s="37"/>
      <c r="H353" s="37"/>
      <c r="I353" s="45"/>
      <c r="J353" s="45"/>
      <c r="K353" s="45"/>
      <c r="O353" s="45"/>
      <c r="P353" s="56"/>
      <c r="Q353" s="56"/>
      <c r="R353" s="46"/>
      <c r="S353" s="46"/>
      <c r="T353" s="46"/>
    </row>
    <row r="354">
      <c r="B354" s="37"/>
      <c r="C354" s="37"/>
      <c r="D354" s="37"/>
      <c r="E354" s="37"/>
      <c r="F354" s="37"/>
      <c r="G354" s="37"/>
      <c r="H354" s="37"/>
      <c r="I354" s="45"/>
      <c r="J354" s="45"/>
      <c r="K354" s="45"/>
      <c r="O354" s="45"/>
      <c r="P354" s="56"/>
      <c r="Q354" s="56"/>
      <c r="R354" s="46"/>
      <c r="S354" s="46"/>
      <c r="T354" s="46"/>
    </row>
    <row r="355">
      <c r="B355" s="37"/>
      <c r="C355" s="37"/>
      <c r="D355" s="37"/>
      <c r="E355" s="37"/>
      <c r="F355" s="37"/>
      <c r="G355" s="37"/>
      <c r="H355" s="37"/>
      <c r="I355" s="45"/>
      <c r="J355" s="45"/>
      <c r="K355" s="45"/>
      <c r="O355" s="45"/>
      <c r="P355" s="56"/>
      <c r="Q355" s="56"/>
      <c r="R355" s="46"/>
      <c r="S355" s="46"/>
      <c r="T355" s="46"/>
    </row>
    <row r="356">
      <c r="B356" s="37"/>
      <c r="C356" s="37"/>
      <c r="D356" s="37"/>
      <c r="E356" s="37"/>
      <c r="F356" s="37"/>
      <c r="G356" s="37"/>
      <c r="H356" s="37"/>
      <c r="I356" s="45"/>
      <c r="J356" s="45"/>
      <c r="K356" s="45"/>
      <c r="O356" s="45"/>
      <c r="P356" s="56"/>
      <c r="Q356" s="56"/>
      <c r="R356" s="46"/>
      <c r="S356" s="46"/>
      <c r="T356" s="46"/>
    </row>
    <row r="357">
      <c r="B357" s="37"/>
      <c r="C357" s="37"/>
      <c r="D357" s="37"/>
      <c r="E357" s="37"/>
      <c r="F357" s="37"/>
      <c r="G357" s="37"/>
      <c r="H357" s="37"/>
      <c r="I357" s="45"/>
      <c r="J357" s="45"/>
      <c r="K357" s="45"/>
      <c r="O357" s="45"/>
      <c r="P357" s="56"/>
      <c r="Q357" s="56"/>
      <c r="R357" s="46"/>
      <c r="S357" s="46"/>
      <c r="T357" s="46"/>
    </row>
    <row r="358">
      <c r="B358" s="37"/>
      <c r="C358" s="37"/>
      <c r="D358" s="37"/>
      <c r="E358" s="37"/>
      <c r="F358" s="37"/>
      <c r="G358" s="37"/>
      <c r="H358" s="37"/>
      <c r="I358" s="45"/>
      <c r="J358" s="45"/>
      <c r="K358" s="45"/>
      <c r="O358" s="45"/>
      <c r="P358" s="56"/>
      <c r="Q358" s="56"/>
      <c r="R358" s="46"/>
      <c r="S358" s="46"/>
      <c r="T358" s="46"/>
    </row>
    <row r="359">
      <c r="B359" s="37"/>
      <c r="C359" s="37"/>
      <c r="D359" s="37"/>
      <c r="E359" s="37"/>
      <c r="F359" s="37"/>
      <c r="G359" s="37"/>
      <c r="H359" s="37"/>
      <c r="I359" s="45"/>
      <c r="J359" s="45"/>
      <c r="K359" s="45"/>
      <c r="O359" s="45"/>
      <c r="P359" s="56"/>
      <c r="Q359" s="56"/>
      <c r="R359" s="46"/>
      <c r="S359" s="46"/>
      <c r="T359" s="46"/>
    </row>
    <row r="360">
      <c r="B360" s="37"/>
      <c r="C360" s="37"/>
      <c r="D360" s="37"/>
      <c r="E360" s="37"/>
      <c r="F360" s="37"/>
      <c r="G360" s="37"/>
      <c r="H360" s="37"/>
      <c r="I360" s="45"/>
      <c r="J360" s="45"/>
      <c r="K360" s="45"/>
      <c r="O360" s="45"/>
      <c r="P360" s="56"/>
      <c r="Q360" s="56"/>
      <c r="R360" s="46"/>
      <c r="S360" s="46"/>
      <c r="T360" s="46"/>
    </row>
    <row r="361">
      <c r="B361" s="37"/>
      <c r="C361" s="37"/>
      <c r="D361" s="37"/>
      <c r="E361" s="37"/>
      <c r="F361" s="37"/>
      <c r="G361" s="37"/>
      <c r="H361" s="37"/>
      <c r="I361" s="45"/>
      <c r="J361" s="45"/>
      <c r="K361" s="45"/>
      <c r="O361" s="45"/>
      <c r="P361" s="56"/>
      <c r="Q361" s="56"/>
      <c r="R361" s="46"/>
      <c r="S361" s="46"/>
      <c r="T361" s="46"/>
    </row>
    <row r="362">
      <c r="B362" s="37"/>
      <c r="C362" s="37"/>
      <c r="D362" s="37"/>
      <c r="E362" s="37"/>
      <c r="F362" s="37"/>
      <c r="G362" s="37"/>
      <c r="H362" s="37"/>
      <c r="I362" s="45"/>
      <c r="J362" s="45"/>
      <c r="K362" s="45"/>
      <c r="O362" s="45"/>
      <c r="P362" s="56"/>
      <c r="Q362" s="56"/>
      <c r="R362" s="46"/>
      <c r="S362" s="46"/>
      <c r="T362" s="46"/>
    </row>
    <row r="363">
      <c r="B363" s="37"/>
      <c r="C363" s="37"/>
      <c r="D363" s="37"/>
      <c r="E363" s="37"/>
      <c r="F363" s="37"/>
      <c r="G363" s="37"/>
      <c r="H363" s="37"/>
      <c r="I363" s="45"/>
      <c r="J363" s="45"/>
      <c r="K363" s="45"/>
      <c r="O363" s="45"/>
      <c r="P363" s="56"/>
      <c r="Q363" s="56"/>
      <c r="R363" s="46"/>
      <c r="S363" s="46"/>
      <c r="T363" s="46"/>
    </row>
    <row r="364">
      <c r="B364" s="37"/>
      <c r="C364" s="37"/>
      <c r="D364" s="37"/>
      <c r="E364" s="37"/>
      <c r="F364" s="37"/>
      <c r="G364" s="37"/>
      <c r="H364" s="37"/>
      <c r="I364" s="45"/>
      <c r="J364" s="45"/>
      <c r="K364" s="45"/>
      <c r="O364" s="45"/>
      <c r="P364" s="56"/>
      <c r="Q364" s="56"/>
      <c r="R364" s="46"/>
      <c r="S364" s="46"/>
      <c r="T364" s="46"/>
    </row>
    <row r="365">
      <c r="B365" s="37"/>
      <c r="C365" s="37"/>
      <c r="D365" s="37"/>
      <c r="E365" s="37"/>
      <c r="F365" s="37"/>
      <c r="G365" s="37"/>
      <c r="H365" s="37"/>
      <c r="I365" s="45"/>
      <c r="J365" s="45"/>
      <c r="K365" s="45"/>
      <c r="O365" s="45"/>
      <c r="P365" s="56"/>
      <c r="Q365" s="56"/>
      <c r="R365" s="46"/>
      <c r="S365" s="46"/>
      <c r="T365" s="46"/>
    </row>
    <row r="366">
      <c r="B366" s="37"/>
      <c r="C366" s="37"/>
      <c r="D366" s="37"/>
      <c r="E366" s="37"/>
      <c r="F366" s="37"/>
      <c r="G366" s="37"/>
      <c r="H366" s="37"/>
      <c r="I366" s="45"/>
      <c r="J366" s="45"/>
      <c r="K366" s="45"/>
      <c r="O366" s="45"/>
      <c r="P366" s="56"/>
      <c r="Q366" s="56"/>
      <c r="R366" s="46"/>
      <c r="S366" s="46"/>
      <c r="T366" s="46"/>
    </row>
    <row r="367">
      <c r="B367" s="37"/>
      <c r="C367" s="37"/>
      <c r="D367" s="37"/>
      <c r="E367" s="37"/>
      <c r="F367" s="37"/>
      <c r="G367" s="37"/>
      <c r="H367" s="37"/>
      <c r="I367" s="45"/>
      <c r="J367" s="45"/>
      <c r="K367" s="45"/>
      <c r="O367" s="45"/>
      <c r="P367" s="56"/>
      <c r="Q367" s="56"/>
      <c r="R367" s="46"/>
      <c r="S367" s="46"/>
      <c r="T367" s="46"/>
    </row>
    <row r="368">
      <c r="B368" s="37"/>
      <c r="C368" s="37"/>
      <c r="D368" s="37"/>
      <c r="E368" s="37"/>
      <c r="F368" s="37"/>
      <c r="G368" s="37"/>
      <c r="H368" s="37"/>
      <c r="I368" s="45"/>
      <c r="J368" s="45"/>
      <c r="K368" s="45"/>
      <c r="O368" s="45"/>
      <c r="P368" s="56"/>
      <c r="Q368" s="56"/>
      <c r="R368" s="46"/>
      <c r="S368" s="46"/>
      <c r="T368" s="46"/>
    </row>
    <row r="369">
      <c r="B369" s="37"/>
      <c r="C369" s="37"/>
      <c r="D369" s="37"/>
      <c r="E369" s="37"/>
      <c r="F369" s="37"/>
      <c r="G369" s="37"/>
      <c r="H369" s="37"/>
      <c r="I369" s="45"/>
      <c r="J369" s="45"/>
      <c r="K369" s="45"/>
      <c r="O369" s="45"/>
      <c r="P369" s="56"/>
      <c r="Q369" s="56"/>
      <c r="R369" s="46"/>
      <c r="S369" s="46"/>
      <c r="T369" s="46"/>
    </row>
    <row r="370">
      <c r="B370" s="37"/>
      <c r="C370" s="37"/>
      <c r="D370" s="37"/>
      <c r="E370" s="37"/>
      <c r="F370" s="37"/>
      <c r="G370" s="37"/>
      <c r="H370" s="37"/>
      <c r="I370" s="45"/>
      <c r="J370" s="45"/>
      <c r="K370" s="45"/>
      <c r="O370" s="45"/>
      <c r="P370" s="56"/>
      <c r="Q370" s="56"/>
      <c r="R370" s="46"/>
      <c r="S370" s="46"/>
      <c r="T370" s="46"/>
    </row>
    <row r="371">
      <c r="B371" s="37"/>
      <c r="C371" s="37"/>
      <c r="D371" s="37"/>
      <c r="E371" s="37"/>
      <c r="F371" s="37"/>
      <c r="G371" s="37"/>
      <c r="H371" s="37"/>
      <c r="I371" s="45"/>
      <c r="J371" s="45"/>
      <c r="K371" s="45"/>
      <c r="O371" s="45"/>
      <c r="P371" s="56"/>
      <c r="Q371" s="56"/>
      <c r="R371" s="46"/>
      <c r="S371" s="46"/>
      <c r="T371" s="46"/>
    </row>
    <row r="372">
      <c r="B372" s="37"/>
      <c r="C372" s="37"/>
      <c r="D372" s="37"/>
      <c r="E372" s="37"/>
      <c r="F372" s="37"/>
      <c r="G372" s="37"/>
      <c r="H372" s="37"/>
      <c r="I372" s="45"/>
      <c r="J372" s="45"/>
      <c r="K372" s="45"/>
      <c r="O372" s="45"/>
      <c r="P372" s="56"/>
      <c r="Q372" s="56"/>
      <c r="R372" s="46"/>
      <c r="S372" s="46"/>
      <c r="T372" s="46"/>
    </row>
    <row r="373">
      <c r="B373" s="37"/>
      <c r="C373" s="37"/>
      <c r="D373" s="37"/>
      <c r="E373" s="37"/>
      <c r="F373" s="37"/>
      <c r="G373" s="37"/>
      <c r="H373" s="37"/>
      <c r="I373" s="45"/>
      <c r="J373" s="45"/>
      <c r="K373" s="45"/>
      <c r="O373" s="45"/>
      <c r="P373" s="56"/>
      <c r="Q373" s="56"/>
      <c r="R373" s="46"/>
      <c r="S373" s="46"/>
      <c r="T373" s="46"/>
    </row>
    <row r="374">
      <c r="B374" s="37"/>
      <c r="C374" s="37"/>
      <c r="D374" s="37"/>
      <c r="E374" s="37"/>
      <c r="F374" s="37"/>
      <c r="G374" s="37"/>
      <c r="H374" s="37"/>
      <c r="I374" s="45"/>
      <c r="J374" s="45"/>
      <c r="K374" s="45"/>
      <c r="O374" s="45"/>
      <c r="P374" s="56"/>
      <c r="Q374" s="56"/>
      <c r="R374" s="46"/>
      <c r="S374" s="46"/>
      <c r="T374" s="46"/>
    </row>
    <row r="375">
      <c r="B375" s="37"/>
      <c r="C375" s="37"/>
      <c r="D375" s="37"/>
      <c r="E375" s="37"/>
      <c r="F375" s="37"/>
      <c r="G375" s="37"/>
      <c r="H375" s="37"/>
      <c r="I375" s="45"/>
      <c r="J375" s="45"/>
      <c r="K375" s="45"/>
      <c r="O375" s="45"/>
      <c r="P375" s="56"/>
      <c r="Q375" s="56"/>
      <c r="R375" s="46"/>
      <c r="S375" s="46"/>
      <c r="T375" s="46"/>
    </row>
    <row r="376">
      <c r="B376" s="37"/>
      <c r="C376" s="37"/>
      <c r="D376" s="37"/>
      <c r="E376" s="37"/>
      <c r="F376" s="37"/>
      <c r="G376" s="37"/>
      <c r="H376" s="37"/>
      <c r="I376" s="45"/>
      <c r="J376" s="45"/>
      <c r="K376" s="45"/>
      <c r="O376" s="45"/>
      <c r="P376" s="56"/>
      <c r="Q376" s="56"/>
      <c r="R376" s="46"/>
      <c r="S376" s="46"/>
      <c r="T376" s="46"/>
    </row>
    <row r="377">
      <c r="B377" s="37"/>
      <c r="C377" s="37"/>
      <c r="D377" s="37"/>
      <c r="E377" s="37"/>
      <c r="F377" s="37"/>
      <c r="G377" s="37"/>
      <c r="H377" s="37"/>
      <c r="I377" s="45"/>
      <c r="J377" s="45"/>
      <c r="K377" s="45"/>
      <c r="O377" s="45"/>
      <c r="P377" s="56"/>
      <c r="Q377" s="56"/>
      <c r="R377" s="46"/>
      <c r="S377" s="46"/>
      <c r="T377" s="46"/>
    </row>
    <row r="378">
      <c r="B378" s="37"/>
      <c r="C378" s="37"/>
      <c r="D378" s="37"/>
      <c r="E378" s="37"/>
      <c r="F378" s="37"/>
      <c r="G378" s="37"/>
      <c r="H378" s="37"/>
      <c r="I378" s="45"/>
      <c r="J378" s="45"/>
      <c r="K378" s="45"/>
      <c r="O378" s="45"/>
      <c r="P378" s="56"/>
      <c r="Q378" s="56"/>
      <c r="R378" s="46"/>
      <c r="S378" s="46"/>
      <c r="T378" s="46"/>
    </row>
    <row r="379">
      <c r="B379" s="37"/>
      <c r="C379" s="37"/>
      <c r="D379" s="37"/>
      <c r="E379" s="37"/>
      <c r="F379" s="37"/>
      <c r="G379" s="37"/>
      <c r="H379" s="37"/>
      <c r="I379" s="45"/>
      <c r="J379" s="45"/>
      <c r="K379" s="45"/>
      <c r="O379" s="45"/>
      <c r="P379" s="56"/>
      <c r="Q379" s="56"/>
      <c r="R379" s="46"/>
      <c r="S379" s="46"/>
      <c r="T379" s="46"/>
    </row>
    <row r="380">
      <c r="B380" s="37"/>
      <c r="C380" s="37"/>
      <c r="D380" s="37"/>
      <c r="E380" s="37"/>
      <c r="F380" s="37"/>
      <c r="G380" s="37"/>
      <c r="H380" s="37"/>
      <c r="I380" s="45"/>
      <c r="J380" s="45"/>
      <c r="K380" s="45"/>
      <c r="O380" s="45"/>
      <c r="P380" s="56"/>
      <c r="Q380" s="56"/>
      <c r="R380" s="46"/>
      <c r="S380" s="46"/>
      <c r="T380" s="46"/>
    </row>
    <row r="381">
      <c r="B381" s="37"/>
      <c r="C381" s="37"/>
      <c r="D381" s="37"/>
      <c r="E381" s="37"/>
      <c r="F381" s="37"/>
      <c r="G381" s="37"/>
      <c r="H381" s="37"/>
      <c r="I381" s="45"/>
      <c r="J381" s="45"/>
      <c r="K381" s="45"/>
      <c r="O381" s="45"/>
      <c r="P381" s="56"/>
      <c r="Q381" s="56"/>
      <c r="R381" s="46"/>
      <c r="S381" s="46"/>
      <c r="T381" s="46"/>
    </row>
    <row r="382">
      <c r="B382" s="37"/>
      <c r="C382" s="37"/>
      <c r="D382" s="37"/>
      <c r="E382" s="37"/>
      <c r="F382" s="37"/>
      <c r="G382" s="37"/>
      <c r="H382" s="37"/>
      <c r="I382" s="45"/>
      <c r="J382" s="45"/>
      <c r="K382" s="45"/>
      <c r="O382" s="45"/>
      <c r="P382" s="56"/>
      <c r="Q382" s="56"/>
      <c r="R382" s="46"/>
      <c r="S382" s="46"/>
      <c r="T382" s="46"/>
    </row>
    <row r="383">
      <c r="B383" s="37"/>
      <c r="C383" s="37"/>
      <c r="D383" s="37"/>
      <c r="E383" s="37"/>
      <c r="F383" s="37"/>
      <c r="G383" s="37"/>
      <c r="H383" s="37"/>
      <c r="I383" s="45"/>
      <c r="J383" s="45"/>
      <c r="K383" s="45"/>
      <c r="O383" s="45"/>
      <c r="P383" s="56"/>
      <c r="Q383" s="56"/>
      <c r="R383" s="46"/>
      <c r="S383" s="46"/>
      <c r="T383" s="46"/>
    </row>
    <row r="384">
      <c r="B384" s="37"/>
      <c r="C384" s="37"/>
      <c r="D384" s="37"/>
      <c r="E384" s="37"/>
      <c r="F384" s="37"/>
      <c r="G384" s="37"/>
      <c r="H384" s="37"/>
      <c r="I384" s="45"/>
      <c r="J384" s="45"/>
      <c r="K384" s="45"/>
      <c r="O384" s="45"/>
      <c r="P384" s="56"/>
      <c r="Q384" s="56"/>
      <c r="R384" s="46"/>
      <c r="S384" s="46"/>
      <c r="T384" s="46"/>
    </row>
    <row r="385">
      <c r="B385" s="37"/>
      <c r="C385" s="37"/>
      <c r="D385" s="37"/>
      <c r="E385" s="37"/>
      <c r="F385" s="37"/>
      <c r="G385" s="37"/>
      <c r="H385" s="37"/>
      <c r="I385" s="45"/>
      <c r="J385" s="45"/>
      <c r="K385" s="45"/>
      <c r="O385" s="45"/>
      <c r="P385" s="56"/>
      <c r="Q385" s="56"/>
      <c r="R385" s="46"/>
      <c r="S385" s="46"/>
      <c r="T385" s="46"/>
    </row>
    <row r="386">
      <c r="B386" s="37"/>
      <c r="C386" s="37"/>
      <c r="D386" s="37"/>
      <c r="E386" s="37"/>
      <c r="F386" s="37"/>
      <c r="G386" s="37"/>
      <c r="H386" s="37"/>
      <c r="I386" s="45"/>
      <c r="J386" s="45"/>
      <c r="K386" s="45"/>
      <c r="O386" s="45"/>
      <c r="P386" s="56"/>
      <c r="Q386" s="56"/>
      <c r="R386" s="46"/>
      <c r="S386" s="46"/>
      <c r="T386" s="46"/>
    </row>
    <row r="387">
      <c r="B387" s="37"/>
      <c r="C387" s="37"/>
      <c r="D387" s="37"/>
      <c r="E387" s="37"/>
      <c r="F387" s="37"/>
      <c r="G387" s="37"/>
      <c r="H387" s="37"/>
      <c r="I387" s="45"/>
      <c r="J387" s="45"/>
      <c r="K387" s="45"/>
      <c r="O387" s="45"/>
      <c r="P387" s="56"/>
      <c r="Q387" s="56"/>
      <c r="R387" s="46"/>
      <c r="S387" s="46"/>
      <c r="T387" s="46"/>
    </row>
    <row r="388">
      <c r="B388" s="37"/>
      <c r="C388" s="37"/>
      <c r="D388" s="37"/>
      <c r="E388" s="37"/>
      <c r="F388" s="37"/>
      <c r="G388" s="37"/>
      <c r="H388" s="37"/>
      <c r="I388" s="45"/>
      <c r="J388" s="45"/>
      <c r="K388" s="45"/>
      <c r="O388" s="45"/>
      <c r="P388" s="56"/>
      <c r="Q388" s="56"/>
      <c r="R388" s="46"/>
      <c r="S388" s="46"/>
      <c r="T388" s="46"/>
    </row>
    <row r="389">
      <c r="B389" s="37"/>
      <c r="C389" s="37"/>
      <c r="D389" s="37"/>
      <c r="E389" s="37"/>
      <c r="F389" s="37"/>
      <c r="G389" s="37"/>
      <c r="H389" s="37"/>
      <c r="I389" s="45"/>
      <c r="J389" s="45"/>
      <c r="K389" s="45"/>
      <c r="O389" s="45"/>
      <c r="P389" s="56"/>
      <c r="Q389" s="56"/>
      <c r="R389" s="46"/>
      <c r="S389" s="46"/>
      <c r="T389" s="46"/>
    </row>
    <row r="390">
      <c r="B390" s="37"/>
      <c r="C390" s="37"/>
      <c r="D390" s="37"/>
      <c r="E390" s="37"/>
      <c r="F390" s="37"/>
      <c r="G390" s="37"/>
      <c r="H390" s="37"/>
      <c r="I390" s="45"/>
      <c r="J390" s="45"/>
      <c r="K390" s="45"/>
      <c r="O390" s="45"/>
      <c r="P390" s="56"/>
      <c r="Q390" s="56"/>
      <c r="R390" s="46"/>
      <c r="S390" s="46"/>
      <c r="T390" s="46"/>
    </row>
    <row r="391">
      <c r="B391" s="37"/>
      <c r="C391" s="37"/>
      <c r="D391" s="37"/>
      <c r="E391" s="37"/>
      <c r="F391" s="37"/>
      <c r="G391" s="37"/>
      <c r="H391" s="37"/>
      <c r="I391" s="45"/>
      <c r="J391" s="45"/>
      <c r="K391" s="45"/>
      <c r="O391" s="45"/>
      <c r="P391" s="56"/>
      <c r="Q391" s="56"/>
      <c r="R391" s="46"/>
      <c r="S391" s="46"/>
      <c r="T391" s="46"/>
    </row>
    <row r="392">
      <c r="B392" s="37"/>
      <c r="C392" s="37"/>
      <c r="D392" s="37"/>
      <c r="E392" s="37"/>
      <c r="F392" s="37"/>
      <c r="G392" s="37"/>
      <c r="H392" s="37"/>
      <c r="I392" s="45"/>
      <c r="J392" s="45"/>
      <c r="K392" s="45"/>
      <c r="O392" s="45"/>
      <c r="P392" s="56"/>
      <c r="Q392" s="56"/>
      <c r="R392" s="46"/>
      <c r="S392" s="46"/>
      <c r="T392" s="46"/>
    </row>
    <row r="393">
      <c r="B393" s="37"/>
      <c r="C393" s="37"/>
      <c r="D393" s="37"/>
      <c r="E393" s="37"/>
      <c r="F393" s="37"/>
      <c r="G393" s="37"/>
      <c r="H393" s="37"/>
      <c r="I393" s="45"/>
      <c r="J393" s="45"/>
      <c r="K393" s="45"/>
      <c r="O393" s="45"/>
      <c r="P393" s="56"/>
      <c r="Q393" s="56"/>
      <c r="R393" s="46"/>
      <c r="S393" s="46"/>
      <c r="T393" s="46"/>
    </row>
    <row r="394">
      <c r="B394" s="37"/>
      <c r="C394" s="37"/>
      <c r="D394" s="37"/>
      <c r="E394" s="37"/>
      <c r="F394" s="37"/>
      <c r="G394" s="37"/>
      <c r="H394" s="37"/>
      <c r="I394" s="45"/>
      <c r="J394" s="45"/>
      <c r="K394" s="45"/>
      <c r="O394" s="45"/>
      <c r="P394" s="56"/>
      <c r="Q394" s="56"/>
      <c r="R394" s="46"/>
      <c r="S394" s="46"/>
      <c r="T394" s="46"/>
    </row>
    <row r="395">
      <c r="B395" s="37"/>
      <c r="C395" s="37"/>
      <c r="D395" s="37"/>
      <c r="E395" s="37"/>
      <c r="F395" s="37"/>
      <c r="G395" s="37"/>
      <c r="H395" s="37"/>
      <c r="I395" s="45"/>
      <c r="J395" s="45"/>
      <c r="K395" s="45"/>
      <c r="O395" s="45"/>
      <c r="P395" s="56"/>
      <c r="Q395" s="56"/>
      <c r="R395" s="46"/>
      <c r="S395" s="46"/>
      <c r="T395" s="46"/>
    </row>
    <row r="396">
      <c r="B396" s="37"/>
      <c r="C396" s="37"/>
      <c r="D396" s="37"/>
      <c r="E396" s="37"/>
      <c r="F396" s="37"/>
      <c r="G396" s="37"/>
      <c r="H396" s="37"/>
      <c r="I396" s="45"/>
      <c r="J396" s="45"/>
      <c r="K396" s="45"/>
      <c r="O396" s="45"/>
      <c r="P396" s="56"/>
      <c r="Q396" s="56"/>
      <c r="R396" s="46"/>
      <c r="S396" s="46"/>
      <c r="T396" s="46"/>
    </row>
    <row r="397">
      <c r="B397" s="37"/>
      <c r="C397" s="37"/>
      <c r="D397" s="37"/>
      <c r="E397" s="37"/>
      <c r="F397" s="37"/>
      <c r="G397" s="37"/>
      <c r="H397" s="37"/>
      <c r="I397" s="45"/>
      <c r="J397" s="45"/>
      <c r="K397" s="45"/>
      <c r="O397" s="45"/>
      <c r="P397" s="56"/>
      <c r="Q397" s="56"/>
      <c r="R397" s="46"/>
      <c r="S397" s="46"/>
      <c r="T397" s="46"/>
    </row>
    <row r="398">
      <c r="B398" s="37"/>
      <c r="C398" s="37"/>
      <c r="D398" s="37"/>
      <c r="E398" s="37"/>
      <c r="F398" s="37"/>
      <c r="G398" s="37"/>
      <c r="H398" s="37"/>
      <c r="I398" s="45"/>
      <c r="J398" s="45"/>
      <c r="K398" s="45"/>
      <c r="O398" s="45"/>
      <c r="P398" s="56"/>
      <c r="Q398" s="56"/>
      <c r="R398" s="46"/>
      <c r="S398" s="46"/>
      <c r="T398" s="46"/>
    </row>
    <row r="399">
      <c r="B399" s="37"/>
      <c r="C399" s="37"/>
      <c r="D399" s="37"/>
      <c r="E399" s="37"/>
      <c r="F399" s="37"/>
      <c r="G399" s="37"/>
      <c r="H399" s="37"/>
      <c r="I399" s="45"/>
      <c r="J399" s="45"/>
      <c r="K399" s="45"/>
      <c r="O399" s="45"/>
      <c r="P399" s="56"/>
      <c r="Q399" s="56"/>
      <c r="R399" s="46"/>
      <c r="S399" s="46"/>
      <c r="T399" s="46"/>
    </row>
    <row r="400">
      <c r="B400" s="37"/>
      <c r="C400" s="37"/>
      <c r="D400" s="37"/>
      <c r="E400" s="37"/>
      <c r="F400" s="37"/>
      <c r="G400" s="37"/>
      <c r="H400" s="37"/>
      <c r="I400" s="45"/>
      <c r="J400" s="45"/>
      <c r="K400" s="45"/>
      <c r="O400" s="45"/>
      <c r="P400" s="56"/>
      <c r="Q400" s="56"/>
      <c r="R400" s="46"/>
      <c r="S400" s="46"/>
      <c r="T400" s="46"/>
    </row>
    <row r="401">
      <c r="B401" s="37"/>
      <c r="C401" s="37"/>
      <c r="D401" s="37"/>
      <c r="E401" s="37"/>
      <c r="F401" s="37"/>
      <c r="G401" s="37"/>
      <c r="H401" s="37"/>
      <c r="I401" s="45"/>
      <c r="J401" s="45"/>
      <c r="K401" s="45"/>
      <c r="O401" s="45"/>
      <c r="P401" s="56"/>
      <c r="Q401" s="56"/>
      <c r="R401" s="46"/>
      <c r="S401" s="46"/>
      <c r="T401" s="46"/>
    </row>
    <row r="402">
      <c r="B402" s="37"/>
      <c r="C402" s="37"/>
      <c r="D402" s="37"/>
      <c r="E402" s="37"/>
      <c r="F402" s="37"/>
      <c r="G402" s="37"/>
      <c r="H402" s="37"/>
      <c r="I402" s="45"/>
      <c r="J402" s="45"/>
      <c r="K402" s="45"/>
      <c r="O402" s="45"/>
      <c r="P402" s="56"/>
      <c r="Q402" s="56"/>
      <c r="R402" s="46"/>
      <c r="S402" s="46"/>
      <c r="T402" s="46"/>
    </row>
    <row r="403">
      <c r="B403" s="37"/>
      <c r="C403" s="37"/>
      <c r="D403" s="37"/>
      <c r="E403" s="37"/>
      <c r="F403" s="37"/>
      <c r="G403" s="37"/>
      <c r="H403" s="37"/>
      <c r="I403" s="45"/>
      <c r="J403" s="45"/>
      <c r="K403" s="45"/>
      <c r="O403" s="45"/>
      <c r="P403" s="56"/>
      <c r="Q403" s="56"/>
      <c r="R403" s="46"/>
      <c r="S403" s="46"/>
      <c r="T403" s="46"/>
    </row>
    <row r="404">
      <c r="B404" s="37"/>
      <c r="C404" s="37"/>
      <c r="D404" s="37"/>
      <c r="E404" s="37"/>
      <c r="F404" s="37"/>
      <c r="G404" s="37"/>
      <c r="H404" s="37"/>
      <c r="I404" s="45"/>
      <c r="J404" s="45"/>
      <c r="K404" s="45"/>
      <c r="O404" s="45"/>
      <c r="P404" s="56"/>
      <c r="Q404" s="56"/>
      <c r="R404" s="46"/>
      <c r="S404" s="46"/>
      <c r="T404" s="46"/>
    </row>
    <row r="405">
      <c r="B405" s="37"/>
      <c r="C405" s="37"/>
      <c r="D405" s="37"/>
      <c r="E405" s="37"/>
      <c r="F405" s="37"/>
      <c r="G405" s="37"/>
      <c r="H405" s="37"/>
      <c r="I405" s="45"/>
      <c r="J405" s="45"/>
      <c r="K405" s="45"/>
      <c r="O405" s="45"/>
      <c r="P405" s="56"/>
      <c r="Q405" s="56"/>
      <c r="R405" s="46"/>
      <c r="S405" s="46"/>
      <c r="T405" s="46"/>
    </row>
    <row r="406">
      <c r="B406" s="37"/>
      <c r="C406" s="37"/>
      <c r="D406" s="37"/>
      <c r="E406" s="37"/>
      <c r="F406" s="37"/>
      <c r="G406" s="37"/>
      <c r="H406" s="37"/>
      <c r="I406" s="45"/>
      <c r="J406" s="45"/>
      <c r="K406" s="45"/>
      <c r="O406" s="45"/>
      <c r="P406" s="56"/>
      <c r="Q406" s="56"/>
      <c r="R406" s="46"/>
      <c r="S406" s="46"/>
      <c r="T406" s="46"/>
    </row>
    <row r="407">
      <c r="B407" s="37"/>
      <c r="C407" s="37"/>
      <c r="D407" s="37"/>
      <c r="E407" s="37"/>
      <c r="F407" s="37"/>
      <c r="G407" s="37"/>
      <c r="H407" s="37"/>
      <c r="I407" s="45"/>
      <c r="J407" s="45"/>
      <c r="K407" s="45"/>
      <c r="O407" s="45"/>
      <c r="P407" s="56"/>
      <c r="Q407" s="56"/>
      <c r="R407" s="46"/>
      <c r="S407" s="46"/>
      <c r="T407" s="46"/>
    </row>
    <row r="408">
      <c r="B408" s="37"/>
      <c r="C408" s="37"/>
      <c r="D408" s="37"/>
      <c r="E408" s="37"/>
      <c r="F408" s="37"/>
      <c r="G408" s="37"/>
      <c r="H408" s="37"/>
      <c r="I408" s="45"/>
      <c r="J408" s="45"/>
      <c r="K408" s="45"/>
      <c r="O408" s="45"/>
      <c r="P408" s="56"/>
      <c r="Q408" s="56"/>
      <c r="R408" s="46"/>
      <c r="S408" s="46"/>
      <c r="T408" s="46"/>
    </row>
    <row r="409">
      <c r="B409" s="37"/>
      <c r="C409" s="37"/>
      <c r="D409" s="37"/>
      <c r="E409" s="37"/>
      <c r="F409" s="37"/>
      <c r="G409" s="37"/>
      <c r="H409" s="37"/>
      <c r="I409" s="45"/>
      <c r="J409" s="45"/>
      <c r="K409" s="45"/>
      <c r="O409" s="45"/>
      <c r="P409" s="56"/>
      <c r="Q409" s="56"/>
      <c r="R409" s="46"/>
      <c r="S409" s="46"/>
      <c r="T409" s="46"/>
    </row>
    <row r="410">
      <c r="B410" s="37"/>
      <c r="C410" s="37"/>
      <c r="D410" s="37"/>
      <c r="E410" s="37"/>
      <c r="F410" s="37"/>
      <c r="G410" s="37"/>
      <c r="H410" s="37"/>
      <c r="I410" s="45"/>
      <c r="J410" s="45"/>
      <c r="K410" s="45"/>
      <c r="O410" s="45"/>
      <c r="P410" s="56"/>
      <c r="Q410" s="56"/>
      <c r="R410" s="46"/>
      <c r="S410" s="46"/>
      <c r="T410" s="46"/>
    </row>
    <row r="411">
      <c r="B411" s="37"/>
      <c r="C411" s="37"/>
      <c r="D411" s="37"/>
      <c r="E411" s="37"/>
      <c r="F411" s="37"/>
      <c r="G411" s="37"/>
      <c r="H411" s="37"/>
      <c r="I411" s="45"/>
      <c r="J411" s="45"/>
      <c r="K411" s="45"/>
      <c r="O411" s="45"/>
      <c r="P411" s="56"/>
      <c r="Q411" s="56"/>
      <c r="R411" s="46"/>
      <c r="S411" s="46"/>
      <c r="T411" s="46"/>
    </row>
    <row r="412">
      <c r="B412" s="37"/>
      <c r="C412" s="37"/>
      <c r="D412" s="37"/>
      <c r="E412" s="37"/>
      <c r="F412" s="37"/>
      <c r="G412" s="37"/>
      <c r="H412" s="37"/>
      <c r="I412" s="45"/>
      <c r="J412" s="45"/>
      <c r="K412" s="45"/>
      <c r="O412" s="45"/>
      <c r="P412" s="56"/>
      <c r="Q412" s="56"/>
      <c r="R412" s="46"/>
      <c r="S412" s="46"/>
      <c r="T412" s="46"/>
    </row>
    <row r="413">
      <c r="B413" s="37"/>
      <c r="C413" s="37"/>
      <c r="D413" s="37"/>
      <c r="E413" s="37"/>
      <c r="F413" s="37"/>
      <c r="G413" s="37"/>
      <c r="H413" s="37"/>
      <c r="I413" s="45"/>
      <c r="J413" s="45"/>
      <c r="K413" s="45"/>
      <c r="O413" s="45"/>
      <c r="P413" s="56"/>
      <c r="Q413" s="56"/>
      <c r="R413" s="46"/>
      <c r="S413" s="46"/>
      <c r="T413" s="46"/>
    </row>
    <row r="414">
      <c r="B414" s="37"/>
      <c r="C414" s="37"/>
      <c r="D414" s="37"/>
      <c r="E414" s="37"/>
      <c r="F414" s="37"/>
      <c r="G414" s="37"/>
      <c r="H414" s="37"/>
      <c r="I414" s="45"/>
      <c r="J414" s="45"/>
      <c r="K414" s="45"/>
      <c r="O414" s="45"/>
      <c r="P414" s="56"/>
      <c r="Q414" s="56"/>
      <c r="R414" s="46"/>
      <c r="S414" s="46"/>
      <c r="T414" s="46"/>
    </row>
    <row r="415">
      <c r="B415" s="37"/>
      <c r="C415" s="37"/>
      <c r="D415" s="37"/>
      <c r="E415" s="37"/>
      <c r="F415" s="37"/>
      <c r="G415" s="37"/>
      <c r="H415" s="37"/>
      <c r="I415" s="45"/>
      <c r="J415" s="45"/>
      <c r="K415" s="45"/>
      <c r="O415" s="45"/>
      <c r="P415" s="56"/>
      <c r="Q415" s="56"/>
      <c r="R415" s="46"/>
      <c r="S415" s="46"/>
      <c r="T415" s="46"/>
    </row>
    <row r="416">
      <c r="B416" s="37"/>
      <c r="C416" s="37"/>
      <c r="D416" s="37"/>
      <c r="E416" s="37"/>
      <c r="F416" s="37"/>
      <c r="G416" s="37"/>
      <c r="H416" s="37"/>
      <c r="I416" s="45"/>
      <c r="J416" s="45"/>
      <c r="K416" s="45"/>
      <c r="O416" s="45"/>
      <c r="P416" s="56"/>
      <c r="Q416" s="56"/>
      <c r="R416" s="46"/>
      <c r="S416" s="46"/>
      <c r="T416" s="46"/>
    </row>
    <row r="417">
      <c r="B417" s="37"/>
      <c r="C417" s="37"/>
      <c r="D417" s="37"/>
      <c r="E417" s="37"/>
      <c r="F417" s="37"/>
      <c r="G417" s="37"/>
      <c r="H417" s="37"/>
      <c r="I417" s="45"/>
      <c r="J417" s="45"/>
      <c r="K417" s="45"/>
      <c r="O417" s="45"/>
      <c r="P417" s="56"/>
      <c r="Q417" s="56"/>
      <c r="R417" s="46"/>
      <c r="S417" s="46"/>
      <c r="T417" s="46"/>
    </row>
    <row r="418">
      <c r="B418" s="37"/>
      <c r="C418" s="37"/>
      <c r="D418" s="37"/>
      <c r="E418" s="37"/>
      <c r="F418" s="37"/>
      <c r="G418" s="37"/>
      <c r="H418" s="37"/>
      <c r="I418" s="45"/>
      <c r="J418" s="45"/>
      <c r="K418" s="45"/>
      <c r="O418" s="45"/>
      <c r="P418" s="56"/>
      <c r="Q418" s="56"/>
      <c r="R418" s="46"/>
      <c r="S418" s="46"/>
      <c r="T418" s="46"/>
    </row>
    <row r="419">
      <c r="B419" s="37"/>
      <c r="C419" s="37"/>
      <c r="D419" s="37"/>
      <c r="E419" s="37"/>
      <c r="F419" s="37"/>
      <c r="G419" s="37"/>
      <c r="H419" s="37"/>
      <c r="I419" s="45"/>
      <c r="J419" s="45"/>
      <c r="K419" s="45"/>
      <c r="O419" s="45"/>
      <c r="P419" s="56"/>
      <c r="Q419" s="56"/>
      <c r="R419" s="46"/>
      <c r="S419" s="46"/>
      <c r="T419" s="46"/>
    </row>
    <row r="420">
      <c r="B420" s="37"/>
      <c r="C420" s="37"/>
      <c r="D420" s="37"/>
      <c r="E420" s="37"/>
      <c r="F420" s="37"/>
      <c r="G420" s="37"/>
      <c r="H420" s="37"/>
      <c r="I420" s="45"/>
      <c r="J420" s="45"/>
      <c r="K420" s="45"/>
      <c r="O420" s="45"/>
      <c r="P420" s="56"/>
      <c r="Q420" s="56"/>
      <c r="R420" s="46"/>
      <c r="S420" s="46"/>
      <c r="T420" s="46"/>
    </row>
    <row r="421">
      <c r="B421" s="37"/>
      <c r="C421" s="37"/>
      <c r="D421" s="37"/>
      <c r="E421" s="37"/>
      <c r="F421" s="37"/>
      <c r="G421" s="37"/>
      <c r="H421" s="37"/>
      <c r="I421" s="45"/>
      <c r="J421" s="45"/>
      <c r="K421" s="45"/>
      <c r="O421" s="45"/>
      <c r="P421" s="56"/>
      <c r="Q421" s="56"/>
      <c r="R421" s="46"/>
      <c r="S421" s="46"/>
      <c r="T421" s="46"/>
    </row>
    <row r="422">
      <c r="B422" s="37"/>
      <c r="C422" s="37"/>
      <c r="D422" s="37"/>
      <c r="E422" s="37"/>
      <c r="F422" s="37"/>
      <c r="G422" s="37"/>
      <c r="H422" s="37"/>
      <c r="I422" s="45"/>
      <c r="J422" s="45"/>
      <c r="K422" s="45"/>
      <c r="O422" s="45"/>
      <c r="P422" s="56"/>
      <c r="Q422" s="56"/>
      <c r="R422" s="46"/>
      <c r="S422" s="46"/>
      <c r="T422" s="46"/>
    </row>
    <row r="423">
      <c r="B423" s="37"/>
      <c r="C423" s="37"/>
      <c r="D423" s="37"/>
      <c r="E423" s="37"/>
      <c r="F423" s="37"/>
      <c r="G423" s="37"/>
      <c r="H423" s="37"/>
      <c r="I423" s="45"/>
      <c r="J423" s="45"/>
      <c r="K423" s="45"/>
      <c r="O423" s="45"/>
      <c r="P423" s="56"/>
      <c r="Q423" s="56"/>
      <c r="R423" s="46"/>
      <c r="S423" s="46"/>
      <c r="T423" s="46"/>
    </row>
    <row r="424">
      <c r="B424" s="37"/>
      <c r="C424" s="37"/>
      <c r="D424" s="37"/>
      <c r="E424" s="37"/>
      <c r="F424" s="37"/>
      <c r="G424" s="37"/>
      <c r="H424" s="37"/>
      <c r="I424" s="45"/>
      <c r="J424" s="45"/>
      <c r="K424" s="45"/>
      <c r="O424" s="45"/>
      <c r="P424" s="56"/>
      <c r="Q424" s="56"/>
      <c r="R424" s="46"/>
      <c r="S424" s="46"/>
      <c r="T424" s="46"/>
    </row>
    <row r="425">
      <c r="B425" s="37"/>
      <c r="C425" s="37"/>
      <c r="D425" s="37"/>
      <c r="E425" s="37"/>
      <c r="F425" s="37"/>
      <c r="G425" s="37"/>
      <c r="H425" s="37"/>
      <c r="I425" s="45"/>
      <c r="J425" s="45"/>
      <c r="K425" s="45"/>
      <c r="O425" s="45"/>
      <c r="P425" s="56"/>
      <c r="Q425" s="56"/>
      <c r="R425" s="46"/>
      <c r="S425" s="46"/>
      <c r="T425" s="46"/>
    </row>
    <row r="426">
      <c r="B426" s="37"/>
      <c r="C426" s="37"/>
      <c r="D426" s="37"/>
      <c r="E426" s="37"/>
      <c r="F426" s="37"/>
      <c r="G426" s="37"/>
      <c r="H426" s="37"/>
      <c r="I426" s="45"/>
      <c r="J426" s="45"/>
      <c r="K426" s="45"/>
      <c r="O426" s="45"/>
      <c r="P426" s="56"/>
      <c r="Q426" s="56"/>
      <c r="R426" s="46"/>
      <c r="S426" s="46"/>
      <c r="T426" s="46"/>
    </row>
    <row r="427">
      <c r="B427" s="37"/>
      <c r="C427" s="37"/>
      <c r="D427" s="37"/>
      <c r="E427" s="37"/>
      <c r="F427" s="37"/>
      <c r="G427" s="37"/>
      <c r="H427" s="37"/>
      <c r="I427" s="45"/>
      <c r="J427" s="45"/>
      <c r="K427" s="45"/>
      <c r="O427" s="45"/>
      <c r="P427" s="56"/>
      <c r="Q427" s="56"/>
      <c r="R427" s="46"/>
      <c r="S427" s="46"/>
      <c r="T427" s="46"/>
    </row>
    <row r="428">
      <c r="B428" s="37"/>
      <c r="C428" s="37"/>
      <c r="D428" s="37"/>
      <c r="E428" s="37"/>
      <c r="F428" s="37"/>
      <c r="G428" s="37"/>
      <c r="H428" s="37"/>
      <c r="I428" s="45"/>
      <c r="J428" s="45"/>
      <c r="K428" s="45"/>
      <c r="O428" s="45"/>
      <c r="P428" s="56"/>
      <c r="Q428" s="56"/>
      <c r="R428" s="46"/>
      <c r="S428" s="46"/>
      <c r="T428" s="46"/>
    </row>
    <row r="429">
      <c r="B429" s="37"/>
      <c r="C429" s="37"/>
      <c r="D429" s="37"/>
      <c r="E429" s="37"/>
      <c r="F429" s="37"/>
      <c r="G429" s="37"/>
      <c r="H429" s="37"/>
      <c r="I429" s="45"/>
      <c r="J429" s="45"/>
      <c r="K429" s="45"/>
      <c r="O429" s="45"/>
      <c r="P429" s="56"/>
      <c r="Q429" s="56"/>
      <c r="R429" s="46"/>
      <c r="S429" s="46"/>
      <c r="T429" s="46"/>
    </row>
    <row r="430">
      <c r="B430" s="37"/>
      <c r="C430" s="37"/>
      <c r="D430" s="37"/>
      <c r="E430" s="37"/>
      <c r="F430" s="37"/>
      <c r="G430" s="37"/>
      <c r="H430" s="37"/>
      <c r="I430" s="45"/>
      <c r="J430" s="45"/>
      <c r="K430" s="45"/>
      <c r="O430" s="45"/>
      <c r="P430" s="56"/>
      <c r="Q430" s="56"/>
      <c r="R430" s="46"/>
      <c r="S430" s="46"/>
      <c r="T430" s="46"/>
    </row>
    <row r="431">
      <c r="B431" s="37"/>
      <c r="C431" s="37"/>
      <c r="D431" s="37"/>
      <c r="E431" s="37"/>
      <c r="F431" s="37"/>
      <c r="G431" s="37"/>
      <c r="H431" s="37"/>
      <c r="I431" s="45"/>
      <c r="J431" s="45"/>
      <c r="K431" s="45"/>
      <c r="O431" s="45"/>
      <c r="P431" s="56"/>
      <c r="Q431" s="56"/>
      <c r="R431" s="46"/>
      <c r="S431" s="46"/>
      <c r="T431" s="46"/>
    </row>
    <row r="432">
      <c r="B432" s="37"/>
      <c r="C432" s="37"/>
      <c r="D432" s="37"/>
      <c r="E432" s="37"/>
      <c r="F432" s="37"/>
      <c r="G432" s="37"/>
      <c r="H432" s="37"/>
      <c r="I432" s="45"/>
      <c r="J432" s="45"/>
      <c r="K432" s="45"/>
      <c r="O432" s="45"/>
      <c r="P432" s="56"/>
      <c r="Q432" s="56"/>
      <c r="R432" s="46"/>
      <c r="S432" s="46"/>
      <c r="T432" s="46"/>
    </row>
    <row r="433">
      <c r="B433" s="37"/>
      <c r="C433" s="37"/>
      <c r="D433" s="37"/>
      <c r="E433" s="37"/>
      <c r="F433" s="37"/>
      <c r="G433" s="37"/>
      <c r="H433" s="37"/>
      <c r="I433" s="45"/>
      <c r="J433" s="45"/>
      <c r="K433" s="45"/>
      <c r="O433" s="45"/>
      <c r="P433" s="56"/>
      <c r="Q433" s="56"/>
      <c r="R433" s="46"/>
      <c r="S433" s="46"/>
      <c r="T433" s="46"/>
    </row>
    <row r="434">
      <c r="B434" s="37"/>
      <c r="C434" s="37"/>
      <c r="D434" s="37"/>
      <c r="E434" s="37"/>
      <c r="F434" s="37"/>
      <c r="G434" s="37"/>
      <c r="H434" s="37"/>
      <c r="I434" s="45"/>
      <c r="J434" s="45"/>
      <c r="K434" s="45"/>
      <c r="O434" s="45"/>
      <c r="P434" s="56"/>
      <c r="Q434" s="56"/>
      <c r="R434" s="46"/>
      <c r="S434" s="46"/>
      <c r="T434" s="46"/>
    </row>
    <row r="435">
      <c r="B435" s="37"/>
      <c r="C435" s="37"/>
      <c r="D435" s="37"/>
      <c r="E435" s="37"/>
      <c r="F435" s="37"/>
      <c r="G435" s="37"/>
      <c r="H435" s="37"/>
      <c r="I435" s="45"/>
      <c r="J435" s="45"/>
      <c r="K435" s="45"/>
      <c r="O435" s="45"/>
      <c r="P435" s="56"/>
      <c r="Q435" s="56"/>
      <c r="R435" s="46"/>
      <c r="S435" s="46"/>
      <c r="T435" s="46"/>
    </row>
    <row r="436">
      <c r="B436" s="37"/>
      <c r="C436" s="37"/>
      <c r="D436" s="37"/>
      <c r="E436" s="37"/>
      <c r="F436" s="37"/>
      <c r="G436" s="37"/>
      <c r="H436" s="37"/>
      <c r="I436" s="45"/>
      <c r="J436" s="45"/>
      <c r="K436" s="45"/>
      <c r="O436" s="45"/>
      <c r="P436" s="56"/>
      <c r="Q436" s="56"/>
      <c r="R436" s="46"/>
      <c r="S436" s="46"/>
      <c r="T436" s="46"/>
    </row>
    <row r="437">
      <c r="B437" s="37"/>
      <c r="C437" s="37"/>
      <c r="D437" s="37"/>
      <c r="E437" s="37"/>
      <c r="F437" s="37"/>
      <c r="G437" s="37"/>
      <c r="H437" s="37"/>
      <c r="I437" s="45"/>
      <c r="J437" s="45"/>
      <c r="K437" s="45"/>
      <c r="O437" s="45"/>
      <c r="P437" s="56"/>
      <c r="Q437" s="56"/>
      <c r="R437" s="46"/>
      <c r="S437" s="46"/>
      <c r="T437" s="46"/>
    </row>
    <row r="438">
      <c r="B438" s="37"/>
      <c r="C438" s="37"/>
      <c r="D438" s="37"/>
      <c r="E438" s="37"/>
      <c r="F438" s="37"/>
      <c r="G438" s="37"/>
      <c r="H438" s="37"/>
      <c r="I438" s="45"/>
      <c r="J438" s="45"/>
      <c r="K438" s="45"/>
      <c r="O438" s="45"/>
      <c r="P438" s="56"/>
      <c r="Q438" s="56"/>
      <c r="R438" s="46"/>
      <c r="S438" s="46"/>
      <c r="T438" s="46"/>
    </row>
    <row r="439">
      <c r="B439" s="37"/>
      <c r="C439" s="37"/>
      <c r="D439" s="37"/>
      <c r="E439" s="37"/>
      <c r="F439" s="37"/>
      <c r="G439" s="37"/>
      <c r="H439" s="37"/>
      <c r="I439" s="45"/>
      <c r="J439" s="45"/>
      <c r="K439" s="45"/>
      <c r="O439" s="45"/>
      <c r="P439" s="56"/>
      <c r="Q439" s="56"/>
      <c r="R439" s="46"/>
      <c r="S439" s="46"/>
      <c r="T439" s="46"/>
    </row>
    <row r="440">
      <c r="B440" s="37"/>
      <c r="C440" s="37"/>
      <c r="D440" s="37"/>
      <c r="E440" s="37"/>
      <c r="F440" s="37"/>
      <c r="G440" s="37"/>
      <c r="H440" s="37"/>
      <c r="I440" s="45"/>
      <c r="J440" s="45"/>
      <c r="K440" s="45"/>
      <c r="O440" s="45"/>
      <c r="P440" s="56"/>
      <c r="Q440" s="56"/>
      <c r="R440" s="46"/>
      <c r="S440" s="46"/>
      <c r="T440" s="46"/>
    </row>
    <row r="441">
      <c r="B441" s="37"/>
      <c r="C441" s="37"/>
      <c r="D441" s="37"/>
      <c r="E441" s="37"/>
      <c r="F441" s="37"/>
      <c r="G441" s="37"/>
      <c r="H441" s="37"/>
      <c r="I441" s="45"/>
      <c r="J441" s="45"/>
      <c r="K441" s="45"/>
      <c r="O441" s="45"/>
      <c r="P441" s="56"/>
      <c r="Q441" s="56"/>
      <c r="R441" s="46"/>
      <c r="S441" s="46"/>
      <c r="T441" s="46"/>
    </row>
    <row r="442">
      <c r="B442" s="37"/>
      <c r="C442" s="37"/>
      <c r="D442" s="37"/>
      <c r="E442" s="37"/>
      <c r="F442" s="37"/>
      <c r="G442" s="37"/>
      <c r="H442" s="37"/>
      <c r="I442" s="45"/>
      <c r="J442" s="45"/>
      <c r="K442" s="45"/>
      <c r="O442" s="45"/>
      <c r="P442" s="56"/>
      <c r="Q442" s="56"/>
      <c r="R442" s="46"/>
      <c r="S442" s="46"/>
      <c r="T442" s="46"/>
    </row>
    <row r="443">
      <c r="B443" s="37"/>
      <c r="C443" s="37"/>
      <c r="D443" s="37"/>
      <c r="E443" s="37"/>
      <c r="F443" s="37"/>
      <c r="G443" s="37"/>
      <c r="H443" s="37"/>
      <c r="I443" s="45"/>
      <c r="J443" s="45"/>
      <c r="K443" s="45"/>
      <c r="O443" s="45"/>
      <c r="P443" s="56"/>
      <c r="Q443" s="56"/>
      <c r="R443" s="46"/>
      <c r="S443" s="46"/>
      <c r="T443" s="46"/>
    </row>
    <row r="444">
      <c r="B444" s="37"/>
      <c r="C444" s="37"/>
      <c r="D444" s="37"/>
      <c r="E444" s="37"/>
      <c r="F444" s="37"/>
      <c r="G444" s="37"/>
      <c r="H444" s="37"/>
      <c r="I444" s="45"/>
      <c r="J444" s="45"/>
      <c r="K444" s="45"/>
      <c r="O444" s="45"/>
      <c r="P444" s="56"/>
      <c r="Q444" s="56"/>
      <c r="R444" s="46"/>
      <c r="S444" s="46"/>
      <c r="T444" s="46"/>
    </row>
    <row r="445">
      <c r="B445" s="37"/>
      <c r="C445" s="37"/>
      <c r="D445" s="37"/>
      <c r="E445" s="37"/>
      <c r="F445" s="37"/>
      <c r="G445" s="37"/>
      <c r="H445" s="37"/>
      <c r="I445" s="45"/>
      <c r="J445" s="45"/>
      <c r="K445" s="45"/>
      <c r="O445" s="45"/>
      <c r="P445" s="56"/>
      <c r="Q445" s="56"/>
      <c r="R445" s="46"/>
      <c r="S445" s="46"/>
      <c r="T445" s="46"/>
    </row>
    <row r="446">
      <c r="B446" s="37"/>
      <c r="C446" s="37"/>
      <c r="D446" s="37"/>
      <c r="E446" s="37"/>
      <c r="F446" s="37"/>
      <c r="G446" s="37"/>
      <c r="H446" s="37"/>
      <c r="I446" s="45"/>
      <c r="J446" s="45"/>
      <c r="K446" s="45"/>
      <c r="O446" s="45"/>
      <c r="P446" s="56"/>
      <c r="Q446" s="56"/>
      <c r="R446" s="46"/>
      <c r="S446" s="46"/>
      <c r="T446" s="46"/>
    </row>
    <row r="447">
      <c r="B447" s="37"/>
      <c r="C447" s="37"/>
      <c r="D447" s="37"/>
      <c r="E447" s="37"/>
      <c r="F447" s="37"/>
      <c r="G447" s="37"/>
      <c r="H447" s="37"/>
      <c r="I447" s="45"/>
      <c r="J447" s="45"/>
      <c r="K447" s="45"/>
      <c r="O447" s="45"/>
      <c r="P447" s="56"/>
      <c r="Q447" s="56"/>
      <c r="R447" s="46"/>
      <c r="S447" s="46"/>
      <c r="T447" s="46"/>
    </row>
    <row r="448">
      <c r="B448" s="37"/>
      <c r="C448" s="37"/>
      <c r="D448" s="37"/>
      <c r="E448" s="37"/>
      <c r="F448" s="37"/>
      <c r="G448" s="37"/>
      <c r="H448" s="37"/>
      <c r="I448" s="45"/>
      <c r="J448" s="45"/>
      <c r="K448" s="45"/>
      <c r="O448" s="45"/>
      <c r="P448" s="56"/>
      <c r="Q448" s="56"/>
      <c r="R448" s="46"/>
      <c r="S448" s="46"/>
      <c r="T448" s="46"/>
    </row>
    <row r="449">
      <c r="B449" s="37"/>
      <c r="C449" s="37"/>
      <c r="D449" s="37"/>
      <c r="E449" s="37"/>
      <c r="F449" s="37"/>
      <c r="G449" s="37"/>
      <c r="H449" s="37"/>
      <c r="I449" s="45"/>
      <c r="J449" s="45"/>
      <c r="K449" s="45"/>
      <c r="O449" s="45"/>
      <c r="P449" s="56"/>
      <c r="Q449" s="56"/>
      <c r="R449" s="46"/>
      <c r="S449" s="46"/>
      <c r="T449" s="46"/>
    </row>
    <row r="450">
      <c r="B450" s="37"/>
      <c r="C450" s="37"/>
      <c r="D450" s="37"/>
      <c r="E450" s="37"/>
      <c r="F450" s="37"/>
      <c r="G450" s="37"/>
      <c r="H450" s="37"/>
      <c r="I450" s="45"/>
      <c r="J450" s="45"/>
      <c r="K450" s="45"/>
      <c r="O450" s="45"/>
      <c r="P450" s="56"/>
      <c r="Q450" s="56"/>
      <c r="R450" s="46"/>
      <c r="S450" s="46"/>
      <c r="T450" s="46"/>
    </row>
    <row r="451">
      <c r="B451" s="37"/>
      <c r="C451" s="37"/>
      <c r="D451" s="37"/>
      <c r="E451" s="37"/>
      <c r="F451" s="37"/>
      <c r="G451" s="37"/>
      <c r="H451" s="37"/>
      <c r="I451" s="45"/>
      <c r="J451" s="45"/>
      <c r="K451" s="45"/>
      <c r="O451" s="45"/>
      <c r="P451" s="56"/>
      <c r="Q451" s="56"/>
      <c r="R451" s="46"/>
      <c r="S451" s="46"/>
      <c r="T451" s="46"/>
    </row>
    <row r="452">
      <c r="B452" s="37"/>
      <c r="C452" s="37"/>
      <c r="D452" s="37"/>
      <c r="E452" s="37"/>
      <c r="F452" s="37"/>
      <c r="G452" s="37"/>
      <c r="H452" s="37"/>
      <c r="I452" s="45"/>
      <c r="J452" s="45"/>
      <c r="K452" s="45"/>
      <c r="O452" s="45"/>
      <c r="P452" s="56"/>
      <c r="Q452" s="56"/>
      <c r="R452" s="46"/>
      <c r="S452" s="46"/>
      <c r="T452" s="46"/>
    </row>
    <row r="453">
      <c r="B453" s="37"/>
      <c r="C453" s="37"/>
      <c r="D453" s="37"/>
      <c r="E453" s="37"/>
      <c r="F453" s="37"/>
      <c r="G453" s="37"/>
      <c r="H453" s="37"/>
      <c r="I453" s="45"/>
      <c r="J453" s="45"/>
      <c r="K453" s="45"/>
      <c r="O453" s="45"/>
      <c r="P453" s="56"/>
      <c r="Q453" s="56"/>
      <c r="R453" s="46"/>
      <c r="S453" s="46"/>
      <c r="T453" s="46"/>
    </row>
    <row r="454">
      <c r="B454" s="37"/>
      <c r="C454" s="37"/>
      <c r="D454" s="37"/>
      <c r="E454" s="37"/>
      <c r="F454" s="37"/>
      <c r="G454" s="37"/>
      <c r="H454" s="37"/>
      <c r="I454" s="45"/>
      <c r="J454" s="45"/>
      <c r="K454" s="45"/>
      <c r="O454" s="45"/>
      <c r="P454" s="56"/>
      <c r="Q454" s="56"/>
      <c r="R454" s="46"/>
      <c r="S454" s="46"/>
      <c r="T454" s="46"/>
    </row>
    <row r="455">
      <c r="B455" s="37"/>
      <c r="C455" s="37"/>
      <c r="D455" s="37"/>
      <c r="E455" s="37"/>
      <c r="F455" s="37"/>
      <c r="G455" s="37"/>
      <c r="H455" s="37"/>
      <c r="I455" s="45"/>
      <c r="J455" s="45"/>
      <c r="K455" s="45"/>
      <c r="O455" s="45"/>
      <c r="P455" s="56"/>
      <c r="Q455" s="56"/>
      <c r="R455" s="46"/>
      <c r="S455" s="46"/>
      <c r="T455" s="46"/>
    </row>
    <row r="456">
      <c r="B456" s="37"/>
      <c r="C456" s="37"/>
      <c r="D456" s="37"/>
      <c r="E456" s="37"/>
      <c r="F456" s="37"/>
      <c r="G456" s="37"/>
      <c r="H456" s="37"/>
      <c r="I456" s="45"/>
      <c r="J456" s="45"/>
      <c r="K456" s="45"/>
      <c r="O456" s="45"/>
      <c r="P456" s="56"/>
      <c r="Q456" s="56"/>
      <c r="R456" s="46"/>
      <c r="S456" s="46"/>
      <c r="T456" s="46"/>
    </row>
    <row r="457">
      <c r="B457" s="37"/>
      <c r="C457" s="37"/>
      <c r="D457" s="37"/>
      <c r="E457" s="37"/>
      <c r="F457" s="37"/>
      <c r="G457" s="37"/>
      <c r="H457" s="37"/>
      <c r="I457" s="45"/>
      <c r="J457" s="45"/>
      <c r="K457" s="45"/>
      <c r="O457" s="45"/>
      <c r="P457" s="56"/>
      <c r="Q457" s="56"/>
      <c r="R457" s="46"/>
      <c r="S457" s="46"/>
      <c r="T457" s="46"/>
    </row>
    <row r="458">
      <c r="B458" s="37"/>
      <c r="C458" s="37"/>
      <c r="D458" s="37"/>
      <c r="E458" s="37"/>
      <c r="F458" s="37"/>
      <c r="G458" s="37"/>
      <c r="H458" s="37"/>
      <c r="I458" s="45"/>
      <c r="J458" s="45"/>
      <c r="K458" s="45"/>
      <c r="O458" s="45"/>
      <c r="P458" s="56"/>
      <c r="Q458" s="56"/>
      <c r="R458" s="46"/>
      <c r="S458" s="46"/>
      <c r="T458" s="46"/>
    </row>
    <row r="459">
      <c r="B459" s="37"/>
      <c r="C459" s="37"/>
      <c r="D459" s="37"/>
      <c r="E459" s="37"/>
      <c r="F459" s="37"/>
      <c r="G459" s="37"/>
      <c r="H459" s="37"/>
      <c r="I459" s="45"/>
      <c r="J459" s="45"/>
      <c r="K459" s="45"/>
      <c r="O459" s="45"/>
      <c r="P459" s="56"/>
      <c r="Q459" s="56"/>
      <c r="R459" s="46"/>
      <c r="S459" s="46"/>
      <c r="T459" s="46"/>
    </row>
    <row r="460">
      <c r="B460" s="37"/>
      <c r="C460" s="37"/>
      <c r="D460" s="37"/>
      <c r="E460" s="37"/>
      <c r="F460" s="37"/>
      <c r="G460" s="37"/>
      <c r="H460" s="37"/>
      <c r="I460" s="45"/>
      <c r="J460" s="45"/>
      <c r="K460" s="45"/>
      <c r="O460" s="45"/>
      <c r="P460" s="56"/>
      <c r="Q460" s="56"/>
      <c r="R460" s="46"/>
      <c r="S460" s="46"/>
      <c r="T460" s="46"/>
    </row>
    <row r="461">
      <c r="B461" s="37"/>
      <c r="C461" s="37"/>
      <c r="D461" s="37"/>
      <c r="E461" s="37"/>
      <c r="F461" s="37"/>
      <c r="G461" s="37"/>
      <c r="H461" s="37"/>
      <c r="I461" s="45"/>
      <c r="J461" s="45"/>
      <c r="K461" s="45"/>
      <c r="O461" s="45"/>
      <c r="P461" s="56"/>
      <c r="Q461" s="56"/>
      <c r="R461" s="46"/>
      <c r="S461" s="46"/>
      <c r="T461" s="46"/>
    </row>
    <row r="462">
      <c r="B462" s="37"/>
      <c r="C462" s="37"/>
      <c r="D462" s="37"/>
      <c r="E462" s="37"/>
      <c r="F462" s="37"/>
      <c r="G462" s="37"/>
      <c r="H462" s="37"/>
      <c r="I462" s="45"/>
      <c r="J462" s="45"/>
      <c r="K462" s="45"/>
      <c r="O462" s="45"/>
      <c r="P462" s="56"/>
      <c r="Q462" s="56"/>
      <c r="R462" s="46"/>
      <c r="S462" s="46"/>
      <c r="T462" s="46"/>
    </row>
    <row r="463">
      <c r="B463" s="37"/>
      <c r="C463" s="37"/>
      <c r="D463" s="37"/>
      <c r="E463" s="37"/>
      <c r="F463" s="37"/>
      <c r="G463" s="37"/>
      <c r="H463" s="37"/>
      <c r="I463" s="45"/>
      <c r="J463" s="45"/>
      <c r="K463" s="45"/>
      <c r="O463" s="45"/>
      <c r="P463" s="56"/>
      <c r="Q463" s="56"/>
      <c r="R463" s="46"/>
      <c r="S463" s="46"/>
      <c r="T463" s="46"/>
    </row>
    <row r="464">
      <c r="B464" s="37"/>
      <c r="C464" s="37"/>
      <c r="D464" s="37"/>
      <c r="E464" s="37"/>
      <c r="F464" s="37"/>
      <c r="G464" s="37"/>
      <c r="H464" s="37"/>
      <c r="I464" s="45"/>
      <c r="J464" s="45"/>
      <c r="K464" s="45"/>
      <c r="O464" s="45"/>
      <c r="P464" s="56"/>
      <c r="Q464" s="56"/>
      <c r="R464" s="46"/>
      <c r="S464" s="46"/>
      <c r="T464" s="46"/>
    </row>
    <row r="465">
      <c r="B465" s="37"/>
      <c r="C465" s="37"/>
      <c r="D465" s="37"/>
      <c r="E465" s="37"/>
      <c r="F465" s="37"/>
      <c r="G465" s="37"/>
      <c r="H465" s="37"/>
      <c r="I465" s="45"/>
      <c r="J465" s="45"/>
      <c r="K465" s="45"/>
      <c r="O465" s="45"/>
      <c r="P465" s="56"/>
      <c r="Q465" s="56"/>
      <c r="R465" s="46"/>
      <c r="S465" s="46"/>
      <c r="T465" s="46"/>
    </row>
    <row r="466">
      <c r="B466" s="37"/>
      <c r="C466" s="37"/>
      <c r="D466" s="37"/>
      <c r="E466" s="37"/>
      <c r="F466" s="37"/>
      <c r="G466" s="37"/>
      <c r="H466" s="37"/>
      <c r="I466" s="45"/>
      <c r="J466" s="45"/>
      <c r="K466" s="45"/>
      <c r="O466" s="45"/>
      <c r="P466" s="56"/>
      <c r="Q466" s="56"/>
      <c r="R466" s="46"/>
      <c r="S466" s="46"/>
      <c r="T466" s="46"/>
    </row>
    <row r="467">
      <c r="B467" s="37"/>
      <c r="C467" s="37"/>
      <c r="D467" s="37"/>
      <c r="E467" s="37"/>
      <c r="F467" s="37"/>
      <c r="G467" s="37"/>
      <c r="H467" s="37"/>
      <c r="I467" s="45"/>
      <c r="J467" s="45"/>
      <c r="K467" s="45"/>
      <c r="O467" s="45"/>
      <c r="P467" s="56"/>
      <c r="Q467" s="56"/>
      <c r="R467" s="46"/>
      <c r="S467" s="46"/>
      <c r="T467" s="46"/>
    </row>
    <row r="468">
      <c r="B468" s="37"/>
      <c r="C468" s="37"/>
      <c r="D468" s="37"/>
      <c r="E468" s="37"/>
      <c r="F468" s="37"/>
      <c r="G468" s="37"/>
      <c r="H468" s="37"/>
      <c r="I468" s="45"/>
      <c r="J468" s="45"/>
      <c r="K468" s="45"/>
      <c r="O468" s="45"/>
      <c r="P468" s="56"/>
      <c r="Q468" s="56"/>
      <c r="R468" s="46"/>
      <c r="S468" s="46"/>
      <c r="T468" s="46"/>
    </row>
    <row r="469">
      <c r="B469" s="37"/>
      <c r="C469" s="37"/>
      <c r="D469" s="37"/>
      <c r="E469" s="37"/>
      <c r="F469" s="37"/>
      <c r="G469" s="37"/>
      <c r="H469" s="37"/>
      <c r="I469" s="45"/>
      <c r="J469" s="45"/>
      <c r="K469" s="45"/>
      <c r="O469" s="45"/>
      <c r="P469" s="56"/>
      <c r="Q469" s="56"/>
      <c r="R469" s="46"/>
      <c r="S469" s="46"/>
      <c r="T469" s="46"/>
    </row>
    <row r="470">
      <c r="B470" s="37"/>
      <c r="C470" s="37"/>
      <c r="D470" s="37"/>
      <c r="E470" s="37"/>
      <c r="F470" s="37"/>
      <c r="G470" s="37"/>
      <c r="H470" s="37"/>
      <c r="I470" s="45"/>
      <c r="J470" s="45"/>
      <c r="K470" s="45"/>
      <c r="O470" s="45"/>
      <c r="P470" s="56"/>
      <c r="Q470" s="56"/>
      <c r="R470" s="46"/>
      <c r="S470" s="46"/>
      <c r="T470" s="46"/>
    </row>
    <row r="471">
      <c r="B471" s="37"/>
      <c r="C471" s="37"/>
      <c r="D471" s="37"/>
      <c r="E471" s="37"/>
      <c r="F471" s="37"/>
      <c r="G471" s="37"/>
      <c r="H471" s="37"/>
      <c r="I471" s="45"/>
      <c r="J471" s="45"/>
      <c r="K471" s="45"/>
      <c r="O471" s="45"/>
      <c r="P471" s="56"/>
      <c r="Q471" s="56"/>
      <c r="R471" s="46"/>
      <c r="S471" s="46"/>
      <c r="T471" s="46"/>
    </row>
    <row r="472">
      <c r="B472" s="37"/>
      <c r="C472" s="37"/>
      <c r="D472" s="37"/>
      <c r="E472" s="37"/>
      <c r="F472" s="37"/>
      <c r="G472" s="37"/>
      <c r="H472" s="37"/>
      <c r="I472" s="45"/>
      <c r="J472" s="45"/>
      <c r="K472" s="45"/>
      <c r="O472" s="45"/>
      <c r="P472" s="56"/>
      <c r="Q472" s="56"/>
      <c r="R472" s="46"/>
      <c r="S472" s="46"/>
      <c r="T472" s="46"/>
    </row>
    <row r="473">
      <c r="B473" s="37"/>
      <c r="C473" s="37"/>
      <c r="D473" s="37"/>
      <c r="E473" s="37"/>
      <c r="F473" s="37"/>
      <c r="G473" s="37"/>
      <c r="H473" s="37"/>
      <c r="I473" s="45"/>
      <c r="J473" s="45"/>
      <c r="K473" s="45"/>
      <c r="O473" s="45"/>
      <c r="P473" s="56"/>
      <c r="Q473" s="56"/>
      <c r="R473" s="46"/>
      <c r="S473" s="46"/>
      <c r="T473" s="46"/>
    </row>
    <row r="474">
      <c r="B474" s="37"/>
      <c r="C474" s="37"/>
      <c r="D474" s="37"/>
      <c r="E474" s="37"/>
      <c r="F474" s="37"/>
      <c r="G474" s="37"/>
      <c r="H474" s="37"/>
      <c r="I474" s="45"/>
      <c r="J474" s="45"/>
      <c r="K474" s="45"/>
      <c r="O474" s="45"/>
      <c r="P474" s="56"/>
      <c r="Q474" s="56"/>
      <c r="R474" s="46"/>
      <c r="S474" s="46"/>
      <c r="T474" s="46"/>
    </row>
    <row r="475">
      <c r="B475" s="37"/>
      <c r="C475" s="37"/>
      <c r="D475" s="37"/>
      <c r="E475" s="37"/>
      <c r="F475" s="37"/>
      <c r="G475" s="37"/>
      <c r="H475" s="37"/>
      <c r="I475" s="45"/>
      <c r="J475" s="45"/>
      <c r="K475" s="45"/>
      <c r="O475" s="45"/>
      <c r="P475" s="56"/>
      <c r="Q475" s="56"/>
      <c r="R475" s="46"/>
      <c r="S475" s="46"/>
      <c r="T475" s="46"/>
    </row>
    <row r="476">
      <c r="B476" s="37"/>
      <c r="C476" s="37"/>
      <c r="D476" s="37"/>
      <c r="E476" s="37"/>
      <c r="F476" s="37"/>
      <c r="G476" s="37"/>
      <c r="H476" s="37"/>
      <c r="I476" s="45"/>
      <c r="J476" s="45"/>
      <c r="K476" s="45"/>
      <c r="O476" s="45"/>
      <c r="P476" s="56"/>
      <c r="Q476" s="56"/>
      <c r="R476" s="46"/>
      <c r="S476" s="46"/>
      <c r="T476" s="46"/>
    </row>
    <row r="477">
      <c r="B477" s="37"/>
      <c r="C477" s="37"/>
      <c r="D477" s="37"/>
      <c r="E477" s="37"/>
      <c r="F477" s="37"/>
      <c r="G477" s="37"/>
      <c r="H477" s="37"/>
      <c r="I477" s="45"/>
      <c r="J477" s="45"/>
      <c r="K477" s="45"/>
      <c r="O477" s="45"/>
      <c r="P477" s="56"/>
      <c r="Q477" s="56"/>
      <c r="R477" s="46"/>
      <c r="S477" s="46"/>
      <c r="T477" s="46"/>
    </row>
    <row r="478">
      <c r="B478" s="37"/>
      <c r="C478" s="37"/>
      <c r="D478" s="37"/>
      <c r="E478" s="37"/>
      <c r="F478" s="37"/>
      <c r="G478" s="37"/>
      <c r="H478" s="37"/>
      <c r="I478" s="45"/>
      <c r="J478" s="45"/>
      <c r="K478" s="45"/>
      <c r="O478" s="45"/>
      <c r="P478" s="56"/>
      <c r="Q478" s="56"/>
      <c r="R478" s="46"/>
      <c r="S478" s="46"/>
      <c r="T478" s="46"/>
    </row>
    <row r="479">
      <c r="B479" s="37"/>
      <c r="C479" s="37"/>
      <c r="D479" s="37"/>
      <c r="E479" s="37"/>
      <c r="F479" s="37"/>
      <c r="G479" s="37"/>
      <c r="H479" s="37"/>
      <c r="I479" s="45"/>
      <c r="J479" s="45"/>
      <c r="K479" s="45"/>
      <c r="O479" s="45"/>
      <c r="P479" s="56"/>
      <c r="Q479" s="56"/>
      <c r="R479" s="46"/>
      <c r="S479" s="46"/>
      <c r="T479" s="46"/>
    </row>
    <row r="480">
      <c r="B480" s="37"/>
      <c r="C480" s="37"/>
      <c r="D480" s="37"/>
      <c r="E480" s="37"/>
      <c r="F480" s="37"/>
      <c r="G480" s="37"/>
      <c r="H480" s="37"/>
      <c r="I480" s="45"/>
      <c r="J480" s="45"/>
      <c r="K480" s="45"/>
      <c r="O480" s="45"/>
      <c r="P480" s="56"/>
      <c r="Q480" s="56"/>
      <c r="R480" s="46"/>
      <c r="S480" s="46"/>
      <c r="T480" s="46"/>
    </row>
    <row r="481">
      <c r="B481" s="37"/>
      <c r="C481" s="37"/>
      <c r="D481" s="37"/>
      <c r="E481" s="37"/>
      <c r="F481" s="37"/>
      <c r="G481" s="37"/>
      <c r="H481" s="37"/>
      <c r="I481" s="45"/>
      <c r="J481" s="45"/>
      <c r="K481" s="45"/>
      <c r="O481" s="45"/>
      <c r="P481" s="56"/>
      <c r="Q481" s="56"/>
      <c r="R481" s="46"/>
      <c r="S481" s="46"/>
      <c r="T481" s="46"/>
    </row>
    <row r="482">
      <c r="B482" s="37"/>
      <c r="C482" s="37"/>
      <c r="D482" s="37"/>
      <c r="E482" s="37"/>
      <c r="F482" s="37"/>
      <c r="G482" s="37"/>
      <c r="H482" s="37"/>
      <c r="I482" s="45"/>
      <c r="J482" s="45"/>
      <c r="K482" s="45"/>
      <c r="O482" s="45"/>
      <c r="P482" s="56"/>
      <c r="Q482" s="56"/>
      <c r="R482" s="46"/>
      <c r="S482" s="46"/>
      <c r="T482" s="46"/>
    </row>
    <row r="483">
      <c r="B483" s="37"/>
      <c r="C483" s="37"/>
      <c r="D483" s="37"/>
      <c r="E483" s="37"/>
      <c r="F483" s="37"/>
      <c r="G483" s="37"/>
      <c r="H483" s="37"/>
      <c r="I483" s="45"/>
      <c r="J483" s="45"/>
      <c r="K483" s="45"/>
      <c r="O483" s="45"/>
      <c r="P483" s="56"/>
      <c r="Q483" s="56"/>
      <c r="R483" s="46"/>
      <c r="S483" s="46"/>
      <c r="T483" s="46"/>
    </row>
    <row r="484">
      <c r="B484" s="37"/>
      <c r="C484" s="37"/>
      <c r="D484" s="37"/>
      <c r="E484" s="37"/>
      <c r="F484" s="37"/>
      <c r="G484" s="37"/>
      <c r="H484" s="37"/>
      <c r="I484" s="45"/>
      <c r="J484" s="45"/>
      <c r="K484" s="45"/>
      <c r="O484" s="45"/>
      <c r="P484" s="56"/>
      <c r="Q484" s="56"/>
      <c r="R484" s="46"/>
      <c r="S484" s="46"/>
      <c r="T484" s="46"/>
    </row>
    <row r="485">
      <c r="B485" s="37"/>
      <c r="C485" s="37"/>
      <c r="D485" s="37"/>
      <c r="E485" s="37"/>
      <c r="F485" s="37"/>
      <c r="G485" s="37"/>
      <c r="H485" s="37"/>
      <c r="I485" s="45"/>
      <c r="J485" s="45"/>
      <c r="K485" s="45"/>
      <c r="O485" s="45"/>
      <c r="P485" s="56"/>
      <c r="Q485" s="56"/>
      <c r="R485" s="46"/>
      <c r="S485" s="46"/>
      <c r="T485" s="46"/>
    </row>
    <row r="486">
      <c r="B486" s="37"/>
      <c r="C486" s="37"/>
      <c r="D486" s="37"/>
      <c r="E486" s="37"/>
      <c r="F486" s="37"/>
      <c r="G486" s="37"/>
      <c r="H486" s="37"/>
      <c r="I486" s="45"/>
      <c r="J486" s="45"/>
      <c r="K486" s="45"/>
      <c r="O486" s="45"/>
      <c r="P486" s="56"/>
      <c r="Q486" s="56"/>
      <c r="R486" s="46"/>
      <c r="S486" s="46"/>
      <c r="T486" s="46"/>
    </row>
    <row r="487">
      <c r="B487" s="37"/>
      <c r="C487" s="37"/>
      <c r="D487" s="37"/>
      <c r="E487" s="37"/>
      <c r="F487" s="37"/>
      <c r="G487" s="37"/>
      <c r="H487" s="37"/>
      <c r="I487" s="45"/>
      <c r="J487" s="45"/>
      <c r="K487" s="45"/>
      <c r="O487" s="45"/>
      <c r="P487" s="56"/>
      <c r="Q487" s="56"/>
      <c r="R487" s="46"/>
      <c r="S487" s="46"/>
      <c r="T487" s="46"/>
    </row>
    <row r="488">
      <c r="B488" s="37"/>
      <c r="C488" s="37"/>
      <c r="D488" s="37"/>
      <c r="E488" s="37"/>
      <c r="F488" s="37"/>
      <c r="G488" s="37"/>
      <c r="H488" s="37"/>
      <c r="I488" s="45"/>
      <c r="J488" s="45"/>
      <c r="K488" s="45"/>
      <c r="O488" s="45"/>
      <c r="P488" s="56"/>
      <c r="Q488" s="56"/>
      <c r="R488" s="46"/>
      <c r="S488" s="46"/>
      <c r="T488" s="46"/>
    </row>
    <row r="489">
      <c r="B489" s="37"/>
      <c r="C489" s="37"/>
      <c r="D489" s="37"/>
      <c r="E489" s="37"/>
      <c r="F489" s="37"/>
      <c r="G489" s="37"/>
      <c r="H489" s="37"/>
      <c r="I489" s="45"/>
      <c r="J489" s="45"/>
      <c r="K489" s="45"/>
      <c r="O489" s="45"/>
      <c r="P489" s="56"/>
      <c r="Q489" s="56"/>
      <c r="R489" s="46"/>
      <c r="S489" s="46"/>
      <c r="T489" s="46"/>
    </row>
    <row r="490">
      <c r="B490" s="37"/>
      <c r="C490" s="37"/>
      <c r="D490" s="37"/>
      <c r="E490" s="37"/>
      <c r="F490" s="37"/>
      <c r="G490" s="37"/>
      <c r="H490" s="37"/>
      <c r="I490" s="45"/>
      <c r="J490" s="45"/>
      <c r="K490" s="45"/>
      <c r="O490" s="45"/>
      <c r="P490" s="56"/>
      <c r="Q490" s="56"/>
      <c r="R490" s="46"/>
      <c r="S490" s="46"/>
      <c r="T490" s="46"/>
    </row>
    <row r="491">
      <c r="B491" s="37"/>
      <c r="C491" s="37"/>
      <c r="D491" s="37"/>
      <c r="E491" s="37"/>
      <c r="F491" s="37"/>
      <c r="G491" s="37"/>
      <c r="H491" s="37"/>
      <c r="I491" s="45"/>
      <c r="J491" s="45"/>
      <c r="K491" s="45"/>
      <c r="O491" s="45"/>
      <c r="P491" s="56"/>
      <c r="Q491" s="56"/>
      <c r="R491" s="46"/>
      <c r="S491" s="46"/>
      <c r="T491" s="46"/>
    </row>
    <row r="492">
      <c r="B492" s="37"/>
      <c r="C492" s="37"/>
      <c r="D492" s="37"/>
      <c r="E492" s="37"/>
      <c r="F492" s="37"/>
      <c r="G492" s="37"/>
      <c r="H492" s="37"/>
      <c r="I492" s="45"/>
      <c r="J492" s="45"/>
      <c r="K492" s="45"/>
      <c r="O492" s="45"/>
      <c r="P492" s="56"/>
      <c r="Q492" s="56"/>
      <c r="R492" s="46"/>
      <c r="S492" s="46"/>
      <c r="T492" s="46"/>
    </row>
    <row r="493">
      <c r="B493" s="37"/>
      <c r="C493" s="37"/>
      <c r="D493" s="37"/>
      <c r="E493" s="37"/>
      <c r="F493" s="37"/>
      <c r="G493" s="37"/>
      <c r="H493" s="37"/>
      <c r="I493" s="45"/>
      <c r="J493" s="45"/>
      <c r="K493" s="45"/>
      <c r="O493" s="45"/>
      <c r="P493" s="56"/>
      <c r="Q493" s="56"/>
      <c r="R493" s="46"/>
      <c r="S493" s="46"/>
      <c r="T493" s="46"/>
    </row>
    <row r="494">
      <c r="B494" s="37"/>
      <c r="C494" s="37"/>
      <c r="D494" s="37"/>
      <c r="E494" s="37"/>
      <c r="F494" s="37"/>
      <c r="G494" s="37"/>
      <c r="H494" s="37"/>
      <c r="I494" s="45"/>
      <c r="J494" s="45"/>
      <c r="K494" s="45"/>
      <c r="O494" s="45"/>
      <c r="P494" s="56"/>
      <c r="Q494" s="56"/>
      <c r="R494" s="46"/>
      <c r="S494" s="46"/>
      <c r="T494" s="46"/>
    </row>
    <row r="495">
      <c r="B495" s="37"/>
      <c r="C495" s="37"/>
      <c r="D495" s="37"/>
      <c r="E495" s="37"/>
      <c r="F495" s="37"/>
      <c r="G495" s="37"/>
      <c r="H495" s="37"/>
      <c r="I495" s="45"/>
      <c r="J495" s="45"/>
      <c r="K495" s="45"/>
      <c r="O495" s="45"/>
      <c r="P495" s="56"/>
      <c r="Q495" s="56"/>
      <c r="R495" s="46"/>
      <c r="S495" s="46"/>
      <c r="T495" s="46"/>
    </row>
    <row r="496">
      <c r="B496" s="37"/>
      <c r="C496" s="37"/>
      <c r="D496" s="37"/>
      <c r="E496" s="37"/>
      <c r="F496" s="37"/>
      <c r="G496" s="37"/>
      <c r="H496" s="37"/>
      <c r="I496" s="45"/>
      <c r="J496" s="45"/>
      <c r="K496" s="45"/>
      <c r="O496" s="45"/>
      <c r="P496" s="56"/>
      <c r="Q496" s="56"/>
      <c r="R496" s="46"/>
      <c r="S496" s="46"/>
      <c r="T496" s="46"/>
    </row>
    <row r="497">
      <c r="B497" s="37"/>
      <c r="C497" s="37"/>
      <c r="D497" s="37"/>
      <c r="E497" s="37"/>
      <c r="F497" s="37"/>
      <c r="G497" s="37"/>
      <c r="H497" s="37"/>
      <c r="I497" s="45"/>
      <c r="J497" s="45"/>
      <c r="K497" s="45"/>
      <c r="O497" s="45"/>
      <c r="P497" s="56"/>
      <c r="Q497" s="56"/>
      <c r="R497" s="46"/>
      <c r="S497" s="46"/>
      <c r="T497" s="46"/>
    </row>
    <row r="498">
      <c r="B498" s="37"/>
      <c r="C498" s="37"/>
      <c r="D498" s="37"/>
      <c r="E498" s="37"/>
      <c r="F498" s="37"/>
      <c r="G498" s="37"/>
      <c r="H498" s="37"/>
      <c r="I498" s="45"/>
      <c r="J498" s="45"/>
      <c r="K498" s="45"/>
      <c r="O498" s="45"/>
      <c r="P498" s="56"/>
      <c r="Q498" s="56"/>
      <c r="R498" s="46"/>
      <c r="S498" s="46"/>
      <c r="T498" s="46"/>
    </row>
    <row r="499">
      <c r="B499" s="37"/>
      <c r="C499" s="37"/>
      <c r="D499" s="37"/>
      <c r="E499" s="37"/>
      <c r="F499" s="37"/>
      <c r="G499" s="37"/>
      <c r="H499" s="37"/>
      <c r="I499" s="45"/>
      <c r="J499" s="45"/>
      <c r="K499" s="45"/>
      <c r="O499" s="45"/>
      <c r="P499" s="56"/>
      <c r="Q499" s="56"/>
      <c r="R499" s="46"/>
      <c r="S499" s="46"/>
      <c r="T499" s="46"/>
    </row>
    <row r="500">
      <c r="B500" s="37"/>
      <c r="C500" s="37"/>
      <c r="D500" s="37"/>
      <c r="E500" s="37"/>
      <c r="F500" s="37"/>
      <c r="G500" s="37"/>
      <c r="H500" s="37"/>
      <c r="I500" s="45"/>
      <c r="J500" s="45"/>
      <c r="K500" s="45"/>
      <c r="O500" s="45"/>
      <c r="P500" s="56"/>
      <c r="Q500" s="56"/>
      <c r="R500" s="46"/>
      <c r="S500" s="46"/>
      <c r="T500" s="46"/>
    </row>
    <row r="501">
      <c r="B501" s="37"/>
      <c r="C501" s="37"/>
      <c r="D501" s="37"/>
      <c r="E501" s="37"/>
      <c r="F501" s="37"/>
      <c r="G501" s="37"/>
      <c r="H501" s="37"/>
      <c r="I501" s="45"/>
      <c r="J501" s="45"/>
      <c r="K501" s="45"/>
      <c r="O501" s="45"/>
      <c r="P501" s="56"/>
      <c r="Q501" s="56"/>
      <c r="R501" s="46"/>
      <c r="S501" s="46"/>
      <c r="T501" s="46"/>
    </row>
    <row r="502">
      <c r="B502" s="37"/>
      <c r="C502" s="37"/>
      <c r="D502" s="37"/>
      <c r="E502" s="37"/>
      <c r="F502" s="37"/>
      <c r="G502" s="37"/>
      <c r="H502" s="37"/>
      <c r="I502" s="45"/>
      <c r="J502" s="45"/>
      <c r="K502" s="45"/>
      <c r="O502" s="45"/>
      <c r="P502" s="56"/>
      <c r="Q502" s="56"/>
      <c r="R502" s="46"/>
      <c r="S502" s="46"/>
      <c r="T502" s="46"/>
    </row>
    <row r="503">
      <c r="B503" s="37"/>
      <c r="C503" s="37"/>
      <c r="D503" s="37"/>
      <c r="E503" s="37"/>
      <c r="F503" s="37"/>
      <c r="G503" s="37"/>
      <c r="H503" s="37"/>
      <c r="I503" s="45"/>
      <c r="J503" s="45"/>
      <c r="K503" s="45"/>
      <c r="O503" s="45"/>
      <c r="P503" s="56"/>
      <c r="Q503" s="56"/>
      <c r="R503" s="46"/>
      <c r="S503" s="46"/>
      <c r="T503" s="46"/>
    </row>
    <row r="504">
      <c r="B504" s="37"/>
      <c r="C504" s="37"/>
      <c r="D504" s="37"/>
      <c r="E504" s="37"/>
      <c r="F504" s="37"/>
      <c r="G504" s="37"/>
      <c r="H504" s="37"/>
      <c r="I504" s="45"/>
      <c r="J504" s="45"/>
      <c r="K504" s="45"/>
      <c r="O504" s="45"/>
      <c r="P504" s="56"/>
      <c r="Q504" s="56"/>
      <c r="R504" s="46"/>
      <c r="S504" s="46"/>
      <c r="T504" s="46"/>
    </row>
    <row r="505">
      <c r="B505" s="37"/>
      <c r="C505" s="37"/>
      <c r="D505" s="37"/>
      <c r="E505" s="37"/>
      <c r="F505" s="37"/>
      <c r="G505" s="37"/>
      <c r="H505" s="37"/>
      <c r="I505" s="45"/>
      <c r="J505" s="45"/>
      <c r="K505" s="45"/>
      <c r="O505" s="45"/>
      <c r="P505" s="56"/>
      <c r="Q505" s="56"/>
      <c r="R505" s="46"/>
      <c r="S505" s="46"/>
      <c r="T505" s="46"/>
    </row>
    <row r="506">
      <c r="B506" s="37"/>
      <c r="C506" s="37"/>
      <c r="D506" s="37"/>
      <c r="E506" s="37"/>
      <c r="F506" s="37"/>
      <c r="G506" s="37"/>
      <c r="H506" s="37"/>
      <c r="I506" s="45"/>
      <c r="J506" s="45"/>
      <c r="K506" s="45"/>
      <c r="O506" s="45"/>
      <c r="P506" s="56"/>
      <c r="Q506" s="56"/>
      <c r="R506" s="46"/>
      <c r="S506" s="46"/>
      <c r="T506" s="46"/>
    </row>
    <row r="507">
      <c r="B507" s="37"/>
      <c r="C507" s="37"/>
      <c r="D507" s="37"/>
      <c r="E507" s="37"/>
      <c r="F507" s="37"/>
      <c r="G507" s="37"/>
      <c r="H507" s="37"/>
      <c r="I507" s="45"/>
      <c r="J507" s="45"/>
      <c r="K507" s="45"/>
      <c r="O507" s="45"/>
      <c r="P507" s="56"/>
      <c r="Q507" s="56"/>
      <c r="R507" s="46"/>
      <c r="S507" s="46"/>
      <c r="T507" s="46"/>
    </row>
    <row r="508">
      <c r="B508" s="37"/>
      <c r="C508" s="37"/>
      <c r="D508" s="37"/>
      <c r="E508" s="37"/>
      <c r="F508" s="37"/>
      <c r="G508" s="37"/>
      <c r="H508" s="37"/>
      <c r="I508" s="45"/>
      <c r="J508" s="45"/>
      <c r="K508" s="45"/>
      <c r="O508" s="45"/>
      <c r="P508" s="56"/>
      <c r="Q508" s="56"/>
      <c r="R508" s="46"/>
      <c r="S508" s="46"/>
      <c r="T508" s="46"/>
    </row>
    <row r="509">
      <c r="B509" s="37"/>
      <c r="C509" s="37"/>
      <c r="D509" s="37"/>
      <c r="E509" s="37"/>
      <c r="F509" s="37"/>
      <c r="G509" s="37"/>
      <c r="H509" s="37"/>
      <c r="I509" s="45"/>
      <c r="J509" s="45"/>
      <c r="K509" s="45"/>
      <c r="O509" s="45"/>
      <c r="P509" s="56"/>
      <c r="Q509" s="56"/>
      <c r="R509" s="46"/>
      <c r="S509" s="46"/>
      <c r="T509" s="46"/>
    </row>
    <row r="510">
      <c r="B510" s="37"/>
      <c r="C510" s="37"/>
      <c r="D510" s="37"/>
      <c r="E510" s="37"/>
      <c r="F510" s="37"/>
      <c r="G510" s="37"/>
      <c r="H510" s="37"/>
      <c r="I510" s="45"/>
      <c r="J510" s="45"/>
      <c r="K510" s="45"/>
      <c r="O510" s="45"/>
      <c r="P510" s="56"/>
      <c r="Q510" s="56"/>
      <c r="R510" s="46"/>
      <c r="S510" s="46"/>
      <c r="T510" s="46"/>
    </row>
    <row r="511">
      <c r="B511" s="37"/>
      <c r="C511" s="37"/>
      <c r="D511" s="37"/>
      <c r="E511" s="37"/>
      <c r="F511" s="37"/>
      <c r="G511" s="37"/>
      <c r="H511" s="37"/>
      <c r="I511" s="45"/>
      <c r="J511" s="45"/>
      <c r="K511" s="45"/>
      <c r="O511" s="45"/>
      <c r="P511" s="56"/>
      <c r="Q511" s="56"/>
      <c r="R511" s="46"/>
      <c r="S511" s="46"/>
      <c r="T511" s="46"/>
    </row>
    <row r="512">
      <c r="B512" s="37"/>
      <c r="C512" s="37"/>
      <c r="D512" s="37"/>
      <c r="E512" s="37"/>
      <c r="F512" s="37"/>
      <c r="G512" s="37"/>
      <c r="H512" s="37"/>
      <c r="I512" s="45"/>
      <c r="J512" s="45"/>
      <c r="K512" s="45"/>
      <c r="O512" s="45"/>
      <c r="P512" s="56"/>
      <c r="Q512" s="56"/>
      <c r="R512" s="46"/>
      <c r="S512" s="46"/>
      <c r="T512" s="46"/>
    </row>
    <row r="513">
      <c r="B513" s="37"/>
      <c r="C513" s="37"/>
      <c r="D513" s="37"/>
      <c r="E513" s="37"/>
      <c r="F513" s="37"/>
      <c r="G513" s="37"/>
      <c r="H513" s="37"/>
      <c r="I513" s="45"/>
      <c r="J513" s="45"/>
      <c r="K513" s="45"/>
      <c r="O513" s="45"/>
      <c r="P513" s="56"/>
      <c r="Q513" s="56"/>
      <c r="R513" s="46"/>
      <c r="S513" s="46"/>
      <c r="T513" s="46"/>
    </row>
    <row r="514">
      <c r="B514" s="37"/>
      <c r="C514" s="37"/>
      <c r="D514" s="37"/>
      <c r="E514" s="37"/>
      <c r="F514" s="37"/>
      <c r="G514" s="37"/>
      <c r="H514" s="37"/>
      <c r="I514" s="45"/>
      <c r="J514" s="45"/>
      <c r="K514" s="45"/>
      <c r="O514" s="45"/>
      <c r="P514" s="56"/>
      <c r="Q514" s="56"/>
      <c r="R514" s="46"/>
      <c r="S514" s="46"/>
      <c r="T514" s="46"/>
    </row>
    <row r="515">
      <c r="B515" s="37"/>
      <c r="C515" s="37"/>
      <c r="D515" s="37"/>
      <c r="E515" s="37"/>
      <c r="F515" s="37"/>
      <c r="G515" s="37"/>
      <c r="H515" s="37"/>
      <c r="I515" s="45"/>
      <c r="J515" s="45"/>
      <c r="K515" s="45"/>
      <c r="O515" s="45"/>
      <c r="P515" s="56"/>
      <c r="Q515" s="56"/>
      <c r="R515" s="46"/>
      <c r="S515" s="46"/>
      <c r="T515" s="46"/>
    </row>
    <row r="516">
      <c r="B516" s="37"/>
      <c r="C516" s="37"/>
      <c r="D516" s="37"/>
      <c r="E516" s="37"/>
      <c r="F516" s="37"/>
      <c r="G516" s="37"/>
      <c r="H516" s="37"/>
      <c r="I516" s="45"/>
      <c r="J516" s="45"/>
      <c r="K516" s="45"/>
      <c r="O516" s="45"/>
      <c r="P516" s="56"/>
      <c r="Q516" s="56"/>
      <c r="R516" s="46"/>
      <c r="S516" s="46"/>
      <c r="T516" s="46"/>
    </row>
    <row r="517">
      <c r="B517" s="37"/>
      <c r="C517" s="37"/>
      <c r="D517" s="37"/>
      <c r="E517" s="37"/>
      <c r="F517" s="37"/>
      <c r="G517" s="37"/>
      <c r="H517" s="37"/>
      <c r="I517" s="45"/>
      <c r="J517" s="45"/>
      <c r="K517" s="45"/>
      <c r="O517" s="45"/>
      <c r="P517" s="56"/>
      <c r="Q517" s="56"/>
      <c r="R517" s="46"/>
      <c r="S517" s="46"/>
      <c r="T517" s="46"/>
    </row>
    <row r="518">
      <c r="B518" s="37"/>
      <c r="C518" s="37"/>
      <c r="D518" s="37"/>
      <c r="E518" s="37"/>
      <c r="F518" s="37"/>
      <c r="G518" s="37"/>
      <c r="H518" s="37"/>
      <c r="I518" s="45"/>
      <c r="J518" s="45"/>
      <c r="K518" s="45"/>
      <c r="O518" s="45"/>
      <c r="P518" s="56"/>
      <c r="Q518" s="56"/>
      <c r="R518" s="46"/>
      <c r="S518" s="46"/>
      <c r="T518" s="46"/>
    </row>
    <row r="519">
      <c r="B519" s="37"/>
      <c r="C519" s="37"/>
      <c r="D519" s="37"/>
      <c r="E519" s="37"/>
      <c r="F519" s="37"/>
      <c r="G519" s="37"/>
      <c r="H519" s="37"/>
      <c r="I519" s="45"/>
      <c r="J519" s="45"/>
      <c r="K519" s="45"/>
      <c r="O519" s="45"/>
      <c r="P519" s="56"/>
      <c r="Q519" s="56"/>
      <c r="R519" s="46"/>
      <c r="S519" s="46"/>
      <c r="T519" s="46"/>
    </row>
    <row r="520">
      <c r="B520" s="37"/>
      <c r="C520" s="37"/>
      <c r="D520" s="37"/>
      <c r="E520" s="37"/>
      <c r="F520" s="37"/>
      <c r="G520" s="37"/>
      <c r="H520" s="37"/>
      <c r="I520" s="45"/>
      <c r="J520" s="45"/>
      <c r="K520" s="45"/>
      <c r="O520" s="45"/>
      <c r="P520" s="56"/>
      <c r="Q520" s="56"/>
      <c r="R520" s="46"/>
      <c r="S520" s="46"/>
      <c r="T520" s="46"/>
    </row>
    <row r="521">
      <c r="B521" s="37"/>
      <c r="C521" s="37"/>
      <c r="D521" s="37"/>
      <c r="E521" s="37"/>
      <c r="F521" s="37"/>
      <c r="G521" s="37"/>
      <c r="H521" s="37"/>
      <c r="I521" s="45"/>
      <c r="J521" s="45"/>
      <c r="K521" s="45"/>
      <c r="O521" s="45"/>
      <c r="P521" s="56"/>
      <c r="Q521" s="56"/>
      <c r="R521" s="46"/>
      <c r="S521" s="46"/>
      <c r="T521" s="46"/>
    </row>
    <row r="522">
      <c r="B522" s="37"/>
      <c r="C522" s="37"/>
      <c r="D522" s="37"/>
      <c r="E522" s="37"/>
      <c r="F522" s="37"/>
      <c r="G522" s="37"/>
      <c r="H522" s="37"/>
      <c r="I522" s="45"/>
      <c r="J522" s="45"/>
      <c r="K522" s="45"/>
      <c r="O522" s="45"/>
      <c r="P522" s="56"/>
      <c r="Q522" s="56"/>
      <c r="R522" s="46"/>
      <c r="S522" s="46"/>
      <c r="T522" s="46"/>
    </row>
    <row r="523">
      <c r="B523" s="37"/>
      <c r="C523" s="37"/>
      <c r="D523" s="37"/>
      <c r="E523" s="37"/>
      <c r="F523" s="37"/>
      <c r="G523" s="37"/>
      <c r="H523" s="37"/>
      <c r="I523" s="45"/>
      <c r="J523" s="45"/>
      <c r="K523" s="45"/>
      <c r="O523" s="45"/>
      <c r="P523" s="56"/>
      <c r="Q523" s="56"/>
      <c r="R523" s="46"/>
      <c r="S523" s="46"/>
      <c r="T523" s="46"/>
    </row>
    <row r="524">
      <c r="B524" s="37"/>
      <c r="C524" s="37"/>
      <c r="D524" s="37"/>
      <c r="E524" s="37"/>
      <c r="F524" s="37"/>
      <c r="G524" s="37"/>
      <c r="H524" s="37"/>
      <c r="I524" s="45"/>
      <c r="J524" s="45"/>
      <c r="K524" s="45"/>
      <c r="O524" s="45"/>
      <c r="P524" s="56"/>
      <c r="Q524" s="56"/>
      <c r="R524" s="46"/>
      <c r="S524" s="46"/>
      <c r="T524" s="46"/>
    </row>
    <row r="525">
      <c r="B525" s="37"/>
      <c r="C525" s="37"/>
      <c r="D525" s="37"/>
      <c r="E525" s="37"/>
      <c r="F525" s="37"/>
      <c r="G525" s="37"/>
      <c r="H525" s="37"/>
      <c r="I525" s="45"/>
      <c r="J525" s="45"/>
      <c r="K525" s="45"/>
      <c r="O525" s="45"/>
      <c r="P525" s="56"/>
      <c r="Q525" s="56"/>
      <c r="R525" s="46"/>
      <c r="S525" s="46"/>
      <c r="T525" s="46"/>
    </row>
    <row r="526">
      <c r="B526" s="37"/>
      <c r="C526" s="37"/>
      <c r="D526" s="37"/>
      <c r="E526" s="37"/>
      <c r="F526" s="37"/>
      <c r="G526" s="37"/>
      <c r="H526" s="37"/>
      <c r="I526" s="45"/>
      <c r="J526" s="45"/>
      <c r="K526" s="45"/>
      <c r="O526" s="45"/>
      <c r="P526" s="56"/>
      <c r="Q526" s="56"/>
      <c r="R526" s="46"/>
      <c r="S526" s="46"/>
      <c r="T526" s="46"/>
    </row>
    <row r="527">
      <c r="B527" s="37"/>
      <c r="C527" s="37"/>
      <c r="D527" s="37"/>
      <c r="E527" s="37"/>
      <c r="F527" s="37"/>
      <c r="G527" s="37"/>
      <c r="H527" s="37"/>
      <c r="I527" s="45"/>
      <c r="J527" s="45"/>
      <c r="K527" s="45"/>
      <c r="O527" s="45"/>
      <c r="P527" s="56"/>
      <c r="Q527" s="56"/>
      <c r="R527" s="46"/>
      <c r="S527" s="46"/>
      <c r="T527" s="46"/>
    </row>
    <row r="528">
      <c r="B528" s="37"/>
      <c r="C528" s="37"/>
      <c r="D528" s="37"/>
      <c r="E528" s="37"/>
      <c r="F528" s="37"/>
      <c r="G528" s="37"/>
      <c r="H528" s="37"/>
      <c r="I528" s="45"/>
      <c r="J528" s="45"/>
      <c r="K528" s="45"/>
      <c r="O528" s="45"/>
      <c r="P528" s="56"/>
      <c r="Q528" s="56"/>
      <c r="R528" s="46"/>
      <c r="S528" s="46"/>
      <c r="T528" s="46"/>
    </row>
    <row r="529">
      <c r="B529" s="37"/>
      <c r="C529" s="37"/>
      <c r="D529" s="37"/>
      <c r="E529" s="37"/>
      <c r="F529" s="37"/>
      <c r="G529" s="37"/>
      <c r="H529" s="37"/>
      <c r="I529" s="45"/>
      <c r="J529" s="45"/>
      <c r="K529" s="45"/>
      <c r="O529" s="45"/>
      <c r="P529" s="56"/>
      <c r="Q529" s="56"/>
      <c r="R529" s="46"/>
      <c r="S529" s="46"/>
      <c r="T529" s="46"/>
    </row>
    <row r="530">
      <c r="B530" s="37"/>
      <c r="C530" s="37"/>
      <c r="D530" s="37"/>
      <c r="E530" s="37"/>
      <c r="F530" s="37"/>
      <c r="G530" s="37"/>
      <c r="H530" s="37"/>
      <c r="I530" s="45"/>
      <c r="J530" s="45"/>
      <c r="K530" s="45"/>
      <c r="O530" s="45"/>
      <c r="P530" s="56"/>
      <c r="Q530" s="56"/>
      <c r="R530" s="46"/>
      <c r="S530" s="46"/>
      <c r="T530" s="46"/>
    </row>
    <row r="531">
      <c r="B531" s="37"/>
      <c r="C531" s="37"/>
      <c r="D531" s="37"/>
      <c r="E531" s="37"/>
      <c r="F531" s="37"/>
      <c r="G531" s="37"/>
      <c r="H531" s="37"/>
      <c r="I531" s="45"/>
      <c r="J531" s="45"/>
      <c r="K531" s="45"/>
      <c r="O531" s="45"/>
      <c r="P531" s="56"/>
      <c r="Q531" s="56"/>
      <c r="R531" s="46"/>
      <c r="S531" s="46"/>
      <c r="T531" s="46"/>
    </row>
    <row r="532">
      <c r="B532" s="37"/>
      <c r="C532" s="37"/>
      <c r="D532" s="37"/>
      <c r="E532" s="37"/>
      <c r="F532" s="37"/>
      <c r="G532" s="37"/>
      <c r="H532" s="37"/>
      <c r="I532" s="45"/>
      <c r="J532" s="45"/>
      <c r="K532" s="45"/>
      <c r="O532" s="45"/>
      <c r="P532" s="56"/>
      <c r="Q532" s="56"/>
      <c r="R532" s="46"/>
      <c r="S532" s="46"/>
      <c r="T532" s="46"/>
    </row>
    <row r="533">
      <c r="B533" s="37"/>
      <c r="C533" s="37"/>
      <c r="D533" s="37"/>
      <c r="E533" s="37"/>
      <c r="F533" s="37"/>
      <c r="G533" s="37"/>
      <c r="H533" s="37"/>
      <c r="I533" s="45"/>
      <c r="J533" s="45"/>
      <c r="K533" s="45"/>
      <c r="O533" s="45"/>
      <c r="P533" s="56"/>
      <c r="Q533" s="56"/>
      <c r="R533" s="46"/>
      <c r="S533" s="46"/>
      <c r="T533" s="46"/>
    </row>
    <row r="534">
      <c r="B534" s="37"/>
      <c r="C534" s="37"/>
      <c r="D534" s="37"/>
      <c r="E534" s="37"/>
      <c r="F534" s="37"/>
      <c r="G534" s="37"/>
      <c r="H534" s="37"/>
      <c r="I534" s="45"/>
      <c r="J534" s="45"/>
      <c r="K534" s="45"/>
      <c r="O534" s="45"/>
      <c r="P534" s="56"/>
      <c r="Q534" s="56"/>
      <c r="R534" s="46"/>
      <c r="S534" s="46"/>
      <c r="T534" s="46"/>
    </row>
    <row r="535">
      <c r="B535" s="37"/>
      <c r="C535" s="37"/>
      <c r="D535" s="37"/>
      <c r="E535" s="37"/>
      <c r="F535" s="37"/>
      <c r="G535" s="37"/>
      <c r="H535" s="37"/>
      <c r="I535" s="45"/>
      <c r="J535" s="45"/>
      <c r="K535" s="45"/>
      <c r="O535" s="45"/>
      <c r="P535" s="56"/>
      <c r="Q535" s="56"/>
      <c r="R535" s="46"/>
      <c r="S535" s="46"/>
      <c r="T535" s="46"/>
    </row>
    <row r="536">
      <c r="B536" s="37"/>
      <c r="C536" s="37"/>
      <c r="D536" s="37"/>
      <c r="E536" s="37"/>
      <c r="F536" s="37"/>
      <c r="G536" s="37"/>
      <c r="H536" s="37"/>
      <c r="I536" s="45"/>
      <c r="J536" s="45"/>
      <c r="K536" s="45"/>
      <c r="O536" s="45"/>
      <c r="P536" s="56"/>
      <c r="Q536" s="56"/>
      <c r="R536" s="46"/>
      <c r="S536" s="46"/>
      <c r="T536" s="46"/>
    </row>
    <row r="537">
      <c r="B537" s="37"/>
      <c r="C537" s="37"/>
      <c r="D537" s="37"/>
      <c r="E537" s="37"/>
      <c r="F537" s="37"/>
      <c r="G537" s="37"/>
      <c r="H537" s="37"/>
      <c r="I537" s="45"/>
      <c r="J537" s="45"/>
      <c r="K537" s="45"/>
      <c r="O537" s="45"/>
      <c r="P537" s="56"/>
      <c r="Q537" s="56"/>
      <c r="R537" s="46"/>
      <c r="S537" s="46"/>
      <c r="T537" s="46"/>
    </row>
    <row r="538">
      <c r="B538" s="37"/>
      <c r="C538" s="37"/>
      <c r="D538" s="37"/>
      <c r="E538" s="37"/>
      <c r="F538" s="37"/>
      <c r="G538" s="37"/>
      <c r="H538" s="37"/>
      <c r="I538" s="45"/>
      <c r="J538" s="45"/>
      <c r="K538" s="45"/>
      <c r="O538" s="45"/>
      <c r="P538" s="56"/>
      <c r="Q538" s="56"/>
      <c r="R538" s="46"/>
      <c r="S538" s="46"/>
      <c r="T538" s="46"/>
    </row>
    <row r="539">
      <c r="B539" s="37"/>
      <c r="C539" s="37"/>
      <c r="D539" s="37"/>
      <c r="E539" s="37"/>
      <c r="F539" s="37"/>
      <c r="G539" s="37"/>
      <c r="H539" s="37"/>
      <c r="I539" s="45"/>
      <c r="J539" s="45"/>
      <c r="K539" s="45"/>
      <c r="O539" s="45"/>
      <c r="P539" s="56"/>
      <c r="Q539" s="56"/>
      <c r="R539" s="46"/>
      <c r="S539" s="46"/>
      <c r="T539" s="46"/>
    </row>
    <row r="540">
      <c r="B540" s="37"/>
      <c r="C540" s="37"/>
      <c r="D540" s="37"/>
      <c r="E540" s="37"/>
      <c r="F540" s="37"/>
      <c r="G540" s="37"/>
      <c r="H540" s="37"/>
      <c r="I540" s="45"/>
      <c r="J540" s="45"/>
      <c r="K540" s="45"/>
      <c r="O540" s="45"/>
      <c r="P540" s="56"/>
      <c r="Q540" s="56"/>
      <c r="R540" s="46"/>
      <c r="S540" s="46"/>
      <c r="T540" s="46"/>
    </row>
    <row r="541">
      <c r="B541" s="37"/>
      <c r="C541" s="37"/>
      <c r="D541" s="37"/>
      <c r="E541" s="37"/>
      <c r="F541" s="37"/>
      <c r="G541" s="37"/>
      <c r="H541" s="37"/>
      <c r="I541" s="45"/>
      <c r="J541" s="45"/>
      <c r="K541" s="45"/>
      <c r="O541" s="45"/>
      <c r="P541" s="56"/>
      <c r="Q541" s="56"/>
      <c r="R541" s="46"/>
      <c r="S541" s="46"/>
      <c r="T541" s="46"/>
    </row>
    <row r="542">
      <c r="B542" s="37"/>
      <c r="C542" s="37"/>
      <c r="D542" s="37"/>
      <c r="E542" s="37"/>
      <c r="F542" s="37"/>
      <c r="G542" s="37"/>
      <c r="H542" s="37"/>
      <c r="I542" s="45"/>
      <c r="J542" s="45"/>
      <c r="K542" s="45"/>
      <c r="O542" s="45"/>
      <c r="P542" s="56"/>
      <c r="Q542" s="56"/>
      <c r="R542" s="46"/>
      <c r="S542" s="46"/>
      <c r="T542" s="46"/>
    </row>
    <row r="543">
      <c r="B543" s="37"/>
      <c r="C543" s="37"/>
      <c r="D543" s="37"/>
      <c r="E543" s="37"/>
      <c r="F543" s="37"/>
      <c r="G543" s="37"/>
      <c r="H543" s="37"/>
      <c r="I543" s="45"/>
      <c r="J543" s="45"/>
      <c r="K543" s="45"/>
      <c r="O543" s="45"/>
      <c r="P543" s="56"/>
      <c r="Q543" s="56"/>
      <c r="R543" s="46"/>
      <c r="S543" s="46"/>
      <c r="T543" s="46"/>
    </row>
    <row r="544">
      <c r="B544" s="37"/>
      <c r="C544" s="37"/>
      <c r="D544" s="37"/>
      <c r="E544" s="37"/>
      <c r="F544" s="37"/>
      <c r="G544" s="37"/>
      <c r="H544" s="37"/>
      <c r="I544" s="45"/>
      <c r="J544" s="45"/>
      <c r="K544" s="45"/>
      <c r="O544" s="45"/>
      <c r="P544" s="56"/>
      <c r="Q544" s="56"/>
      <c r="R544" s="46"/>
      <c r="S544" s="46"/>
      <c r="T544" s="46"/>
    </row>
    <row r="545">
      <c r="B545" s="37"/>
      <c r="C545" s="37"/>
      <c r="D545" s="37"/>
      <c r="E545" s="37"/>
      <c r="F545" s="37"/>
      <c r="G545" s="37"/>
      <c r="H545" s="37"/>
      <c r="I545" s="45"/>
      <c r="J545" s="45"/>
      <c r="K545" s="45"/>
      <c r="O545" s="45"/>
      <c r="P545" s="56"/>
      <c r="Q545" s="56"/>
      <c r="R545" s="46"/>
      <c r="S545" s="46"/>
      <c r="T545" s="46"/>
    </row>
    <row r="546">
      <c r="B546" s="37"/>
      <c r="C546" s="37"/>
      <c r="D546" s="37"/>
      <c r="E546" s="37"/>
      <c r="F546" s="37"/>
      <c r="G546" s="37"/>
      <c r="H546" s="37"/>
      <c r="I546" s="45"/>
      <c r="J546" s="45"/>
      <c r="K546" s="45"/>
      <c r="O546" s="45"/>
      <c r="P546" s="56"/>
      <c r="Q546" s="56"/>
      <c r="R546" s="46"/>
      <c r="S546" s="46"/>
      <c r="T546" s="46"/>
    </row>
    <row r="547">
      <c r="B547" s="37"/>
      <c r="C547" s="37"/>
      <c r="D547" s="37"/>
      <c r="E547" s="37"/>
      <c r="F547" s="37"/>
      <c r="G547" s="37"/>
      <c r="H547" s="37"/>
      <c r="I547" s="45"/>
      <c r="J547" s="45"/>
      <c r="K547" s="45"/>
      <c r="O547" s="45"/>
      <c r="P547" s="56"/>
      <c r="Q547" s="56"/>
      <c r="R547" s="46"/>
      <c r="S547" s="46"/>
      <c r="T547" s="46"/>
    </row>
    <row r="548">
      <c r="B548" s="37"/>
      <c r="C548" s="37"/>
      <c r="D548" s="37"/>
      <c r="E548" s="37"/>
      <c r="F548" s="37"/>
      <c r="G548" s="37"/>
      <c r="H548" s="37"/>
      <c r="I548" s="45"/>
      <c r="J548" s="45"/>
      <c r="K548" s="45"/>
      <c r="O548" s="45"/>
      <c r="P548" s="56"/>
      <c r="Q548" s="56"/>
      <c r="R548" s="46"/>
      <c r="S548" s="46"/>
      <c r="T548" s="46"/>
    </row>
    <row r="549">
      <c r="B549" s="37"/>
      <c r="C549" s="37"/>
      <c r="D549" s="37"/>
      <c r="E549" s="37"/>
      <c r="F549" s="37"/>
      <c r="G549" s="37"/>
      <c r="H549" s="37"/>
      <c r="I549" s="45"/>
      <c r="J549" s="45"/>
      <c r="K549" s="45"/>
      <c r="O549" s="45"/>
      <c r="P549" s="56"/>
      <c r="Q549" s="56"/>
      <c r="R549" s="46"/>
      <c r="S549" s="46"/>
      <c r="T549" s="46"/>
    </row>
    <row r="550">
      <c r="B550" s="37"/>
      <c r="C550" s="37"/>
      <c r="D550" s="37"/>
      <c r="E550" s="37"/>
      <c r="F550" s="37"/>
      <c r="G550" s="37"/>
      <c r="H550" s="37"/>
      <c r="I550" s="45"/>
      <c r="J550" s="45"/>
      <c r="K550" s="45"/>
      <c r="O550" s="45"/>
      <c r="P550" s="56"/>
      <c r="Q550" s="56"/>
      <c r="R550" s="46"/>
      <c r="S550" s="46"/>
      <c r="T550" s="46"/>
    </row>
    <row r="551">
      <c r="B551" s="37"/>
      <c r="C551" s="37"/>
      <c r="D551" s="37"/>
      <c r="E551" s="37"/>
      <c r="F551" s="37"/>
      <c r="G551" s="37"/>
      <c r="H551" s="37"/>
      <c r="I551" s="45"/>
      <c r="J551" s="45"/>
      <c r="K551" s="45"/>
      <c r="O551" s="45"/>
      <c r="P551" s="56"/>
      <c r="Q551" s="56"/>
      <c r="R551" s="46"/>
      <c r="S551" s="46"/>
      <c r="T551" s="46"/>
    </row>
    <row r="552">
      <c r="B552" s="37"/>
      <c r="C552" s="37"/>
      <c r="D552" s="37"/>
      <c r="E552" s="37"/>
      <c r="F552" s="37"/>
      <c r="G552" s="37"/>
      <c r="H552" s="37"/>
      <c r="I552" s="45"/>
      <c r="J552" s="45"/>
      <c r="K552" s="45"/>
      <c r="O552" s="45"/>
      <c r="P552" s="56"/>
      <c r="Q552" s="56"/>
      <c r="R552" s="46"/>
      <c r="S552" s="46"/>
      <c r="T552" s="46"/>
    </row>
    <row r="553">
      <c r="B553" s="37"/>
      <c r="C553" s="37"/>
      <c r="D553" s="37"/>
      <c r="E553" s="37"/>
      <c r="F553" s="37"/>
      <c r="G553" s="37"/>
      <c r="H553" s="37"/>
      <c r="I553" s="45"/>
      <c r="J553" s="45"/>
      <c r="K553" s="45"/>
      <c r="O553" s="45"/>
      <c r="P553" s="56"/>
      <c r="Q553" s="56"/>
      <c r="R553" s="46"/>
      <c r="S553" s="46"/>
      <c r="T553" s="46"/>
    </row>
    <row r="554">
      <c r="B554" s="37"/>
      <c r="C554" s="37"/>
      <c r="D554" s="37"/>
      <c r="E554" s="37"/>
      <c r="F554" s="37"/>
      <c r="G554" s="37"/>
      <c r="H554" s="37"/>
      <c r="I554" s="45"/>
      <c r="J554" s="45"/>
      <c r="K554" s="45"/>
      <c r="O554" s="45"/>
      <c r="P554" s="56"/>
      <c r="Q554" s="56"/>
      <c r="R554" s="46"/>
      <c r="S554" s="46"/>
      <c r="T554" s="46"/>
    </row>
    <row r="555">
      <c r="B555" s="37"/>
      <c r="C555" s="37"/>
      <c r="D555" s="37"/>
      <c r="E555" s="37"/>
      <c r="F555" s="37"/>
      <c r="G555" s="37"/>
      <c r="H555" s="37"/>
      <c r="I555" s="45"/>
      <c r="J555" s="45"/>
      <c r="K555" s="45"/>
      <c r="O555" s="45"/>
      <c r="P555" s="56"/>
      <c r="Q555" s="56"/>
      <c r="R555" s="46"/>
      <c r="S555" s="46"/>
      <c r="T555" s="46"/>
    </row>
    <row r="556">
      <c r="B556" s="37"/>
      <c r="C556" s="37"/>
      <c r="D556" s="37"/>
      <c r="E556" s="37"/>
      <c r="F556" s="37"/>
      <c r="G556" s="37"/>
      <c r="H556" s="37"/>
      <c r="I556" s="45"/>
      <c r="J556" s="45"/>
      <c r="K556" s="45"/>
      <c r="O556" s="45"/>
      <c r="P556" s="56"/>
      <c r="Q556" s="56"/>
      <c r="R556" s="46"/>
      <c r="S556" s="46"/>
      <c r="T556" s="46"/>
    </row>
    <row r="557">
      <c r="B557" s="37"/>
      <c r="C557" s="37"/>
      <c r="D557" s="37"/>
      <c r="E557" s="37"/>
      <c r="F557" s="37"/>
      <c r="G557" s="37"/>
      <c r="H557" s="37"/>
      <c r="I557" s="45"/>
      <c r="J557" s="45"/>
      <c r="K557" s="45"/>
      <c r="O557" s="45"/>
      <c r="P557" s="56"/>
      <c r="Q557" s="56"/>
      <c r="R557" s="46"/>
      <c r="S557" s="46"/>
      <c r="T557" s="46"/>
    </row>
    <row r="558">
      <c r="B558" s="37"/>
      <c r="C558" s="37"/>
      <c r="D558" s="37"/>
      <c r="E558" s="37"/>
      <c r="F558" s="37"/>
      <c r="G558" s="37"/>
      <c r="H558" s="37"/>
      <c r="I558" s="45"/>
      <c r="J558" s="45"/>
      <c r="K558" s="45"/>
      <c r="O558" s="45"/>
      <c r="P558" s="56"/>
      <c r="Q558" s="56"/>
      <c r="R558" s="46"/>
      <c r="S558" s="46"/>
      <c r="T558" s="46"/>
    </row>
    <row r="559">
      <c r="B559" s="37"/>
      <c r="C559" s="37"/>
      <c r="D559" s="37"/>
      <c r="E559" s="37"/>
      <c r="F559" s="37"/>
      <c r="G559" s="37"/>
      <c r="H559" s="37"/>
      <c r="I559" s="45"/>
      <c r="J559" s="45"/>
      <c r="K559" s="45"/>
      <c r="O559" s="45"/>
      <c r="P559" s="56"/>
      <c r="Q559" s="56"/>
      <c r="R559" s="46"/>
      <c r="S559" s="46"/>
      <c r="T559" s="46"/>
    </row>
    <row r="560">
      <c r="B560" s="37"/>
      <c r="C560" s="37"/>
      <c r="D560" s="37"/>
      <c r="E560" s="37"/>
      <c r="F560" s="37"/>
      <c r="G560" s="37"/>
      <c r="H560" s="37"/>
      <c r="I560" s="45"/>
      <c r="J560" s="45"/>
      <c r="K560" s="45"/>
      <c r="O560" s="45"/>
      <c r="P560" s="56"/>
      <c r="Q560" s="56"/>
      <c r="R560" s="46"/>
      <c r="S560" s="46"/>
      <c r="T560" s="46"/>
    </row>
    <row r="561">
      <c r="B561" s="37"/>
      <c r="C561" s="37"/>
      <c r="D561" s="37"/>
      <c r="E561" s="37"/>
      <c r="F561" s="37"/>
      <c r="G561" s="37"/>
      <c r="H561" s="37"/>
      <c r="I561" s="45"/>
      <c r="J561" s="45"/>
      <c r="K561" s="45"/>
      <c r="O561" s="45"/>
      <c r="P561" s="56"/>
      <c r="Q561" s="56"/>
      <c r="R561" s="46"/>
      <c r="S561" s="46"/>
      <c r="T561" s="46"/>
    </row>
    <row r="562">
      <c r="B562" s="37"/>
      <c r="C562" s="37"/>
      <c r="D562" s="37"/>
      <c r="E562" s="37"/>
      <c r="F562" s="37"/>
      <c r="G562" s="37"/>
      <c r="H562" s="37"/>
      <c r="I562" s="45"/>
      <c r="J562" s="45"/>
      <c r="K562" s="45"/>
      <c r="O562" s="45"/>
      <c r="P562" s="56"/>
      <c r="Q562" s="56"/>
      <c r="R562" s="46"/>
      <c r="S562" s="46"/>
      <c r="T562" s="46"/>
    </row>
    <row r="563">
      <c r="B563" s="37"/>
      <c r="C563" s="37"/>
      <c r="D563" s="37"/>
      <c r="E563" s="37"/>
      <c r="F563" s="37"/>
      <c r="G563" s="37"/>
      <c r="H563" s="37"/>
      <c r="I563" s="45"/>
      <c r="J563" s="45"/>
      <c r="K563" s="45"/>
      <c r="O563" s="45"/>
      <c r="P563" s="56"/>
      <c r="Q563" s="56"/>
      <c r="R563" s="46"/>
      <c r="S563" s="46"/>
      <c r="T563" s="46"/>
    </row>
    <row r="564">
      <c r="B564" s="37"/>
      <c r="C564" s="37"/>
      <c r="D564" s="37"/>
      <c r="E564" s="37"/>
      <c r="F564" s="37"/>
      <c r="G564" s="37"/>
      <c r="H564" s="37"/>
      <c r="I564" s="45"/>
      <c r="J564" s="45"/>
      <c r="K564" s="45"/>
      <c r="O564" s="45"/>
      <c r="P564" s="56"/>
      <c r="Q564" s="56"/>
      <c r="R564" s="46"/>
      <c r="S564" s="46"/>
      <c r="T564" s="46"/>
    </row>
    <row r="565">
      <c r="B565" s="37"/>
      <c r="C565" s="37"/>
      <c r="D565" s="37"/>
      <c r="E565" s="37"/>
      <c r="F565" s="37"/>
      <c r="G565" s="37"/>
      <c r="H565" s="37"/>
      <c r="I565" s="45"/>
      <c r="J565" s="45"/>
      <c r="K565" s="45"/>
      <c r="O565" s="45"/>
      <c r="P565" s="56"/>
      <c r="Q565" s="56"/>
      <c r="R565" s="46"/>
      <c r="S565" s="46"/>
      <c r="T565" s="46"/>
    </row>
    <row r="566">
      <c r="B566" s="37"/>
      <c r="C566" s="37"/>
      <c r="D566" s="37"/>
      <c r="E566" s="37"/>
      <c r="F566" s="37"/>
      <c r="G566" s="37"/>
      <c r="H566" s="37"/>
      <c r="I566" s="45"/>
      <c r="J566" s="45"/>
      <c r="K566" s="45"/>
      <c r="O566" s="45"/>
      <c r="P566" s="56"/>
      <c r="Q566" s="56"/>
      <c r="R566" s="46"/>
      <c r="S566" s="46"/>
      <c r="T566" s="46"/>
    </row>
    <row r="567">
      <c r="B567" s="37"/>
      <c r="C567" s="37"/>
      <c r="D567" s="37"/>
      <c r="E567" s="37"/>
      <c r="F567" s="37"/>
      <c r="G567" s="37"/>
      <c r="H567" s="37"/>
      <c r="I567" s="45"/>
      <c r="J567" s="45"/>
      <c r="K567" s="45"/>
      <c r="O567" s="45"/>
      <c r="P567" s="56"/>
      <c r="Q567" s="56"/>
      <c r="R567" s="46"/>
      <c r="S567" s="46"/>
      <c r="T567" s="46"/>
    </row>
    <row r="568">
      <c r="B568" s="37"/>
      <c r="C568" s="37"/>
      <c r="D568" s="37"/>
      <c r="E568" s="37"/>
      <c r="F568" s="37"/>
      <c r="G568" s="37"/>
      <c r="H568" s="37"/>
      <c r="I568" s="45"/>
      <c r="J568" s="45"/>
      <c r="K568" s="45"/>
      <c r="O568" s="45"/>
      <c r="P568" s="56"/>
      <c r="Q568" s="56"/>
      <c r="R568" s="46"/>
      <c r="S568" s="46"/>
      <c r="T568" s="46"/>
    </row>
    <row r="569">
      <c r="B569" s="37"/>
      <c r="C569" s="37"/>
      <c r="D569" s="37"/>
      <c r="E569" s="37"/>
      <c r="F569" s="37"/>
      <c r="G569" s="37"/>
      <c r="H569" s="37"/>
      <c r="I569" s="45"/>
      <c r="J569" s="45"/>
      <c r="K569" s="45"/>
      <c r="O569" s="45"/>
      <c r="P569" s="56"/>
      <c r="Q569" s="56"/>
      <c r="R569" s="46"/>
      <c r="S569" s="46"/>
      <c r="T569" s="46"/>
    </row>
    <row r="570">
      <c r="B570" s="37"/>
      <c r="C570" s="37"/>
      <c r="D570" s="37"/>
      <c r="E570" s="37"/>
      <c r="F570" s="37"/>
      <c r="G570" s="37"/>
      <c r="H570" s="37"/>
      <c r="I570" s="45"/>
      <c r="J570" s="45"/>
      <c r="K570" s="45"/>
      <c r="O570" s="45"/>
      <c r="P570" s="56"/>
      <c r="Q570" s="56"/>
      <c r="R570" s="46"/>
      <c r="S570" s="46"/>
      <c r="T570" s="46"/>
    </row>
    <row r="571">
      <c r="B571" s="37"/>
      <c r="C571" s="37"/>
      <c r="D571" s="37"/>
      <c r="E571" s="37"/>
      <c r="F571" s="37"/>
      <c r="G571" s="37"/>
      <c r="H571" s="37"/>
      <c r="I571" s="45"/>
      <c r="J571" s="45"/>
      <c r="K571" s="45"/>
      <c r="O571" s="45"/>
      <c r="P571" s="56"/>
      <c r="Q571" s="56"/>
      <c r="R571" s="46"/>
      <c r="S571" s="46"/>
      <c r="T571" s="46"/>
    </row>
    <row r="572">
      <c r="B572" s="37"/>
      <c r="C572" s="37"/>
      <c r="D572" s="37"/>
      <c r="E572" s="37"/>
      <c r="F572" s="37"/>
      <c r="G572" s="37"/>
      <c r="H572" s="37"/>
      <c r="I572" s="45"/>
      <c r="J572" s="45"/>
      <c r="K572" s="45"/>
      <c r="O572" s="45"/>
      <c r="P572" s="56"/>
      <c r="Q572" s="56"/>
      <c r="R572" s="46"/>
      <c r="S572" s="46"/>
      <c r="T572" s="46"/>
    </row>
    <row r="573">
      <c r="B573" s="37"/>
      <c r="C573" s="37"/>
      <c r="D573" s="37"/>
      <c r="E573" s="37"/>
      <c r="F573" s="37"/>
      <c r="G573" s="37"/>
      <c r="H573" s="37"/>
      <c r="I573" s="45"/>
      <c r="J573" s="45"/>
      <c r="K573" s="45"/>
      <c r="O573" s="45"/>
      <c r="P573" s="56"/>
      <c r="Q573" s="56"/>
      <c r="R573" s="46"/>
      <c r="S573" s="46"/>
      <c r="T573" s="46"/>
    </row>
    <row r="574">
      <c r="B574" s="37"/>
      <c r="C574" s="37"/>
      <c r="D574" s="37"/>
      <c r="E574" s="37"/>
      <c r="F574" s="37"/>
      <c r="G574" s="37"/>
      <c r="H574" s="37"/>
      <c r="I574" s="45"/>
      <c r="J574" s="45"/>
      <c r="K574" s="45"/>
      <c r="O574" s="45"/>
      <c r="P574" s="56"/>
      <c r="Q574" s="56"/>
      <c r="R574" s="46"/>
      <c r="S574" s="46"/>
      <c r="T574" s="46"/>
    </row>
    <row r="575">
      <c r="B575" s="37"/>
      <c r="C575" s="37"/>
      <c r="D575" s="37"/>
      <c r="E575" s="37"/>
      <c r="F575" s="37"/>
      <c r="G575" s="37"/>
      <c r="H575" s="37"/>
      <c r="I575" s="45"/>
      <c r="J575" s="45"/>
      <c r="K575" s="45"/>
      <c r="O575" s="45"/>
      <c r="P575" s="56"/>
      <c r="Q575" s="56"/>
      <c r="R575" s="46"/>
      <c r="S575" s="46"/>
      <c r="T575" s="46"/>
    </row>
    <row r="576">
      <c r="B576" s="37"/>
      <c r="C576" s="37"/>
      <c r="D576" s="37"/>
      <c r="E576" s="37"/>
      <c r="F576" s="37"/>
      <c r="G576" s="37"/>
      <c r="H576" s="37"/>
      <c r="I576" s="45"/>
      <c r="J576" s="45"/>
      <c r="K576" s="45"/>
      <c r="O576" s="45"/>
      <c r="P576" s="56"/>
      <c r="Q576" s="56"/>
      <c r="R576" s="46"/>
      <c r="S576" s="46"/>
      <c r="T576" s="46"/>
    </row>
    <row r="577">
      <c r="B577" s="37"/>
      <c r="C577" s="37"/>
      <c r="D577" s="37"/>
      <c r="E577" s="37"/>
      <c r="F577" s="37"/>
      <c r="G577" s="37"/>
      <c r="H577" s="37"/>
      <c r="I577" s="45"/>
      <c r="J577" s="45"/>
      <c r="K577" s="45"/>
      <c r="O577" s="45"/>
      <c r="P577" s="56"/>
      <c r="Q577" s="56"/>
      <c r="R577" s="46"/>
      <c r="S577" s="46"/>
      <c r="T577" s="46"/>
    </row>
    <row r="578">
      <c r="B578" s="37"/>
      <c r="C578" s="37"/>
      <c r="D578" s="37"/>
      <c r="E578" s="37"/>
      <c r="F578" s="37"/>
      <c r="G578" s="37"/>
      <c r="H578" s="37"/>
      <c r="I578" s="45"/>
      <c r="J578" s="45"/>
      <c r="K578" s="45"/>
      <c r="O578" s="45"/>
      <c r="P578" s="56"/>
      <c r="Q578" s="56"/>
      <c r="R578" s="46"/>
      <c r="S578" s="46"/>
      <c r="T578" s="46"/>
    </row>
    <row r="579">
      <c r="B579" s="37"/>
      <c r="C579" s="37"/>
      <c r="D579" s="37"/>
      <c r="E579" s="37"/>
      <c r="F579" s="37"/>
      <c r="G579" s="37"/>
      <c r="H579" s="37"/>
      <c r="I579" s="45"/>
      <c r="J579" s="45"/>
      <c r="K579" s="45"/>
      <c r="O579" s="45"/>
      <c r="P579" s="56"/>
      <c r="Q579" s="56"/>
      <c r="R579" s="46"/>
      <c r="S579" s="46"/>
      <c r="T579" s="46"/>
    </row>
    <row r="580">
      <c r="B580" s="37"/>
      <c r="C580" s="37"/>
      <c r="D580" s="37"/>
      <c r="E580" s="37"/>
      <c r="F580" s="37"/>
      <c r="G580" s="37"/>
      <c r="H580" s="37"/>
      <c r="I580" s="45"/>
      <c r="J580" s="45"/>
      <c r="K580" s="45"/>
      <c r="O580" s="45"/>
      <c r="P580" s="56"/>
      <c r="Q580" s="56"/>
      <c r="R580" s="46"/>
      <c r="S580" s="46"/>
      <c r="T580" s="46"/>
    </row>
    <row r="581">
      <c r="B581" s="37"/>
      <c r="C581" s="37"/>
      <c r="D581" s="37"/>
      <c r="E581" s="37"/>
      <c r="F581" s="37"/>
      <c r="G581" s="37"/>
      <c r="H581" s="37"/>
      <c r="I581" s="45"/>
      <c r="J581" s="45"/>
      <c r="K581" s="45"/>
      <c r="O581" s="45"/>
      <c r="P581" s="56"/>
      <c r="Q581" s="56"/>
      <c r="R581" s="46"/>
      <c r="S581" s="46"/>
      <c r="T581" s="46"/>
    </row>
    <row r="582">
      <c r="B582" s="37"/>
      <c r="C582" s="37"/>
      <c r="D582" s="37"/>
      <c r="E582" s="37"/>
      <c r="F582" s="37"/>
      <c r="G582" s="37"/>
      <c r="H582" s="37"/>
      <c r="I582" s="45"/>
      <c r="J582" s="45"/>
      <c r="K582" s="45"/>
      <c r="O582" s="45"/>
      <c r="P582" s="56"/>
      <c r="Q582" s="56"/>
      <c r="R582" s="46"/>
      <c r="S582" s="46"/>
      <c r="T582" s="46"/>
    </row>
    <row r="583">
      <c r="B583" s="37"/>
      <c r="C583" s="37"/>
      <c r="D583" s="37"/>
      <c r="E583" s="37"/>
      <c r="F583" s="37"/>
      <c r="G583" s="37"/>
      <c r="H583" s="37"/>
      <c r="I583" s="45"/>
      <c r="J583" s="45"/>
      <c r="K583" s="45"/>
      <c r="O583" s="45"/>
      <c r="P583" s="56"/>
      <c r="Q583" s="56"/>
      <c r="R583" s="46"/>
      <c r="S583" s="46"/>
      <c r="T583" s="46"/>
    </row>
    <row r="584">
      <c r="B584" s="37"/>
      <c r="C584" s="37"/>
      <c r="D584" s="37"/>
      <c r="E584" s="37"/>
      <c r="F584" s="37"/>
      <c r="G584" s="37"/>
      <c r="H584" s="37"/>
      <c r="I584" s="45"/>
      <c r="J584" s="45"/>
      <c r="K584" s="45"/>
      <c r="O584" s="45"/>
      <c r="P584" s="56"/>
      <c r="Q584" s="56"/>
      <c r="R584" s="46"/>
      <c r="S584" s="46"/>
      <c r="T584" s="46"/>
    </row>
    <row r="585">
      <c r="B585" s="37"/>
      <c r="C585" s="37"/>
      <c r="D585" s="37"/>
      <c r="E585" s="37"/>
      <c r="F585" s="37"/>
      <c r="G585" s="37"/>
      <c r="H585" s="37"/>
      <c r="I585" s="45"/>
      <c r="J585" s="45"/>
      <c r="K585" s="45"/>
      <c r="O585" s="45"/>
      <c r="P585" s="56"/>
      <c r="Q585" s="56"/>
      <c r="R585" s="46"/>
      <c r="S585" s="46"/>
      <c r="T585" s="46"/>
    </row>
    <row r="586">
      <c r="B586" s="37"/>
      <c r="C586" s="37"/>
      <c r="D586" s="37"/>
      <c r="E586" s="37"/>
      <c r="F586" s="37"/>
      <c r="G586" s="37"/>
      <c r="H586" s="37"/>
      <c r="I586" s="45"/>
      <c r="J586" s="45"/>
      <c r="K586" s="45"/>
      <c r="O586" s="45"/>
      <c r="P586" s="56"/>
      <c r="Q586" s="56"/>
      <c r="R586" s="46"/>
      <c r="S586" s="46"/>
      <c r="T586" s="46"/>
    </row>
    <row r="587">
      <c r="B587" s="37"/>
      <c r="C587" s="37"/>
      <c r="D587" s="37"/>
      <c r="E587" s="37"/>
      <c r="F587" s="37"/>
      <c r="G587" s="37"/>
      <c r="H587" s="37"/>
      <c r="I587" s="45"/>
      <c r="J587" s="45"/>
      <c r="K587" s="45"/>
      <c r="O587" s="45"/>
      <c r="P587" s="56"/>
      <c r="Q587" s="56"/>
      <c r="R587" s="46"/>
      <c r="S587" s="46"/>
      <c r="T587" s="46"/>
    </row>
    <row r="588">
      <c r="B588" s="37"/>
      <c r="C588" s="37"/>
      <c r="D588" s="37"/>
      <c r="E588" s="37"/>
      <c r="F588" s="37"/>
      <c r="G588" s="37"/>
      <c r="H588" s="37"/>
      <c r="I588" s="45"/>
      <c r="J588" s="45"/>
      <c r="K588" s="45"/>
      <c r="O588" s="45"/>
      <c r="P588" s="56"/>
      <c r="Q588" s="56"/>
      <c r="R588" s="46"/>
      <c r="S588" s="46"/>
      <c r="T588" s="46"/>
    </row>
    <row r="589">
      <c r="B589" s="37"/>
      <c r="C589" s="37"/>
      <c r="D589" s="37"/>
      <c r="E589" s="37"/>
      <c r="F589" s="37"/>
      <c r="G589" s="37"/>
      <c r="H589" s="37"/>
      <c r="I589" s="45"/>
      <c r="J589" s="45"/>
      <c r="K589" s="45"/>
      <c r="O589" s="45"/>
      <c r="P589" s="56"/>
      <c r="Q589" s="56"/>
      <c r="R589" s="46"/>
      <c r="S589" s="46"/>
      <c r="T589" s="46"/>
    </row>
    <row r="590">
      <c r="B590" s="37"/>
      <c r="C590" s="37"/>
      <c r="D590" s="37"/>
      <c r="E590" s="37"/>
      <c r="F590" s="37"/>
      <c r="G590" s="37"/>
      <c r="H590" s="37"/>
      <c r="I590" s="45"/>
      <c r="J590" s="45"/>
      <c r="K590" s="45"/>
      <c r="O590" s="45"/>
      <c r="P590" s="56"/>
      <c r="Q590" s="56"/>
      <c r="R590" s="46"/>
      <c r="S590" s="46"/>
      <c r="T590" s="46"/>
    </row>
    <row r="591">
      <c r="B591" s="37"/>
      <c r="C591" s="37"/>
      <c r="D591" s="37"/>
      <c r="E591" s="37"/>
      <c r="F591" s="37"/>
      <c r="G591" s="37"/>
      <c r="H591" s="37"/>
      <c r="I591" s="45"/>
      <c r="J591" s="45"/>
      <c r="K591" s="45"/>
      <c r="O591" s="45"/>
      <c r="P591" s="56"/>
      <c r="Q591" s="56"/>
      <c r="R591" s="46"/>
      <c r="S591" s="46"/>
      <c r="T591" s="46"/>
    </row>
    <row r="592">
      <c r="B592" s="37"/>
      <c r="C592" s="37"/>
      <c r="D592" s="37"/>
      <c r="E592" s="37"/>
      <c r="F592" s="37"/>
      <c r="G592" s="37"/>
      <c r="H592" s="37"/>
      <c r="I592" s="45"/>
      <c r="J592" s="45"/>
      <c r="K592" s="45"/>
      <c r="O592" s="45"/>
      <c r="P592" s="56"/>
      <c r="Q592" s="56"/>
      <c r="R592" s="46"/>
      <c r="S592" s="46"/>
      <c r="T592" s="46"/>
    </row>
    <row r="593">
      <c r="B593" s="37"/>
      <c r="C593" s="37"/>
      <c r="D593" s="37"/>
      <c r="E593" s="37"/>
      <c r="F593" s="37"/>
      <c r="G593" s="37"/>
      <c r="H593" s="37"/>
      <c r="I593" s="45"/>
      <c r="J593" s="45"/>
      <c r="K593" s="45"/>
      <c r="O593" s="45"/>
      <c r="P593" s="56"/>
      <c r="Q593" s="56"/>
      <c r="R593" s="46"/>
      <c r="S593" s="46"/>
      <c r="T593" s="46"/>
    </row>
    <row r="594">
      <c r="B594" s="37"/>
      <c r="C594" s="37"/>
      <c r="D594" s="37"/>
      <c r="E594" s="37"/>
      <c r="F594" s="37"/>
      <c r="G594" s="37"/>
      <c r="H594" s="37"/>
      <c r="I594" s="45"/>
      <c r="J594" s="45"/>
      <c r="K594" s="45"/>
      <c r="O594" s="45"/>
      <c r="P594" s="56"/>
      <c r="Q594" s="56"/>
      <c r="R594" s="46"/>
      <c r="S594" s="46"/>
      <c r="T594" s="46"/>
    </row>
    <row r="595">
      <c r="B595" s="37"/>
      <c r="C595" s="37"/>
      <c r="D595" s="37"/>
      <c r="E595" s="37"/>
      <c r="F595" s="37"/>
      <c r="G595" s="37"/>
      <c r="H595" s="37"/>
      <c r="I595" s="45"/>
      <c r="J595" s="45"/>
      <c r="K595" s="45"/>
      <c r="O595" s="45"/>
      <c r="P595" s="56"/>
      <c r="Q595" s="56"/>
      <c r="R595" s="46"/>
      <c r="S595" s="46"/>
      <c r="T595" s="46"/>
    </row>
    <row r="596">
      <c r="B596" s="37"/>
      <c r="C596" s="37"/>
      <c r="D596" s="37"/>
      <c r="E596" s="37"/>
      <c r="F596" s="37"/>
      <c r="G596" s="37"/>
      <c r="H596" s="37"/>
      <c r="I596" s="45"/>
      <c r="J596" s="45"/>
      <c r="K596" s="45"/>
      <c r="O596" s="45"/>
      <c r="P596" s="56"/>
      <c r="Q596" s="56"/>
      <c r="R596" s="46"/>
      <c r="S596" s="46"/>
      <c r="T596" s="46"/>
    </row>
    <row r="597">
      <c r="B597" s="37"/>
      <c r="C597" s="37"/>
      <c r="D597" s="37"/>
      <c r="E597" s="37"/>
      <c r="F597" s="37"/>
      <c r="G597" s="37"/>
      <c r="H597" s="37"/>
      <c r="I597" s="45"/>
      <c r="J597" s="45"/>
      <c r="K597" s="45"/>
      <c r="O597" s="45"/>
      <c r="P597" s="56"/>
      <c r="Q597" s="56"/>
      <c r="R597" s="46"/>
      <c r="S597" s="46"/>
      <c r="T597" s="46"/>
    </row>
    <row r="598">
      <c r="B598" s="37"/>
      <c r="C598" s="37"/>
      <c r="D598" s="37"/>
      <c r="E598" s="37"/>
      <c r="F598" s="37"/>
      <c r="G598" s="37"/>
      <c r="H598" s="37"/>
      <c r="I598" s="45"/>
      <c r="J598" s="45"/>
      <c r="K598" s="45"/>
      <c r="O598" s="45"/>
      <c r="P598" s="56"/>
      <c r="Q598" s="56"/>
      <c r="R598" s="46"/>
      <c r="S598" s="46"/>
      <c r="T598" s="46"/>
    </row>
    <row r="599">
      <c r="B599" s="37"/>
      <c r="C599" s="37"/>
      <c r="D599" s="37"/>
      <c r="E599" s="37"/>
      <c r="F599" s="37"/>
      <c r="G599" s="37"/>
      <c r="H599" s="37"/>
      <c r="I599" s="45"/>
      <c r="J599" s="45"/>
      <c r="K599" s="45"/>
      <c r="O599" s="45"/>
      <c r="P599" s="56"/>
      <c r="Q599" s="56"/>
      <c r="R599" s="46"/>
      <c r="S599" s="46"/>
      <c r="T599" s="46"/>
    </row>
    <row r="600">
      <c r="B600" s="37"/>
      <c r="C600" s="37"/>
      <c r="D600" s="37"/>
      <c r="E600" s="37"/>
      <c r="F600" s="37"/>
      <c r="G600" s="37"/>
      <c r="H600" s="37"/>
      <c r="I600" s="45"/>
      <c r="J600" s="45"/>
      <c r="K600" s="45"/>
      <c r="O600" s="45"/>
      <c r="P600" s="56"/>
      <c r="Q600" s="56"/>
      <c r="R600" s="46"/>
      <c r="S600" s="46"/>
      <c r="T600" s="46"/>
    </row>
    <row r="601">
      <c r="B601" s="37"/>
      <c r="C601" s="37"/>
      <c r="D601" s="37"/>
      <c r="E601" s="37"/>
      <c r="F601" s="37"/>
      <c r="G601" s="37"/>
      <c r="H601" s="37"/>
      <c r="I601" s="45"/>
      <c r="J601" s="45"/>
      <c r="K601" s="45"/>
      <c r="O601" s="45"/>
      <c r="P601" s="56"/>
      <c r="Q601" s="56"/>
      <c r="R601" s="46"/>
      <c r="S601" s="46"/>
      <c r="T601" s="46"/>
    </row>
    <row r="602">
      <c r="B602" s="37"/>
      <c r="C602" s="37"/>
      <c r="D602" s="37"/>
      <c r="E602" s="37"/>
      <c r="F602" s="37"/>
      <c r="G602" s="37"/>
      <c r="H602" s="37"/>
      <c r="I602" s="45"/>
      <c r="J602" s="45"/>
      <c r="K602" s="45"/>
      <c r="O602" s="45"/>
      <c r="P602" s="56"/>
      <c r="Q602" s="56"/>
      <c r="R602" s="46"/>
      <c r="S602" s="46"/>
      <c r="T602" s="46"/>
    </row>
    <row r="603">
      <c r="B603" s="37"/>
      <c r="C603" s="37"/>
      <c r="D603" s="37"/>
      <c r="E603" s="37"/>
      <c r="F603" s="37"/>
      <c r="G603" s="37"/>
      <c r="H603" s="37"/>
      <c r="I603" s="45"/>
      <c r="J603" s="45"/>
      <c r="K603" s="45"/>
      <c r="O603" s="45"/>
      <c r="P603" s="56"/>
      <c r="Q603" s="56"/>
      <c r="R603" s="46"/>
      <c r="S603" s="46"/>
      <c r="T603" s="46"/>
    </row>
    <row r="604">
      <c r="B604" s="37"/>
      <c r="C604" s="37"/>
      <c r="D604" s="37"/>
      <c r="E604" s="37"/>
      <c r="F604" s="37"/>
      <c r="G604" s="37"/>
      <c r="H604" s="37"/>
      <c r="I604" s="45"/>
      <c r="J604" s="45"/>
      <c r="K604" s="45"/>
      <c r="O604" s="45"/>
      <c r="P604" s="56"/>
      <c r="Q604" s="56"/>
      <c r="R604" s="46"/>
      <c r="S604" s="46"/>
      <c r="T604" s="46"/>
    </row>
    <row r="605">
      <c r="B605" s="37"/>
      <c r="C605" s="37"/>
      <c r="D605" s="37"/>
      <c r="E605" s="37"/>
      <c r="F605" s="37"/>
      <c r="G605" s="37"/>
      <c r="H605" s="37"/>
      <c r="I605" s="45"/>
      <c r="J605" s="45"/>
      <c r="K605" s="45"/>
      <c r="O605" s="45"/>
      <c r="P605" s="56"/>
      <c r="Q605" s="56"/>
      <c r="R605" s="46"/>
      <c r="S605" s="46"/>
      <c r="T605" s="46"/>
    </row>
    <row r="606">
      <c r="B606" s="37"/>
      <c r="C606" s="37"/>
      <c r="D606" s="37"/>
      <c r="E606" s="37"/>
      <c r="F606" s="37"/>
      <c r="G606" s="37"/>
      <c r="H606" s="37"/>
      <c r="I606" s="45"/>
      <c r="J606" s="45"/>
      <c r="K606" s="45"/>
      <c r="O606" s="45"/>
      <c r="P606" s="56"/>
      <c r="Q606" s="56"/>
      <c r="R606" s="46"/>
      <c r="S606" s="46"/>
      <c r="T606" s="46"/>
    </row>
    <row r="607">
      <c r="B607" s="37"/>
      <c r="C607" s="37"/>
      <c r="D607" s="37"/>
      <c r="E607" s="37"/>
      <c r="F607" s="37"/>
      <c r="G607" s="37"/>
      <c r="H607" s="37"/>
      <c r="I607" s="45"/>
      <c r="J607" s="45"/>
      <c r="K607" s="45"/>
      <c r="O607" s="45"/>
      <c r="P607" s="56"/>
      <c r="Q607" s="56"/>
      <c r="R607" s="46"/>
      <c r="S607" s="46"/>
      <c r="T607" s="46"/>
    </row>
    <row r="608">
      <c r="B608" s="37"/>
      <c r="C608" s="37"/>
      <c r="D608" s="37"/>
      <c r="E608" s="37"/>
      <c r="F608" s="37"/>
      <c r="G608" s="37"/>
      <c r="H608" s="37"/>
      <c r="I608" s="45"/>
      <c r="J608" s="45"/>
      <c r="K608" s="45"/>
      <c r="O608" s="45"/>
      <c r="P608" s="56"/>
      <c r="Q608" s="56"/>
      <c r="R608" s="46"/>
      <c r="S608" s="46"/>
      <c r="T608" s="46"/>
    </row>
    <row r="609">
      <c r="B609" s="37"/>
      <c r="C609" s="37"/>
      <c r="D609" s="37"/>
      <c r="E609" s="37"/>
      <c r="F609" s="37"/>
      <c r="G609" s="37"/>
      <c r="H609" s="37"/>
      <c r="I609" s="45"/>
      <c r="J609" s="45"/>
      <c r="K609" s="45"/>
      <c r="O609" s="45"/>
      <c r="P609" s="56"/>
      <c r="Q609" s="56"/>
      <c r="R609" s="46"/>
      <c r="S609" s="46"/>
      <c r="T609" s="46"/>
    </row>
    <row r="610">
      <c r="B610" s="37"/>
      <c r="C610" s="37"/>
      <c r="D610" s="37"/>
      <c r="E610" s="37"/>
      <c r="F610" s="37"/>
      <c r="G610" s="37"/>
      <c r="H610" s="37"/>
      <c r="I610" s="45"/>
      <c r="J610" s="45"/>
      <c r="K610" s="45"/>
      <c r="O610" s="45"/>
      <c r="P610" s="56"/>
      <c r="Q610" s="56"/>
      <c r="R610" s="46"/>
      <c r="S610" s="46"/>
      <c r="T610" s="46"/>
    </row>
    <row r="611">
      <c r="B611" s="37"/>
      <c r="C611" s="37"/>
      <c r="D611" s="37"/>
      <c r="E611" s="37"/>
      <c r="F611" s="37"/>
      <c r="G611" s="37"/>
      <c r="H611" s="37"/>
      <c r="I611" s="45"/>
      <c r="J611" s="45"/>
      <c r="K611" s="45"/>
      <c r="O611" s="45"/>
      <c r="P611" s="56"/>
      <c r="Q611" s="56"/>
      <c r="R611" s="46"/>
      <c r="S611" s="46"/>
      <c r="T611" s="46"/>
    </row>
    <row r="612">
      <c r="B612" s="37"/>
      <c r="C612" s="37"/>
      <c r="D612" s="37"/>
      <c r="E612" s="37"/>
      <c r="F612" s="37"/>
      <c r="G612" s="37"/>
      <c r="H612" s="37"/>
      <c r="I612" s="45"/>
      <c r="J612" s="45"/>
      <c r="K612" s="45"/>
      <c r="O612" s="45"/>
      <c r="P612" s="56"/>
      <c r="Q612" s="56"/>
      <c r="R612" s="46"/>
      <c r="S612" s="46"/>
      <c r="T612" s="46"/>
    </row>
    <row r="613">
      <c r="B613" s="37"/>
      <c r="C613" s="37"/>
      <c r="D613" s="37"/>
      <c r="E613" s="37"/>
      <c r="F613" s="37"/>
      <c r="G613" s="37"/>
      <c r="H613" s="37"/>
      <c r="I613" s="45"/>
      <c r="J613" s="45"/>
      <c r="K613" s="45"/>
      <c r="O613" s="45"/>
      <c r="P613" s="56"/>
      <c r="Q613" s="56"/>
      <c r="R613" s="46"/>
      <c r="S613" s="46"/>
      <c r="T613" s="46"/>
    </row>
    <row r="614">
      <c r="B614" s="37"/>
      <c r="C614" s="37"/>
      <c r="D614" s="37"/>
      <c r="E614" s="37"/>
      <c r="F614" s="37"/>
      <c r="G614" s="37"/>
      <c r="H614" s="37"/>
      <c r="I614" s="45"/>
      <c r="J614" s="45"/>
      <c r="K614" s="45"/>
      <c r="O614" s="45"/>
      <c r="P614" s="56"/>
      <c r="Q614" s="56"/>
      <c r="R614" s="46"/>
      <c r="S614" s="46"/>
      <c r="T614" s="46"/>
    </row>
    <row r="615">
      <c r="B615" s="37"/>
      <c r="C615" s="37"/>
      <c r="D615" s="37"/>
      <c r="E615" s="37"/>
      <c r="F615" s="37"/>
      <c r="G615" s="37"/>
      <c r="H615" s="37"/>
      <c r="I615" s="45"/>
      <c r="J615" s="45"/>
      <c r="K615" s="45"/>
      <c r="O615" s="45"/>
      <c r="P615" s="56"/>
      <c r="Q615" s="56"/>
      <c r="R615" s="46"/>
      <c r="S615" s="46"/>
      <c r="T615" s="46"/>
    </row>
    <row r="616">
      <c r="B616" s="37"/>
      <c r="C616" s="37"/>
      <c r="D616" s="37"/>
      <c r="E616" s="37"/>
      <c r="F616" s="37"/>
      <c r="G616" s="37"/>
      <c r="H616" s="37"/>
      <c r="I616" s="45"/>
      <c r="J616" s="45"/>
      <c r="K616" s="45"/>
      <c r="O616" s="45"/>
      <c r="P616" s="56"/>
      <c r="Q616" s="56"/>
      <c r="R616" s="46"/>
      <c r="S616" s="46"/>
      <c r="T616" s="46"/>
    </row>
    <row r="617">
      <c r="B617" s="37"/>
      <c r="C617" s="37"/>
      <c r="D617" s="37"/>
      <c r="E617" s="37"/>
      <c r="F617" s="37"/>
      <c r="G617" s="37"/>
      <c r="H617" s="37"/>
      <c r="I617" s="45"/>
      <c r="J617" s="45"/>
      <c r="K617" s="45"/>
      <c r="O617" s="45"/>
      <c r="P617" s="56"/>
      <c r="Q617" s="56"/>
      <c r="R617" s="46"/>
      <c r="S617" s="46"/>
      <c r="T617" s="46"/>
    </row>
    <row r="618">
      <c r="B618" s="37"/>
      <c r="C618" s="37"/>
      <c r="D618" s="37"/>
      <c r="E618" s="37"/>
      <c r="F618" s="37"/>
      <c r="G618" s="37"/>
      <c r="H618" s="37"/>
      <c r="I618" s="45"/>
      <c r="J618" s="45"/>
      <c r="K618" s="45"/>
      <c r="O618" s="45"/>
      <c r="P618" s="56"/>
      <c r="Q618" s="56"/>
      <c r="R618" s="46"/>
      <c r="S618" s="46"/>
      <c r="T618" s="46"/>
    </row>
    <row r="619">
      <c r="B619" s="37"/>
      <c r="C619" s="37"/>
      <c r="D619" s="37"/>
      <c r="E619" s="37"/>
      <c r="F619" s="37"/>
      <c r="G619" s="37"/>
      <c r="H619" s="37"/>
      <c r="I619" s="45"/>
      <c r="J619" s="45"/>
      <c r="K619" s="45"/>
      <c r="O619" s="45"/>
      <c r="P619" s="56"/>
      <c r="Q619" s="56"/>
      <c r="R619" s="46"/>
      <c r="S619" s="46"/>
      <c r="T619" s="46"/>
    </row>
    <row r="620">
      <c r="B620" s="37"/>
      <c r="C620" s="37"/>
      <c r="D620" s="37"/>
      <c r="E620" s="37"/>
      <c r="F620" s="37"/>
      <c r="G620" s="37"/>
      <c r="H620" s="37"/>
      <c r="I620" s="45"/>
      <c r="J620" s="45"/>
      <c r="K620" s="45"/>
      <c r="O620" s="45"/>
      <c r="P620" s="56"/>
      <c r="Q620" s="56"/>
      <c r="R620" s="46"/>
      <c r="S620" s="46"/>
      <c r="T620" s="46"/>
    </row>
    <row r="621">
      <c r="B621" s="37"/>
      <c r="C621" s="37"/>
      <c r="D621" s="37"/>
      <c r="E621" s="37"/>
      <c r="F621" s="37"/>
      <c r="G621" s="37"/>
      <c r="H621" s="37"/>
      <c r="I621" s="45"/>
      <c r="J621" s="45"/>
      <c r="K621" s="45"/>
      <c r="O621" s="45"/>
      <c r="P621" s="56"/>
      <c r="Q621" s="56"/>
      <c r="R621" s="46"/>
      <c r="S621" s="46"/>
      <c r="T621" s="46"/>
    </row>
    <row r="622">
      <c r="B622" s="37"/>
      <c r="C622" s="37"/>
      <c r="D622" s="37"/>
      <c r="E622" s="37"/>
      <c r="F622" s="37"/>
      <c r="G622" s="37"/>
      <c r="H622" s="37"/>
      <c r="I622" s="45"/>
      <c r="J622" s="45"/>
      <c r="K622" s="45"/>
      <c r="O622" s="45"/>
      <c r="P622" s="56"/>
      <c r="Q622" s="56"/>
      <c r="R622" s="46"/>
      <c r="S622" s="46"/>
      <c r="T622" s="46"/>
    </row>
    <row r="623">
      <c r="B623" s="37"/>
      <c r="C623" s="37"/>
      <c r="D623" s="37"/>
      <c r="E623" s="37"/>
      <c r="F623" s="37"/>
      <c r="G623" s="37"/>
      <c r="H623" s="37"/>
      <c r="I623" s="45"/>
      <c r="J623" s="45"/>
      <c r="K623" s="45"/>
      <c r="O623" s="45"/>
      <c r="P623" s="56"/>
      <c r="Q623" s="56"/>
      <c r="R623" s="46"/>
      <c r="S623" s="46"/>
      <c r="T623" s="46"/>
    </row>
    <row r="624">
      <c r="B624" s="37"/>
      <c r="C624" s="37"/>
      <c r="D624" s="37"/>
      <c r="E624" s="37"/>
      <c r="F624" s="37"/>
      <c r="G624" s="37"/>
      <c r="H624" s="37"/>
      <c r="I624" s="45"/>
      <c r="J624" s="45"/>
      <c r="K624" s="45"/>
      <c r="O624" s="45"/>
      <c r="P624" s="56"/>
      <c r="Q624" s="56"/>
      <c r="R624" s="46"/>
      <c r="S624" s="46"/>
      <c r="T624" s="46"/>
    </row>
    <row r="625">
      <c r="B625" s="37"/>
      <c r="C625" s="37"/>
      <c r="D625" s="37"/>
      <c r="E625" s="37"/>
      <c r="F625" s="37"/>
      <c r="G625" s="37"/>
      <c r="H625" s="37"/>
      <c r="I625" s="45"/>
      <c r="J625" s="45"/>
      <c r="K625" s="45"/>
      <c r="O625" s="45"/>
      <c r="P625" s="56"/>
      <c r="Q625" s="56"/>
      <c r="R625" s="46"/>
      <c r="S625" s="46"/>
      <c r="T625" s="46"/>
    </row>
    <row r="626">
      <c r="B626" s="37"/>
      <c r="C626" s="37"/>
      <c r="D626" s="37"/>
      <c r="E626" s="37"/>
      <c r="F626" s="37"/>
      <c r="G626" s="37"/>
      <c r="H626" s="37"/>
      <c r="I626" s="45"/>
      <c r="J626" s="45"/>
      <c r="K626" s="45"/>
      <c r="O626" s="45"/>
      <c r="P626" s="56"/>
      <c r="Q626" s="56"/>
      <c r="R626" s="46"/>
      <c r="S626" s="46"/>
      <c r="T626" s="46"/>
    </row>
    <row r="627">
      <c r="B627" s="37"/>
      <c r="C627" s="37"/>
      <c r="D627" s="37"/>
      <c r="E627" s="37"/>
      <c r="F627" s="37"/>
      <c r="G627" s="37"/>
      <c r="H627" s="37"/>
      <c r="I627" s="45"/>
      <c r="J627" s="45"/>
      <c r="K627" s="45"/>
      <c r="O627" s="45"/>
      <c r="P627" s="56"/>
      <c r="Q627" s="56"/>
      <c r="R627" s="46"/>
      <c r="S627" s="46"/>
      <c r="T627" s="46"/>
    </row>
    <row r="628">
      <c r="B628" s="37"/>
      <c r="C628" s="37"/>
      <c r="D628" s="37"/>
      <c r="E628" s="37"/>
      <c r="F628" s="37"/>
      <c r="G628" s="37"/>
      <c r="H628" s="37"/>
      <c r="I628" s="45"/>
      <c r="J628" s="45"/>
      <c r="K628" s="45"/>
      <c r="O628" s="45"/>
      <c r="P628" s="56"/>
      <c r="Q628" s="56"/>
      <c r="R628" s="46"/>
      <c r="S628" s="46"/>
      <c r="T628" s="46"/>
    </row>
    <row r="629">
      <c r="B629" s="37"/>
      <c r="C629" s="37"/>
      <c r="D629" s="37"/>
      <c r="E629" s="37"/>
      <c r="F629" s="37"/>
      <c r="G629" s="37"/>
      <c r="H629" s="37"/>
      <c r="I629" s="45"/>
      <c r="J629" s="45"/>
      <c r="K629" s="45"/>
      <c r="O629" s="45"/>
      <c r="P629" s="56"/>
      <c r="Q629" s="56"/>
      <c r="R629" s="46"/>
      <c r="S629" s="46"/>
      <c r="T629" s="46"/>
    </row>
    <row r="630">
      <c r="B630" s="37"/>
      <c r="C630" s="37"/>
      <c r="D630" s="37"/>
      <c r="E630" s="37"/>
      <c r="F630" s="37"/>
      <c r="G630" s="37"/>
      <c r="H630" s="37"/>
      <c r="I630" s="45"/>
      <c r="J630" s="45"/>
      <c r="K630" s="45"/>
      <c r="O630" s="45"/>
      <c r="P630" s="56"/>
      <c r="Q630" s="56"/>
      <c r="R630" s="46"/>
      <c r="S630" s="46"/>
      <c r="T630" s="46"/>
    </row>
    <row r="631">
      <c r="B631" s="37"/>
      <c r="C631" s="37"/>
      <c r="D631" s="37"/>
      <c r="E631" s="37"/>
      <c r="F631" s="37"/>
      <c r="G631" s="37"/>
      <c r="H631" s="37"/>
      <c r="I631" s="45"/>
      <c r="J631" s="45"/>
      <c r="K631" s="45"/>
      <c r="O631" s="45"/>
      <c r="P631" s="56"/>
      <c r="Q631" s="56"/>
      <c r="R631" s="46"/>
      <c r="S631" s="46"/>
      <c r="T631" s="46"/>
    </row>
    <row r="632">
      <c r="B632" s="37"/>
      <c r="C632" s="37"/>
      <c r="D632" s="37"/>
      <c r="E632" s="37"/>
      <c r="F632" s="37"/>
      <c r="G632" s="37"/>
      <c r="H632" s="37"/>
      <c r="I632" s="45"/>
      <c r="J632" s="45"/>
      <c r="K632" s="45"/>
      <c r="O632" s="45"/>
      <c r="P632" s="56"/>
      <c r="Q632" s="56"/>
      <c r="R632" s="46"/>
      <c r="S632" s="46"/>
      <c r="T632" s="46"/>
    </row>
    <row r="633">
      <c r="B633" s="37"/>
      <c r="C633" s="37"/>
      <c r="D633" s="37"/>
      <c r="E633" s="37"/>
      <c r="F633" s="37"/>
      <c r="G633" s="37"/>
      <c r="H633" s="37"/>
      <c r="I633" s="45"/>
      <c r="J633" s="45"/>
      <c r="K633" s="45"/>
      <c r="O633" s="45"/>
      <c r="P633" s="56"/>
      <c r="Q633" s="56"/>
      <c r="R633" s="46"/>
      <c r="S633" s="46"/>
      <c r="T633" s="46"/>
    </row>
    <row r="634">
      <c r="B634" s="37"/>
      <c r="C634" s="37"/>
      <c r="D634" s="37"/>
      <c r="E634" s="37"/>
      <c r="F634" s="37"/>
      <c r="G634" s="37"/>
      <c r="H634" s="37"/>
      <c r="I634" s="45"/>
      <c r="J634" s="45"/>
      <c r="K634" s="45"/>
      <c r="O634" s="45"/>
      <c r="P634" s="56"/>
      <c r="Q634" s="56"/>
      <c r="R634" s="46"/>
      <c r="S634" s="46"/>
      <c r="T634" s="46"/>
    </row>
    <row r="635">
      <c r="B635" s="37"/>
      <c r="C635" s="37"/>
      <c r="D635" s="37"/>
      <c r="E635" s="37"/>
      <c r="F635" s="37"/>
      <c r="G635" s="37"/>
      <c r="H635" s="37"/>
      <c r="I635" s="45"/>
      <c r="J635" s="45"/>
      <c r="K635" s="45"/>
      <c r="O635" s="45"/>
      <c r="P635" s="56"/>
      <c r="Q635" s="56"/>
      <c r="R635" s="46"/>
      <c r="S635" s="46"/>
      <c r="T635" s="46"/>
    </row>
    <row r="636">
      <c r="B636" s="37"/>
      <c r="C636" s="37"/>
      <c r="D636" s="37"/>
      <c r="E636" s="37"/>
      <c r="F636" s="37"/>
      <c r="G636" s="37"/>
      <c r="H636" s="37"/>
      <c r="I636" s="45"/>
      <c r="J636" s="45"/>
      <c r="K636" s="45"/>
      <c r="O636" s="45"/>
      <c r="P636" s="56"/>
      <c r="Q636" s="56"/>
      <c r="R636" s="46"/>
      <c r="S636" s="46"/>
      <c r="T636" s="46"/>
    </row>
    <row r="637">
      <c r="B637" s="37"/>
      <c r="C637" s="37"/>
      <c r="D637" s="37"/>
      <c r="E637" s="37"/>
      <c r="F637" s="37"/>
      <c r="G637" s="37"/>
      <c r="H637" s="37"/>
      <c r="I637" s="45"/>
      <c r="J637" s="45"/>
      <c r="K637" s="45"/>
      <c r="O637" s="45"/>
      <c r="P637" s="56"/>
      <c r="Q637" s="56"/>
      <c r="R637" s="46"/>
      <c r="S637" s="46"/>
      <c r="T637" s="46"/>
    </row>
    <row r="638">
      <c r="B638" s="37"/>
      <c r="C638" s="37"/>
      <c r="D638" s="37"/>
      <c r="E638" s="37"/>
      <c r="F638" s="37"/>
      <c r="G638" s="37"/>
      <c r="H638" s="37"/>
      <c r="I638" s="45"/>
      <c r="J638" s="45"/>
      <c r="K638" s="45"/>
      <c r="O638" s="45"/>
      <c r="P638" s="56"/>
      <c r="Q638" s="56"/>
      <c r="R638" s="46"/>
      <c r="S638" s="46"/>
      <c r="T638" s="46"/>
    </row>
    <row r="639">
      <c r="B639" s="37"/>
      <c r="C639" s="37"/>
      <c r="D639" s="37"/>
      <c r="E639" s="37"/>
      <c r="F639" s="37"/>
      <c r="G639" s="37"/>
      <c r="H639" s="37"/>
      <c r="I639" s="45"/>
      <c r="J639" s="45"/>
      <c r="K639" s="45"/>
      <c r="O639" s="45"/>
      <c r="P639" s="56"/>
      <c r="Q639" s="56"/>
      <c r="R639" s="46"/>
      <c r="S639" s="46"/>
      <c r="T639" s="46"/>
    </row>
    <row r="640">
      <c r="B640" s="37"/>
      <c r="C640" s="37"/>
      <c r="D640" s="37"/>
      <c r="E640" s="37"/>
      <c r="F640" s="37"/>
      <c r="G640" s="37"/>
      <c r="H640" s="37"/>
      <c r="I640" s="45"/>
      <c r="J640" s="45"/>
      <c r="K640" s="45"/>
      <c r="O640" s="45"/>
      <c r="P640" s="56"/>
      <c r="Q640" s="56"/>
      <c r="R640" s="46"/>
      <c r="S640" s="46"/>
      <c r="T640" s="46"/>
    </row>
    <row r="641">
      <c r="B641" s="37"/>
      <c r="C641" s="37"/>
      <c r="D641" s="37"/>
      <c r="E641" s="37"/>
      <c r="F641" s="37"/>
      <c r="G641" s="37"/>
      <c r="H641" s="37"/>
      <c r="I641" s="45"/>
      <c r="J641" s="45"/>
      <c r="K641" s="45"/>
      <c r="O641" s="45"/>
      <c r="P641" s="56"/>
      <c r="Q641" s="56"/>
      <c r="R641" s="46"/>
      <c r="S641" s="46"/>
      <c r="T641" s="46"/>
    </row>
    <row r="642">
      <c r="B642" s="37"/>
      <c r="C642" s="37"/>
      <c r="D642" s="37"/>
      <c r="E642" s="37"/>
      <c r="F642" s="37"/>
      <c r="G642" s="37"/>
      <c r="H642" s="37"/>
      <c r="I642" s="45"/>
      <c r="J642" s="45"/>
      <c r="K642" s="45"/>
      <c r="O642" s="45"/>
      <c r="P642" s="56"/>
      <c r="Q642" s="56"/>
      <c r="R642" s="46"/>
      <c r="S642" s="46"/>
      <c r="T642" s="46"/>
    </row>
    <row r="643">
      <c r="B643" s="37"/>
      <c r="C643" s="37"/>
      <c r="D643" s="37"/>
      <c r="E643" s="37"/>
      <c r="F643" s="37"/>
      <c r="G643" s="37"/>
      <c r="H643" s="37"/>
      <c r="I643" s="45"/>
      <c r="J643" s="45"/>
      <c r="K643" s="45"/>
      <c r="O643" s="45"/>
      <c r="P643" s="56"/>
      <c r="Q643" s="56"/>
      <c r="R643" s="46"/>
      <c r="S643" s="46"/>
      <c r="T643" s="46"/>
    </row>
    <row r="644">
      <c r="B644" s="37"/>
      <c r="C644" s="37"/>
      <c r="D644" s="37"/>
      <c r="E644" s="37"/>
      <c r="F644" s="37"/>
      <c r="G644" s="37"/>
      <c r="H644" s="37"/>
      <c r="I644" s="45"/>
      <c r="J644" s="45"/>
      <c r="K644" s="45"/>
      <c r="O644" s="45"/>
      <c r="P644" s="56"/>
      <c r="Q644" s="56"/>
      <c r="R644" s="46"/>
      <c r="S644" s="46"/>
      <c r="T644" s="46"/>
    </row>
    <row r="645">
      <c r="B645" s="37"/>
      <c r="C645" s="37"/>
      <c r="D645" s="37"/>
      <c r="E645" s="37"/>
      <c r="F645" s="37"/>
      <c r="G645" s="37"/>
      <c r="H645" s="37"/>
      <c r="I645" s="45"/>
      <c r="J645" s="45"/>
      <c r="K645" s="45"/>
      <c r="O645" s="45"/>
      <c r="P645" s="56"/>
      <c r="Q645" s="56"/>
      <c r="R645" s="46"/>
      <c r="S645" s="46"/>
      <c r="T645" s="46"/>
    </row>
    <row r="646">
      <c r="B646" s="37"/>
      <c r="C646" s="37"/>
      <c r="D646" s="37"/>
      <c r="E646" s="37"/>
      <c r="F646" s="37"/>
      <c r="G646" s="37"/>
      <c r="H646" s="37"/>
      <c r="I646" s="45"/>
      <c r="J646" s="45"/>
      <c r="K646" s="45"/>
      <c r="O646" s="45"/>
      <c r="P646" s="56"/>
      <c r="Q646" s="56"/>
      <c r="R646" s="46"/>
      <c r="S646" s="46"/>
      <c r="T646" s="46"/>
    </row>
    <row r="647">
      <c r="B647" s="37"/>
      <c r="C647" s="37"/>
      <c r="D647" s="37"/>
      <c r="E647" s="37"/>
      <c r="F647" s="37"/>
      <c r="G647" s="37"/>
      <c r="H647" s="37"/>
      <c r="I647" s="45"/>
      <c r="J647" s="45"/>
      <c r="K647" s="45"/>
      <c r="O647" s="45"/>
      <c r="P647" s="56"/>
      <c r="Q647" s="56"/>
      <c r="R647" s="46"/>
      <c r="S647" s="46"/>
      <c r="T647" s="46"/>
    </row>
    <row r="648">
      <c r="B648" s="37"/>
      <c r="C648" s="37"/>
      <c r="D648" s="37"/>
      <c r="E648" s="37"/>
      <c r="F648" s="37"/>
      <c r="G648" s="37"/>
      <c r="H648" s="37"/>
      <c r="I648" s="45"/>
      <c r="J648" s="45"/>
      <c r="K648" s="45"/>
      <c r="O648" s="45"/>
      <c r="P648" s="56"/>
      <c r="Q648" s="56"/>
      <c r="R648" s="46"/>
      <c r="S648" s="46"/>
      <c r="T648" s="46"/>
    </row>
    <row r="649">
      <c r="B649" s="37"/>
      <c r="C649" s="37"/>
      <c r="D649" s="37"/>
      <c r="E649" s="37"/>
      <c r="F649" s="37"/>
      <c r="G649" s="37"/>
      <c r="H649" s="37"/>
      <c r="I649" s="45"/>
      <c r="J649" s="45"/>
      <c r="K649" s="45"/>
      <c r="O649" s="45"/>
      <c r="P649" s="56"/>
      <c r="Q649" s="56"/>
      <c r="R649" s="46"/>
      <c r="S649" s="46"/>
      <c r="T649" s="46"/>
    </row>
    <row r="650">
      <c r="B650" s="37"/>
      <c r="C650" s="37"/>
      <c r="D650" s="37"/>
      <c r="E650" s="37"/>
      <c r="F650" s="37"/>
      <c r="G650" s="37"/>
      <c r="H650" s="37"/>
      <c r="I650" s="45"/>
      <c r="J650" s="45"/>
      <c r="K650" s="45"/>
      <c r="O650" s="45"/>
      <c r="P650" s="56"/>
      <c r="Q650" s="56"/>
      <c r="R650" s="46"/>
      <c r="S650" s="46"/>
      <c r="T650" s="46"/>
    </row>
    <row r="651">
      <c r="B651" s="37"/>
      <c r="C651" s="37"/>
      <c r="D651" s="37"/>
      <c r="E651" s="37"/>
      <c r="F651" s="37"/>
      <c r="G651" s="37"/>
      <c r="H651" s="37"/>
      <c r="I651" s="45"/>
      <c r="J651" s="45"/>
      <c r="K651" s="45"/>
      <c r="O651" s="45"/>
      <c r="P651" s="56"/>
      <c r="Q651" s="56"/>
      <c r="R651" s="46"/>
      <c r="S651" s="46"/>
      <c r="T651" s="46"/>
    </row>
    <row r="652">
      <c r="B652" s="37"/>
      <c r="C652" s="37"/>
      <c r="D652" s="37"/>
      <c r="E652" s="37"/>
      <c r="F652" s="37"/>
      <c r="G652" s="37"/>
      <c r="H652" s="37"/>
      <c r="I652" s="45"/>
      <c r="J652" s="45"/>
      <c r="K652" s="45"/>
      <c r="O652" s="45"/>
      <c r="P652" s="56"/>
      <c r="Q652" s="56"/>
      <c r="R652" s="46"/>
      <c r="S652" s="46"/>
      <c r="T652" s="46"/>
    </row>
    <row r="653">
      <c r="B653" s="37"/>
      <c r="C653" s="37"/>
      <c r="D653" s="37"/>
      <c r="E653" s="37"/>
      <c r="F653" s="37"/>
      <c r="G653" s="37"/>
      <c r="H653" s="37"/>
      <c r="I653" s="45"/>
      <c r="J653" s="45"/>
      <c r="K653" s="45"/>
      <c r="O653" s="45"/>
      <c r="P653" s="56"/>
      <c r="Q653" s="56"/>
      <c r="R653" s="46"/>
      <c r="S653" s="46"/>
      <c r="T653" s="46"/>
    </row>
    <row r="654">
      <c r="B654" s="37"/>
      <c r="C654" s="37"/>
      <c r="D654" s="37"/>
      <c r="E654" s="37"/>
      <c r="F654" s="37"/>
      <c r="G654" s="37"/>
      <c r="H654" s="37"/>
      <c r="I654" s="45"/>
      <c r="J654" s="45"/>
      <c r="K654" s="45"/>
      <c r="O654" s="45"/>
      <c r="P654" s="56"/>
      <c r="Q654" s="56"/>
      <c r="R654" s="46"/>
      <c r="S654" s="46"/>
      <c r="T654" s="46"/>
    </row>
    <row r="655">
      <c r="B655" s="37"/>
      <c r="C655" s="37"/>
      <c r="D655" s="37"/>
      <c r="E655" s="37"/>
      <c r="F655" s="37"/>
      <c r="G655" s="37"/>
      <c r="H655" s="37"/>
      <c r="I655" s="45"/>
      <c r="J655" s="45"/>
      <c r="K655" s="45"/>
      <c r="O655" s="45"/>
      <c r="P655" s="56"/>
      <c r="Q655" s="56"/>
      <c r="R655" s="46"/>
      <c r="S655" s="46"/>
      <c r="T655" s="46"/>
    </row>
    <row r="656">
      <c r="B656" s="37"/>
      <c r="C656" s="37"/>
      <c r="D656" s="37"/>
      <c r="E656" s="37"/>
      <c r="F656" s="37"/>
      <c r="G656" s="37"/>
      <c r="H656" s="37"/>
      <c r="I656" s="45"/>
      <c r="J656" s="45"/>
      <c r="K656" s="45"/>
      <c r="O656" s="45"/>
      <c r="P656" s="56"/>
      <c r="Q656" s="56"/>
      <c r="R656" s="46"/>
      <c r="S656" s="46"/>
      <c r="T656" s="46"/>
    </row>
    <row r="657">
      <c r="B657" s="37"/>
      <c r="C657" s="37"/>
      <c r="D657" s="37"/>
      <c r="E657" s="37"/>
      <c r="F657" s="37"/>
      <c r="G657" s="37"/>
      <c r="H657" s="37"/>
      <c r="I657" s="45"/>
      <c r="J657" s="45"/>
      <c r="K657" s="45"/>
      <c r="O657" s="45"/>
      <c r="P657" s="56"/>
      <c r="Q657" s="56"/>
      <c r="R657" s="46"/>
      <c r="S657" s="46"/>
      <c r="T657" s="46"/>
    </row>
    <row r="658">
      <c r="B658" s="37"/>
      <c r="C658" s="37"/>
      <c r="D658" s="37"/>
      <c r="E658" s="37"/>
      <c r="F658" s="37"/>
      <c r="G658" s="37"/>
      <c r="H658" s="37"/>
      <c r="I658" s="45"/>
      <c r="J658" s="45"/>
      <c r="K658" s="45"/>
      <c r="O658" s="45"/>
      <c r="P658" s="56"/>
      <c r="Q658" s="56"/>
      <c r="R658" s="46"/>
      <c r="S658" s="46"/>
      <c r="T658" s="46"/>
    </row>
    <row r="659">
      <c r="B659" s="37"/>
      <c r="C659" s="37"/>
      <c r="D659" s="37"/>
      <c r="E659" s="37"/>
      <c r="F659" s="37"/>
      <c r="G659" s="37"/>
      <c r="H659" s="37"/>
      <c r="I659" s="45"/>
      <c r="J659" s="45"/>
      <c r="K659" s="45"/>
      <c r="O659" s="45"/>
      <c r="P659" s="56"/>
      <c r="Q659" s="56"/>
      <c r="R659" s="46"/>
      <c r="S659" s="46"/>
      <c r="T659" s="46"/>
    </row>
    <row r="660">
      <c r="B660" s="37"/>
      <c r="C660" s="37"/>
      <c r="D660" s="37"/>
      <c r="E660" s="37"/>
      <c r="F660" s="37"/>
      <c r="G660" s="37"/>
      <c r="H660" s="37"/>
      <c r="I660" s="45"/>
      <c r="J660" s="45"/>
      <c r="K660" s="45"/>
      <c r="O660" s="45"/>
      <c r="P660" s="56"/>
      <c r="Q660" s="56"/>
      <c r="R660" s="46"/>
      <c r="S660" s="46"/>
      <c r="T660" s="46"/>
    </row>
    <row r="661">
      <c r="B661" s="37"/>
      <c r="C661" s="37"/>
      <c r="D661" s="37"/>
      <c r="E661" s="37"/>
      <c r="F661" s="37"/>
      <c r="G661" s="37"/>
      <c r="H661" s="37"/>
      <c r="I661" s="45"/>
      <c r="J661" s="45"/>
      <c r="K661" s="45"/>
      <c r="O661" s="45"/>
      <c r="P661" s="56"/>
      <c r="Q661" s="56"/>
      <c r="R661" s="46"/>
      <c r="S661" s="46"/>
      <c r="T661" s="46"/>
    </row>
    <row r="662">
      <c r="B662" s="37"/>
      <c r="C662" s="37"/>
      <c r="D662" s="37"/>
      <c r="E662" s="37"/>
      <c r="F662" s="37"/>
      <c r="G662" s="37"/>
      <c r="H662" s="37"/>
      <c r="I662" s="45"/>
      <c r="J662" s="45"/>
      <c r="K662" s="45"/>
      <c r="O662" s="45"/>
      <c r="P662" s="56"/>
      <c r="Q662" s="56"/>
      <c r="R662" s="46"/>
      <c r="S662" s="46"/>
      <c r="T662" s="46"/>
    </row>
    <row r="663">
      <c r="B663" s="37"/>
      <c r="C663" s="37"/>
      <c r="D663" s="37"/>
      <c r="E663" s="37"/>
      <c r="F663" s="37"/>
      <c r="G663" s="37"/>
      <c r="H663" s="37"/>
      <c r="I663" s="45"/>
      <c r="J663" s="45"/>
      <c r="K663" s="45"/>
      <c r="O663" s="45"/>
      <c r="P663" s="56"/>
      <c r="Q663" s="56"/>
      <c r="R663" s="46"/>
      <c r="S663" s="46"/>
      <c r="T663" s="46"/>
    </row>
    <row r="664">
      <c r="B664" s="37"/>
      <c r="C664" s="37"/>
      <c r="D664" s="37"/>
      <c r="E664" s="37"/>
      <c r="F664" s="37"/>
      <c r="G664" s="37"/>
      <c r="H664" s="37"/>
      <c r="I664" s="45"/>
      <c r="J664" s="45"/>
      <c r="K664" s="45"/>
      <c r="O664" s="45"/>
      <c r="P664" s="56"/>
      <c r="Q664" s="56"/>
      <c r="R664" s="46"/>
      <c r="S664" s="46"/>
      <c r="T664" s="46"/>
    </row>
    <row r="665">
      <c r="B665" s="37"/>
      <c r="C665" s="37"/>
      <c r="D665" s="37"/>
      <c r="E665" s="37"/>
      <c r="F665" s="37"/>
      <c r="G665" s="37"/>
      <c r="H665" s="37"/>
      <c r="I665" s="45"/>
      <c r="J665" s="45"/>
      <c r="K665" s="45"/>
      <c r="O665" s="45"/>
      <c r="P665" s="56"/>
      <c r="Q665" s="56"/>
      <c r="R665" s="46"/>
      <c r="S665" s="46"/>
      <c r="T665" s="46"/>
    </row>
    <row r="666">
      <c r="B666" s="37"/>
      <c r="C666" s="37"/>
      <c r="D666" s="37"/>
      <c r="E666" s="37"/>
      <c r="F666" s="37"/>
      <c r="G666" s="37"/>
      <c r="H666" s="37"/>
      <c r="I666" s="45"/>
      <c r="J666" s="45"/>
      <c r="K666" s="45"/>
      <c r="O666" s="45"/>
      <c r="P666" s="56"/>
      <c r="Q666" s="56"/>
      <c r="R666" s="46"/>
      <c r="S666" s="46"/>
      <c r="T666" s="46"/>
    </row>
    <row r="667">
      <c r="B667" s="37"/>
      <c r="C667" s="37"/>
      <c r="D667" s="37"/>
      <c r="E667" s="37"/>
      <c r="F667" s="37"/>
      <c r="G667" s="37"/>
      <c r="H667" s="37"/>
      <c r="I667" s="45"/>
      <c r="J667" s="45"/>
      <c r="K667" s="45"/>
      <c r="O667" s="45"/>
      <c r="P667" s="56"/>
      <c r="Q667" s="56"/>
      <c r="R667" s="46"/>
      <c r="S667" s="46"/>
      <c r="T667" s="46"/>
    </row>
    <row r="668">
      <c r="B668" s="37"/>
      <c r="C668" s="37"/>
      <c r="D668" s="37"/>
      <c r="E668" s="37"/>
      <c r="F668" s="37"/>
      <c r="G668" s="37"/>
      <c r="H668" s="37"/>
      <c r="I668" s="45"/>
      <c r="J668" s="45"/>
      <c r="K668" s="45"/>
      <c r="O668" s="45"/>
      <c r="P668" s="56"/>
      <c r="Q668" s="56"/>
      <c r="R668" s="46"/>
      <c r="S668" s="46"/>
      <c r="T668" s="46"/>
    </row>
    <row r="669">
      <c r="B669" s="37"/>
      <c r="C669" s="37"/>
      <c r="D669" s="37"/>
      <c r="E669" s="37"/>
      <c r="F669" s="37"/>
      <c r="G669" s="37"/>
      <c r="H669" s="37"/>
      <c r="I669" s="45"/>
      <c r="J669" s="45"/>
      <c r="K669" s="45"/>
      <c r="O669" s="45"/>
      <c r="P669" s="56"/>
      <c r="Q669" s="56"/>
      <c r="R669" s="46"/>
      <c r="S669" s="46"/>
      <c r="T669" s="46"/>
    </row>
    <row r="670">
      <c r="B670" s="37"/>
      <c r="C670" s="37"/>
      <c r="D670" s="37"/>
      <c r="E670" s="37"/>
      <c r="F670" s="37"/>
      <c r="G670" s="37"/>
      <c r="H670" s="37"/>
      <c r="I670" s="45"/>
      <c r="J670" s="45"/>
      <c r="K670" s="45"/>
      <c r="O670" s="45"/>
      <c r="P670" s="56"/>
      <c r="Q670" s="56"/>
      <c r="R670" s="46"/>
      <c r="S670" s="46"/>
      <c r="T670" s="46"/>
    </row>
    <row r="671">
      <c r="B671" s="37"/>
      <c r="C671" s="37"/>
      <c r="D671" s="37"/>
      <c r="E671" s="37"/>
      <c r="F671" s="37"/>
      <c r="G671" s="37"/>
      <c r="H671" s="37"/>
      <c r="I671" s="45"/>
      <c r="J671" s="45"/>
      <c r="K671" s="45"/>
      <c r="O671" s="45"/>
      <c r="P671" s="56"/>
      <c r="Q671" s="56"/>
      <c r="R671" s="46"/>
      <c r="S671" s="46"/>
      <c r="T671" s="46"/>
    </row>
    <row r="672">
      <c r="B672" s="37"/>
      <c r="C672" s="37"/>
      <c r="D672" s="37"/>
      <c r="E672" s="37"/>
      <c r="F672" s="37"/>
      <c r="G672" s="37"/>
      <c r="H672" s="37"/>
      <c r="I672" s="45"/>
      <c r="J672" s="45"/>
      <c r="K672" s="45"/>
      <c r="O672" s="45"/>
      <c r="P672" s="56"/>
      <c r="Q672" s="56"/>
      <c r="R672" s="46"/>
      <c r="S672" s="46"/>
      <c r="T672" s="46"/>
    </row>
    <row r="673">
      <c r="B673" s="37"/>
      <c r="C673" s="37"/>
      <c r="D673" s="37"/>
      <c r="E673" s="37"/>
      <c r="F673" s="37"/>
      <c r="G673" s="37"/>
      <c r="H673" s="37"/>
      <c r="I673" s="45"/>
      <c r="J673" s="45"/>
      <c r="K673" s="45"/>
      <c r="O673" s="45"/>
      <c r="P673" s="56"/>
      <c r="Q673" s="56"/>
      <c r="R673" s="46"/>
      <c r="S673" s="46"/>
      <c r="T673" s="46"/>
    </row>
    <row r="674">
      <c r="B674" s="37"/>
      <c r="C674" s="37"/>
      <c r="D674" s="37"/>
      <c r="E674" s="37"/>
      <c r="F674" s="37"/>
      <c r="G674" s="37"/>
      <c r="H674" s="37"/>
      <c r="I674" s="45"/>
      <c r="J674" s="45"/>
      <c r="K674" s="45"/>
      <c r="O674" s="45"/>
      <c r="P674" s="56"/>
      <c r="Q674" s="56"/>
      <c r="R674" s="46"/>
      <c r="S674" s="46"/>
      <c r="T674" s="46"/>
    </row>
    <row r="675">
      <c r="B675" s="37"/>
      <c r="C675" s="37"/>
      <c r="D675" s="37"/>
      <c r="E675" s="37"/>
      <c r="F675" s="37"/>
      <c r="G675" s="37"/>
      <c r="H675" s="37"/>
      <c r="I675" s="45"/>
      <c r="J675" s="45"/>
      <c r="K675" s="45"/>
      <c r="O675" s="45"/>
      <c r="P675" s="56"/>
      <c r="Q675" s="56"/>
      <c r="R675" s="46"/>
      <c r="S675" s="46"/>
      <c r="T675" s="46"/>
    </row>
    <row r="676">
      <c r="B676" s="37"/>
      <c r="C676" s="37"/>
      <c r="D676" s="37"/>
      <c r="E676" s="37"/>
      <c r="F676" s="37"/>
      <c r="G676" s="37"/>
      <c r="H676" s="37"/>
      <c r="I676" s="45"/>
      <c r="J676" s="45"/>
      <c r="K676" s="45"/>
      <c r="O676" s="45"/>
      <c r="P676" s="56"/>
      <c r="Q676" s="56"/>
      <c r="R676" s="46"/>
      <c r="S676" s="46"/>
      <c r="T676" s="46"/>
    </row>
    <row r="677">
      <c r="B677" s="37"/>
      <c r="C677" s="37"/>
      <c r="D677" s="37"/>
      <c r="E677" s="37"/>
      <c r="F677" s="37"/>
      <c r="G677" s="37"/>
      <c r="H677" s="37"/>
      <c r="I677" s="45"/>
      <c r="J677" s="45"/>
      <c r="K677" s="45"/>
      <c r="O677" s="45"/>
      <c r="P677" s="56"/>
      <c r="Q677" s="56"/>
      <c r="R677" s="46"/>
      <c r="S677" s="46"/>
      <c r="T677" s="46"/>
    </row>
    <row r="678">
      <c r="B678" s="37"/>
      <c r="C678" s="37"/>
      <c r="D678" s="37"/>
      <c r="E678" s="37"/>
      <c r="F678" s="37"/>
      <c r="G678" s="37"/>
      <c r="H678" s="37"/>
      <c r="I678" s="45"/>
      <c r="J678" s="45"/>
      <c r="K678" s="45"/>
      <c r="O678" s="45"/>
      <c r="P678" s="56"/>
      <c r="Q678" s="56"/>
      <c r="R678" s="46"/>
      <c r="S678" s="46"/>
      <c r="T678" s="46"/>
    </row>
    <row r="679">
      <c r="B679" s="37"/>
      <c r="C679" s="37"/>
      <c r="D679" s="37"/>
      <c r="E679" s="37"/>
      <c r="F679" s="37"/>
      <c r="G679" s="37"/>
      <c r="H679" s="37"/>
      <c r="I679" s="45"/>
      <c r="J679" s="45"/>
      <c r="K679" s="45"/>
      <c r="O679" s="45"/>
      <c r="P679" s="56"/>
      <c r="Q679" s="56"/>
      <c r="R679" s="46"/>
      <c r="S679" s="46"/>
      <c r="T679" s="46"/>
    </row>
    <row r="680">
      <c r="B680" s="37"/>
      <c r="C680" s="37"/>
      <c r="D680" s="37"/>
      <c r="E680" s="37"/>
      <c r="F680" s="37"/>
      <c r="G680" s="37"/>
      <c r="H680" s="37"/>
      <c r="I680" s="45"/>
      <c r="J680" s="45"/>
      <c r="K680" s="45"/>
      <c r="O680" s="45"/>
      <c r="P680" s="56"/>
      <c r="Q680" s="56"/>
      <c r="R680" s="46"/>
      <c r="S680" s="46"/>
      <c r="T680" s="46"/>
    </row>
    <row r="681">
      <c r="B681" s="37"/>
      <c r="C681" s="37"/>
      <c r="D681" s="37"/>
      <c r="E681" s="37"/>
      <c r="F681" s="37"/>
      <c r="G681" s="37"/>
      <c r="H681" s="37"/>
      <c r="I681" s="45"/>
      <c r="J681" s="45"/>
      <c r="K681" s="45"/>
      <c r="O681" s="45"/>
      <c r="P681" s="56"/>
      <c r="Q681" s="56"/>
      <c r="R681" s="46"/>
      <c r="S681" s="46"/>
      <c r="T681" s="46"/>
    </row>
    <row r="682">
      <c r="B682" s="37"/>
      <c r="C682" s="37"/>
      <c r="D682" s="37"/>
      <c r="E682" s="37"/>
      <c r="F682" s="37"/>
      <c r="G682" s="37"/>
      <c r="H682" s="37"/>
      <c r="I682" s="45"/>
      <c r="J682" s="45"/>
      <c r="K682" s="45"/>
      <c r="O682" s="45"/>
      <c r="P682" s="56"/>
      <c r="Q682" s="56"/>
      <c r="R682" s="46"/>
      <c r="S682" s="46"/>
      <c r="T682" s="46"/>
    </row>
    <row r="683">
      <c r="B683" s="37"/>
      <c r="C683" s="37"/>
      <c r="D683" s="37"/>
      <c r="E683" s="37"/>
      <c r="F683" s="37"/>
      <c r="G683" s="37"/>
      <c r="H683" s="37"/>
      <c r="I683" s="45"/>
      <c r="J683" s="45"/>
      <c r="K683" s="45"/>
      <c r="O683" s="45"/>
      <c r="P683" s="56"/>
      <c r="Q683" s="56"/>
      <c r="R683" s="46"/>
      <c r="S683" s="46"/>
      <c r="T683" s="46"/>
    </row>
    <row r="684">
      <c r="B684" s="37"/>
      <c r="C684" s="37"/>
      <c r="D684" s="37"/>
      <c r="E684" s="37"/>
      <c r="F684" s="37"/>
      <c r="G684" s="37"/>
      <c r="H684" s="37"/>
      <c r="I684" s="45"/>
      <c r="J684" s="45"/>
      <c r="K684" s="45"/>
      <c r="O684" s="45"/>
      <c r="P684" s="56"/>
      <c r="Q684" s="56"/>
      <c r="R684" s="46"/>
      <c r="S684" s="46"/>
      <c r="T684" s="46"/>
    </row>
    <row r="685">
      <c r="B685" s="37"/>
      <c r="C685" s="37"/>
      <c r="D685" s="37"/>
      <c r="E685" s="37"/>
      <c r="F685" s="37"/>
      <c r="G685" s="37"/>
      <c r="H685" s="37"/>
      <c r="I685" s="45"/>
      <c r="J685" s="45"/>
      <c r="K685" s="45"/>
      <c r="O685" s="45"/>
      <c r="P685" s="56"/>
      <c r="Q685" s="56"/>
      <c r="R685" s="46"/>
      <c r="S685" s="46"/>
      <c r="T685" s="46"/>
    </row>
    <row r="686">
      <c r="B686" s="37"/>
      <c r="C686" s="37"/>
      <c r="D686" s="37"/>
      <c r="E686" s="37"/>
      <c r="F686" s="37"/>
      <c r="G686" s="37"/>
      <c r="H686" s="37"/>
      <c r="I686" s="45"/>
      <c r="J686" s="45"/>
      <c r="K686" s="45"/>
      <c r="O686" s="45"/>
      <c r="P686" s="56"/>
      <c r="Q686" s="56"/>
      <c r="R686" s="46"/>
      <c r="S686" s="46"/>
      <c r="T686" s="46"/>
    </row>
    <row r="687">
      <c r="B687" s="37"/>
      <c r="C687" s="37"/>
      <c r="D687" s="37"/>
      <c r="E687" s="37"/>
      <c r="F687" s="37"/>
      <c r="G687" s="37"/>
      <c r="H687" s="37"/>
      <c r="I687" s="45"/>
      <c r="J687" s="45"/>
      <c r="K687" s="45"/>
      <c r="O687" s="45"/>
      <c r="P687" s="56"/>
      <c r="Q687" s="56"/>
      <c r="R687" s="46"/>
      <c r="S687" s="46"/>
      <c r="T687" s="46"/>
    </row>
    <row r="688">
      <c r="B688" s="37"/>
      <c r="C688" s="37"/>
      <c r="D688" s="37"/>
      <c r="E688" s="37"/>
      <c r="F688" s="37"/>
      <c r="G688" s="37"/>
      <c r="H688" s="37"/>
      <c r="I688" s="45"/>
      <c r="J688" s="45"/>
      <c r="K688" s="45"/>
      <c r="O688" s="45"/>
      <c r="P688" s="56"/>
      <c r="Q688" s="56"/>
      <c r="R688" s="46"/>
      <c r="S688" s="46"/>
      <c r="T688" s="46"/>
    </row>
    <row r="689">
      <c r="B689" s="37"/>
      <c r="C689" s="37"/>
      <c r="D689" s="37"/>
      <c r="E689" s="37"/>
      <c r="F689" s="37"/>
      <c r="G689" s="37"/>
      <c r="H689" s="37"/>
      <c r="I689" s="45"/>
      <c r="J689" s="45"/>
      <c r="K689" s="45"/>
      <c r="O689" s="45"/>
      <c r="P689" s="56"/>
      <c r="Q689" s="56"/>
      <c r="R689" s="46"/>
      <c r="S689" s="46"/>
      <c r="T689" s="46"/>
    </row>
    <row r="690">
      <c r="B690" s="37"/>
      <c r="C690" s="37"/>
      <c r="D690" s="37"/>
      <c r="E690" s="37"/>
      <c r="F690" s="37"/>
      <c r="G690" s="37"/>
      <c r="H690" s="37"/>
      <c r="I690" s="45"/>
      <c r="J690" s="45"/>
      <c r="K690" s="45"/>
      <c r="O690" s="45"/>
      <c r="P690" s="56"/>
      <c r="Q690" s="56"/>
      <c r="R690" s="46"/>
      <c r="S690" s="46"/>
      <c r="T690" s="46"/>
    </row>
    <row r="691">
      <c r="B691" s="37"/>
      <c r="C691" s="37"/>
      <c r="D691" s="37"/>
      <c r="E691" s="37"/>
      <c r="F691" s="37"/>
      <c r="G691" s="37"/>
      <c r="H691" s="37"/>
      <c r="I691" s="45"/>
      <c r="J691" s="45"/>
      <c r="K691" s="45"/>
      <c r="O691" s="45"/>
      <c r="P691" s="56"/>
      <c r="Q691" s="56"/>
      <c r="R691" s="46"/>
      <c r="S691" s="46"/>
      <c r="T691" s="46"/>
    </row>
    <row r="692">
      <c r="B692" s="37"/>
      <c r="C692" s="37"/>
      <c r="D692" s="37"/>
      <c r="E692" s="37"/>
      <c r="F692" s="37"/>
      <c r="G692" s="37"/>
      <c r="H692" s="37"/>
      <c r="I692" s="45"/>
      <c r="J692" s="45"/>
      <c r="K692" s="45"/>
      <c r="O692" s="45"/>
      <c r="P692" s="56"/>
      <c r="Q692" s="56"/>
      <c r="R692" s="46"/>
      <c r="S692" s="46"/>
      <c r="T692" s="46"/>
    </row>
    <row r="693">
      <c r="B693" s="37"/>
      <c r="C693" s="37"/>
      <c r="D693" s="37"/>
      <c r="E693" s="37"/>
      <c r="F693" s="37"/>
      <c r="G693" s="37"/>
      <c r="H693" s="37"/>
      <c r="I693" s="45"/>
      <c r="J693" s="45"/>
      <c r="K693" s="45"/>
      <c r="O693" s="45"/>
      <c r="P693" s="56"/>
      <c r="Q693" s="56"/>
      <c r="R693" s="46"/>
      <c r="S693" s="46"/>
      <c r="T693" s="46"/>
    </row>
    <row r="694">
      <c r="B694" s="37"/>
      <c r="C694" s="37"/>
      <c r="D694" s="37"/>
      <c r="E694" s="37"/>
      <c r="F694" s="37"/>
      <c r="G694" s="37"/>
      <c r="H694" s="37"/>
      <c r="I694" s="45"/>
      <c r="J694" s="45"/>
      <c r="K694" s="45"/>
      <c r="O694" s="45"/>
      <c r="P694" s="56"/>
      <c r="Q694" s="56"/>
      <c r="R694" s="46"/>
      <c r="S694" s="46"/>
      <c r="T694" s="46"/>
    </row>
    <row r="695">
      <c r="B695" s="37"/>
      <c r="C695" s="37"/>
      <c r="D695" s="37"/>
      <c r="E695" s="37"/>
      <c r="F695" s="37"/>
      <c r="G695" s="37"/>
      <c r="H695" s="37"/>
      <c r="I695" s="45"/>
      <c r="J695" s="45"/>
      <c r="K695" s="45"/>
      <c r="O695" s="45"/>
      <c r="P695" s="56"/>
      <c r="Q695" s="56"/>
      <c r="R695" s="46"/>
      <c r="S695" s="46"/>
      <c r="T695" s="46"/>
    </row>
    <row r="696">
      <c r="B696" s="37"/>
      <c r="C696" s="37"/>
      <c r="D696" s="37"/>
      <c r="E696" s="37"/>
      <c r="F696" s="37"/>
      <c r="G696" s="37"/>
      <c r="H696" s="37"/>
      <c r="I696" s="45"/>
      <c r="J696" s="45"/>
      <c r="K696" s="45"/>
      <c r="O696" s="45"/>
      <c r="P696" s="56"/>
      <c r="Q696" s="56"/>
      <c r="R696" s="46"/>
      <c r="S696" s="46"/>
      <c r="T696" s="46"/>
    </row>
    <row r="697">
      <c r="B697" s="37"/>
      <c r="C697" s="37"/>
      <c r="D697" s="37"/>
      <c r="E697" s="37"/>
      <c r="F697" s="37"/>
      <c r="G697" s="37"/>
      <c r="H697" s="37"/>
      <c r="I697" s="45"/>
      <c r="J697" s="45"/>
      <c r="K697" s="45"/>
      <c r="O697" s="45"/>
      <c r="P697" s="56"/>
      <c r="Q697" s="56"/>
      <c r="R697" s="46"/>
      <c r="S697" s="46"/>
      <c r="T697" s="46"/>
    </row>
    <row r="698">
      <c r="B698" s="37"/>
      <c r="C698" s="37"/>
      <c r="D698" s="37"/>
      <c r="E698" s="37"/>
      <c r="F698" s="37"/>
      <c r="G698" s="37"/>
      <c r="H698" s="37"/>
      <c r="I698" s="45"/>
      <c r="J698" s="45"/>
      <c r="K698" s="45"/>
      <c r="O698" s="45"/>
      <c r="P698" s="56"/>
      <c r="Q698" s="56"/>
      <c r="R698" s="46"/>
      <c r="S698" s="46"/>
      <c r="T698" s="46"/>
    </row>
    <row r="699">
      <c r="B699" s="37"/>
      <c r="C699" s="37"/>
      <c r="D699" s="37"/>
      <c r="E699" s="37"/>
      <c r="F699" s="37"/>
      <c r="G699" s="37"/>
      <c r="H699" s="37"/>
      <c r="I699" s="45"/>
      <c r="J699" s="45"/>
      <c r="K699" s="45"/>
      <c r="O699" s="45"/>
      <c r="P699" s="56"/>
      <c r="Q699" s="56"/>
      <c r="R699" s="46"/>
      <c r="S699" s="46"/>
      <c r="T699" s="46"/>
    </row>
    <row r="700">
      <c r="B700" s="37"/>
      <c r="C700" s="37"/>
      <c r="D700" s="37"/>
      <c r="E700" s="37"/>
      <c r="F700" s="37"/>
      <c r="G700" s="37"/>
      <c r="H700" s="37"/>
      <c r="I700" s="45"/>
      <c r="J700" s="45"/>
      <c r="K700" s="45"/>
      <c r="O700" s="45"/>
      <c r="P700" s="56"/>
      <c r="Q700" s="56"/>
      <c r="R700" s="46"/>
      <c r="S700" s="46"/>
      <c r="T700" s="46"/>
    </row>
    <row r="701">
      <c r="B701" s="37"/>
      <c r="C701" s="37"/>
      <c r="D701" s="37"/>
      <c r="E701" s="37"/>
      <c r="F701" s="37"/>
      <c r="G701" s="37"/>
      <c r="H701" s="37"/>
      <c r="I701" s="45"/>
      <c r="J701" s="45"/>
      <c r="K701" s="45"/>
      <c r="O701" s="45"/>
      <c r="P701" s="56"/>
      <c r="Q701" s="56"/>
      <c r="R701" s="46"/>
      <c r="S701" s="46"/>
      <c r="T701" s="46"/>
    </row>
    <row r="702">
      <c r="B702" s="37"/>
      <c r="C702" s="37"/>
      <c r="D702" s="37"/>
      <c r="E702" s="37"/>
      <c r="F702" s="37"/>
      <c r="G702" s="37"/>
      <c r="H702" s="37"/>
      <c r="I702" s="45"/>
      <c r="J702" s="45"/>
      <c r="K702" s="45"/>
      <c r="O702" s="45"/>
      <c r="P702" s="56"/>
      <c r="Q702" s="56"/>
      <c r="R702" s="46"/>
      <c r="S702" s="46"/>
      <c r="T702" s="46"/>
    </row>
    <row r="703">
      <c r="B703" s="37"/>
      <c r="C703" s="37"/>
      <c r="D703" s="37"/>
      <c r="E703" s="37"/>
      <c r="F703" s="37"/>
      <c r="G703" s="37"/>
      <c r="H703" s="37"/>
      <c r="I703" s="45"/>
      <c r="J703" s="45"/>
      <c r="K703" s="45"/>
      <c r="O703" s="45"/>
      <c r="P703" s="56"/>
      <c r="Q703" s="56"/>
      <c r="R703" s="46"/>
      <c r="S703" s="46"/>
      <c r="T703" s="46"/>
    </row>
    <row r="704">
      <c r="B704" s="37"/>
      <c r="C704" s="37"/>
      <c r="D704" s="37"/>
      <c r="E704" s="37"/>
      <c r="F704" s="37"/>
      <c r="G704" s="37"/>
      <c r="H704" s="37"/>
      <c r="I704" s="45"/>
      <c r="J704" s="45"/>
      <c r="K704" s="45"/>
      <c r="O704" s="45"/>
      <c r="P704" s="56"/>
      <c r="Q704" s="56"/>
      <c r="R704" s="46"/>
      <c r="S704" s="46"/>
      <c r="T704" s="46"/>
    </row>
    <row r="705">
      <c r="B705" s="37"/>
      <c r="C705" s="37"/>
      <c r="D705" s="37"/>
      <c r="E705" s="37"/>
      <c r="F705" s="37"/>
      <c r="G705" s="37"/>
      <c r="H705" s="37"/>
      <c r="I705" s="45"/>
      <c r="J705" s="45"/>
      <c r="K705" s="45"/>
      <c r="O705" s="45"/>
      <c r="P705" s="56"/>
      <c r="Q705" s="56"/>
      <c r="R705" s="46"/>
      <c r="S705" s="46"/>
      <c r="T705" s="46"/>
    </row>
    <row r="706">
      <c r="B706" s="37"/>
      <c r="C706" s="37"/>
      <c r="D706" s="37"/>
      <c r="E706" s="37"/>
      <c r="F706" s="37"/>
      <c r="G706" s="37"/>
      <c r="H706" s="37"/>
      <c r="I706" s="45"/>
      <c r="J706" s="45"/>
      <c r="K706" s="45"/>
      <c r="O706" s="45"/>
      <c r="P706" s="56"/>
      <c r="Q706" s="56"/>
      <c r="R706" s="46"/>
      <c r="S706" s="46"/>
      <c r="T706" s="46"/>
    </row>
    <row r="707">
      <c r="B707" s="37"/>
      <c r="C707" s="37"/>
      <c r="D707" s="37"/>
      <c r="E707" s="37"/>
      <c r="F707" s="37"/>
      <c r="G707" s="37"/>
      <c r="H707" s="37"/>
      <c r="I707" s="45"/>
      <c r="J707" s="45"/>
      <c r="K707" s="45"/>
      <c r="O707" s="45"/>
      <c r="P707" s="56"/>
      <c r="Q707" s="56"/>
      <c r="R707" s="46"/>
      <c r="S707" s="46"/>
      <c r="T707" s="46"/>
    </row>
    <row r="708">
      <c r="B708" s="37"/>
      <c r="C708" s="37"/>
      <c r="D708" s="37"/>
      <c r="E708" s="37"/>
      <c r="F708" s="37"/>
      <c r="G708" s="37"/>
      <c r="H708" s="37"/>
      <c r="I708" s="45"/>
      <c r="J708" s="45"/>
      <c r="K708" s="45"/>
      <c r="O708" s="45"/>
      <c r="P708" s="56"/>
      <c r="Q708" s="56"/>
      <c r="R708" s="46"/>
      <c r="S708" s="46"/>
      <c r="T708" s="46"/>
    </row>
    <row r="709">
      <c r="B709" s="37"/>
      <c r="C709" s="37"/>
      <c r="D709" s="37"/>
      <c r="E709" s="37"/>
      <c r="F709" s="37"/>
      <c r="G709" s="37"/>
      <c r="H709" s="37"/>
      <c r="I709" s="45"/>
      <c r="J709" s="45"/>
      <c r="K709" s="45"/>
      <c r="O709" s="45"/>
      <c r="P709" s="56"/>
      <c r="Q709" s="56"/>
      <c r="R709" s="46"/>
      <c r="S709" s="46"/>
      <c r="T709" s="46"/>
    </row>
    <row r="710">
      <c r="B710" s="37"/>
      <c r="C710" s="37"/>
      <c r="D710" s="37"/>
      <c r="E710" s="37"/>
      <c r="F710" s="37"/>
      <c r="G710" s="37"/>
      <c r="H710" s="37"/>
      <c r="I710" s="45"/>
      <c r="J710" s="45"/>
      <c r="K710" s="45"/>
      <c r="O710" s="45"/>
      <c r="P710" s="56"/>
      <c r="Q710" s="56"/>
      <c r="R710" s="46"/>
      <c r="S710" s="46"/>
      <c r="T710" s="46"/>
    </row>
    <row r="711">
      <c r="B711" s="37"/>
      <c r="C711" s="37"/>
      <c r="D711" s="37"/>
      <c r="E711" s="37"/>
      <c r="F711" s="37"/>
      <c r="G711" s="37"/>
      <c r="H711" s="37"/>
      <c r="I711" s="45"/>
      <c r="J711" s="45"/>
      <c r="K711" s="45"/>
      <c r="O711" s="45"/>
      <c r="P711" s="56"/>
      <c r="Q711" s="56"/>
      <c r="R711" s="46"/>
      <c r="S711" s="46"/>
      <c r="T711" s="46"/>
    </row>
    <row r="712">
      <c r="B712" s="37"/>
      <c r="C712" s="37"/>
      <c r="D712" s="37"/>
      <c r="E712" s="37"/>
      <c r="F712" s="37"/>
      <c r="G712" s="37"/>
      <c r="H712" s="37"/>
      <c r="I712" s="45"/>
      <c r="J712" s="45"/>
      <c r="K712" s="45"/>
      <c r="O712" s="45"/>
      <c r="P712" s="56"/>
      <c r="Q712" s="56"/>
      <c r="R712" s="46"/>
      <c r="S712" s="46"/>
      <c r="T712" s="46"/>
    </row>
    <row r="713">
      <c r="B713" s="37"/>
      <c r="C713" s="37"/>
      <c r="D713" s="37"/>
      <c r="E713" s="37"/>
      <c r="F713" s="37"/>
      <c r="G713" s="37"/>
      <c r="H713" s="37"/>
      <c r="I713" s="45"/>
      <c r="J713" s="45"/>
      <c r="K713" s="45"/>
      <c r="O713" s="45"/>
      <c r="P713" s="56"/>
      <c r="Q713" s="56"/>
      <c r="R713" s="46"/>
      <c r="S713" s="46"/>
      <c r="T713" s="46"/>
    </row>
    <row r="714">
      <c r="B714" s="37"/>
      <c r="C714" s="37"/>
      <c r="D714" s="37"/>
      <c r="E714" s="37"/>
      <c r="F714" s="37"/>
      <c r="G714" s="37"/>
      <c r="H714" s="37"/>
      <c r="I714" s="45"/>
      <c r="J714" s="45"/>
      <c r="K714" s="45"/>
      <c r="O714" s="45"/>
      <c r="P714" s="56"/>
      <c r="Q714" s="56"/>
      <c r="R714" s="46"/>
      <c r="S714" s="46"/>
      <c r="T714" s="46"/>
    </row>
    <row r="715">
      <c r="B715" s="37"/>
      <c r="C715" s="37"/>
      <c r="D715" s="37"/>
      <c r="E715" s="37"/>
      <c r="F715" s="37"/>
      <c r="G715" s="37"/>
      <c r="H715" s="37"/>
      <c r="I715" s="45"/>
      <c r="J715" s="45"/>
      <c r="K715" s="45"/>
      <c r="O715" s="45"/>
      <c r="P715" s="56"/>
      <c r="Q715" s="56"/>
      <c r="R715" s="46"/>
      <c r="S715" s="46"/>
      <c r="T715" s="46"/>
    </row>
    <row r="716">
      <c r="B716" s="37"/>
      <c r="C716" s="37"/>
      <c r="D716" s="37"/>
      <c r="E716" s="37"/>
      <c r="F716" s="37"/>
      <c r="G716" s="37"/>
      <c r="H716" s="37"/>
      <c r="I716" s="45"/>
      <c r="J716" s="45"/>
      <c r="K716" s="45"/>
      <c r="O716" s="45"/>
      <c r="P716" s="56"/>
      <c r="Q716" s="56"/>
      <c r="R716" s="46"/>
      <c r="S716" s="46"/>
      <c r="T716" s="46"/>
    </row>
    <row r="717">
      <c r="B717" s="37"/>
      <c r="C717" s="37"/>
      <c r="D717" s="37"/>
      <c r="E717" s="37"/>
      <c r="F717" s="37"/>
      <c r="G717" s="37"/>
      <c r="H717" s="37"/>
      <c r="I717" s="45"/>
      <c r="J717" s="45"/>
      <c r="K717" s="45"/>
      <c r="O717" s="45"/>
      <c r="P717" s="56"/>
      <c r="Q717" s="56"/>
      <c r="R717" s="46"/>
      <c r="S717" s="46"/>
      <c r="T717" s="46"/>
    </row>
    <row r="718">
      <c r="B718" s="37"/>
      <c r="C718" s="37"/>
      <c r="D718" s="37"/>
      <c r="E718" s="37"/>
      <c r="F718" s="37"/>
      <c r="G718" s="37"/>
      <c r="H718" s="37"/>
      <c r="I718" s="45"/>
      <c r="J718" s="45"/>
      <c r="K718" s="45"/>
      <c r="O718" s="45"/>
      <c r="P718" s="56"/>
      <c r="Q718" s="56"/>
      <c r="R718" s="46"/>
      <c r="S718" s="46"/>
      <c r="T718" s="46"/>
    </row>
    <row r="719">
      <c r="B719" s="37"/>
      <c r="C719" s="37"/>
      <c r="D719" s="37"/>
      <c r="E719" s="37"/>
      <c r="F719" s="37"/>
      <c r="G719" s="37"/>
      <c r="H719" s="37"/>
      <c r="I719" s="45"/>
      <c r="J719" s="45"/>
      <c r="K719" s="45"/>
      <c r="O719" s="45"/>
      <c r="P719" s="56"/>
      <c r="Q719" s="56"/>
      <c r="R719" s="46"/>
      <c r="S719" s="46"/>
      <c r="T719" s="46"/>
    </row>
    <row r="720">
      <c r="B720" s="37"/>
      <c r="C720" s="37"/>
      <c r="D720" s="37"/>
      <c r="E720" s="37"/>
      <c r="F720" s="37"/>
      <c r="G720" s="37"/>
      <c r="H720" s="37"/>
      <c r="I720" s="45"/>
      <c r="J720" s="45"/>
      <c r="K720" s="45"/>
      <c r="O720" s="45"/>
      <c r="P720" s="56"/>
      <c r="Q720" s="56"/>
      <c r="R720" s="46"/>
      <c r="S720" s="46"/>
      <c r="T720" s="46"/>
    </row>
    <row r="721">
      <c r="B721" s="37"/>
      <c r="C721" s="37"/>
      <c r="D721" s="37"/>
      <c r="E721" s="37"/>
      <c r="F721" s="37"/>
      <c r="G721" s="37"/>
      <c r="H721" s="37"/>
      <c r="I721" s="45"/>
      <c r="J721" s="45"/>
      <c r="K721" s="45"/>
      <c r="O721" s="45"/>
      <c r="P721" s="56"/>
      <c r="Q721" s="56"/>
      <c r="R721" s="46"/>
      <c r="S721" s="46"/>
      <c r="T721" s="46"/>
    </row>
    <row r="722">
      <c r="B722" s="37"/>
      <c r="C722" s="37"/>
      <c r="D722" s="37"/>
      <c r="E722" s="37"/>
      <c r="F722" s="37"/>
      <c r="G722" s="37"/>
      <c r="H722" s="37"/>
      <c r="I722" s="45"/>
      <c r="J722" s="45"/>
      <c r="K722" s="45"/>
      <c r="O722" s="45"/>
      <c r="P722" s="56"/>
      <c r="Q722" s="56"/>
      <c r="R722" s="46"/>
      <c r="S722" s="46"/>
      <c r="T722" s="46"/>
    </row>
    <row r="723">
      <c r="B723" s="37"/>
      <c r="C723" s="37"/>
      <c r="D723" s="37"/>
      <c r="E723" s="37"/>
      <c r="F723" s="37"/>
      <c r="G723" s="37"/>
      <c r="H723" s="37"/>
      <c r="I723" s="45"/>
      <c r="J723" s="45"/>
      <c r="K723" s="45"/>
      <c r="O723" s="45"/>
      <c r="P723" s="56"/>
      <c r="Q723" s="56"/>
      <c r="R723" s="46"/>
      <c r="S723" s="46"/>
      <c r="T723" s="46"/>
    </row>
    <row r="724">
      <c r="B724" s="37"/>
      <c r="C724" s="37"/>
      <c r="D724" s="37"/>
      <c r="E724" s="37"/>
      <c r="F724" s="37"/>
      <c r="G724" s="37"/>
      <c r="H724" s="37"/>
      <c r="I724" s="45"/>
      <c r="J724" s="45"/>
      <c r="K724" s="45"/>
      <c r="O724" s="45"/>
      <c r="P724" s="56"/>
      <c r="Q724" s="56"/>
      <c r="R724" s="46"/>
      <c r="S724" s="46"/>
      <c r="T724" s="46"/>
    </row>
    <row r="725">
      <c r="B725" s="37"/>
      <c r="C725" s="37"/>
      <c r="D725" s="37"/>
      <c r="E725" s="37"/>
      <c r="F725" s="37"/>
      <c r="G725" s="37"/>
      <c r="H725" s="37"/>
      <c r="I725" s="45"/>
      <c r="J725" s="45"/>
      <c r="K725" s="45"/>
      <c r="O725" s="45"/>
      <c r="P725" s="56"/>
      <c r="Q725" s="56"/>
      <c r="R725" s="46"/>
      <c r="S725" s="46"/>
      <c r="T725" s="46"/>
    </row>
    <row r="726">
      <c r="B726" s="37"/>
      <c r="C726" s="37"/>
      <c r="D726" s="37"/>
      <c r="E726" s="37"/>
      <c r="F726" s="37"/>
      <c r="G726" s="37"/>
      <c r="H726" s="37"/>
      <c r="I726" s="45"/>
      <c r="J726" s="45"/>
      <c r="K726" s="45"/>
      <c r="O726" s="45"/>
      <c r="P726" s="56"/>
      <c r="Q726" s="56"/>
      <c r="R726" s="46"/>
      <c r="S726" s="46"/>
      <c r="T726" s="46"/>
    </row>
    <row r="727">
      <c r="B727" s="37"/>
      <c r="C727" s="37"/>
      <c r="D727" s="37"/>
      <c r="E727" s="37"/>
      <c r="F727" s="37"/>
      <c r="G727" s="37"/>
      <c r="H727" s="37"/>
      <c r="I727" s="45"/>
      <c r="J727" s="45"/>
      <c r="K727" s="45"/>
      <c r="O727" s="45"/>
      <c r="P727" s="56"/>
      <c r="Q727" s="56"/>
      <c r="R727" s="46"/>
      <c r="S727" s="46"/>
      <c r="T727" s="46"/>
    </row>
    <row r="728">
      <c r="B728" s="37"/>
      <c r="C728" s="37"/>
      <c r="D728" s="37"/>
      <c r="E728" s="37"/>
      <c r="F728" s="37"/>
      <c r="G728" s="37"/>
      <c r="H728" s="37"/>
      <c r="I728" s="45"/>
      <c r="J728" s="45"/>
      <c r="K728" s="45"/>
      <c r="O728" s="45"/>
      <c r="P728" s="56"/>
      <c r="Q728" s="56"/>
      <c r="R728" s="46"/>
      <c r="S728" s="46"/>
      <c r="T728" s="46"/>
    </row>
    <row r="729">
      <c r="B729" s="37"/>
      <c r="C729" s="37"/>
      <c r="D729" s="37"/>
      <c r="E729" s="37"/>
      <c r="F729" s="37"/>
      <c r="G729" s="37"/>
      <c r="H729" s="37"/>
      <c r="I729" s="45"/>
      <c r="J729" s="45"/>
      <c r="K729" s="45"/>
      <c r="O729" s="45"/>
      <c r="P729" s="56"/>
      <c r="Q729" s="56"/>
      <c r="R729" s="46"/>
      <c r="S729" s="46"/>
      <c r="T729" s="46"/>
    </row>
    <row r="730">
      <c r="B730" s="37"/>
      <c r="C730" s="37"/>
      <c r="D730" s="37"/>
      <c r="E730" s="37"/>
      <c r="F730" s="37"/>
      <c r="G730" s="37"/>
      <c r="H730" s="37"/>
      <c r="I730" s="45"/>
      <c r="J730" s="45"/>
      <c r="K730" s="45"/>
      <c r="O730" s="45"/>
      <c r="P730" s="56"/>
      <c r="Q730" s="56"/>
      <c r="R730" s="46"/>
      <c r="S730" s="46"/>
      <c r="T730" s="46"/>
    </row>
    <row r="731">
      <c r="B731" s="37"/>
      <c r="C731" s="37"/>
      <c r="D731" s="37"/>
      <c r="E731" s="37"/>
      <c r="F731" s="37"/>
      <c r="G731" s="37"/>
      <c r="H731" s="37"/>
      <c r="I731" s="45"/>
      <c r="J731" s="45"/>
      <c r="K731" s="45"/>
      <c r="O731" s="45"/>
      <c r="P731" s="56"/>
      <c r="Q731" s="56"/>
      <c r="R731" s="46"/>
      <c r="S731" s="46"/>
      <c r="T731" s="46"/>
    </row>
    <row r="732">
      <c r="B732" s="37"/>
      <c r="C732" s="37"/>
      <c r="D732" s="37"/>
      <c r="E732" s="37"/>
      <c r="F732" s="37"/>
      <c r="G732" s="37"/>
      <c r="H732" s="37"/>
      <c r="I732" s="45"/>
      <c r="J732" s="45"/>
      <c r="K732" s="45"/>
      <c r="O732" s="45"/>
      <c r="P732" s="56"/>
      <c r="Q732" s="56"/>
      <c r="R732" s="46"/>
      <c r="S732" s="46"/>
      <c r="T732" s="46"/>
    </row>
    <row r="733">
      <c r="B733" s="37"/>
      <c r="C733" s="37"/>
      <c r="D733" s="37"/>
      <c r="E733" s="37"/>
      <c r="F733" s="37"/>
      <c r="G733" s="37"/>
      <c r="H733" s="37"/>
      <c r="I733" s="45"/>
      <c r="J733" s="45"/>
      <c r="K733" s="45"/>
      <c r="O733" s="45"/>
      <c r="P733" s="56"/>
      <c r="Q733" s="56"/>
      <c r="R733" s="46"/>
      <c r="S733" s="46"/>
      <c r="T733" s="46"/>
    </row>
    <row r="734">
      <c r="B734" s="37"/>
      <c r="C734" s="37"/>
      <c r="D734" s="37"/>
      <c r="E734" s="37"/>
      <c r="F734" s="37"/>
      <c r="G734" s="37"/>
      <c r="H734" s="37"/>
      <c r="I734" s="45"/>
      <c r="J734" s="45"/>
      <c r="K734" s="45"/>
      <c r="O734" s="45"/>
      <c r="P734" s="56"/>
      <c r="Q734" s="56"/>
      <c r="R734" s="46"/>
      <c r="S734" s="46"/>
      <c r="T734" s="46"/>
    </row>
    <row r="735">
      <c r="B735" s="37"/>
      <c r="C735" s="37"/>
      <c r="D735" s="37"/>
      <c r="E735" s="37"/>
      <c r="F735" s="37"/>
      <c r="G735" s="37"/>
      <c r="H735" s="37"/>
      <c r="I735" s="45"/>
      <c r="J735" s="45"/>
      <c r="K735" s="45"/>
      <c r="O735" s="45"/>
      <c r="P735" s="56"/>
      <c r="Q735" s="56"/>
      <c r="R735" s="46"/>
      <c r="S735" s="46"/>
      <c r="T735" s="46"/>
    </row>
    <row r="736">
      <c r="B736" s="37"/>
      <c r="C736" s="37"/>
      <c r="D736" s="37"/>
      <c r="E736" s="37"/>
      <c r="F736" s="37"/>
      <c r="G736" s="37"/>
      <c r="H736" s="37"/>
      <c r="I736" s="45"/>
      <c r="J736" s="45"/>
      <c r="K736" s="45"/>
      <c r="O736" s="45"/>
      <c r="P736" s="56"/>
      <c r="Q736" s="56"/>
      <c r="R736" s="46"/>
      <c r="S736" s="46"/>
      <c r="T736" s="46"/>
    </row>
    <row r="737">
      <c r="B737" s="37"/>
      <c r="C737" s="37"/>
      <c r="D737" s="37"/>
      <c r="E737" s="37"/>
      <c r="F737" s="37"/>
      <c r="G737" s="37"/>
      <c r="H737" s="37"/>
      <c r="I737" s="45"/>
      <c r="J737" s="45"/>
      <c r="K737" s="45"/>
      <c r="O737" s="45"/>
      <c r="P737" s="56"/>
      <c r="Q737" s="56"/>
      <c r="R737" s="46"/>
      <c r="S737" s="46"/>
      <c r="T737" s="46"/>
    </row>
    <row r="738">
      <c r="B738" s="37"/>
      <c r="C738" s="37"/>
      <c r="D738" s="37"/>
      <c r="E738" s="37"/>
      <c r="F738" s="37"/>
      <c r="G738" s="37"/>
      <c r="H738" s="37"/>
      <c r="I738" s="45"/>
      <c r="J738" s="45"/>
      <c r="K738" s="45"/>
      <c r="O738" s="45"/>
      <c r="P738" s="56"/>
      <c r="Q738" s="56"/>
      <c r="R738" s="46"/>
      <c r="S738" s="46"/>
      <c r="T738" s="46"/>
    </row>
    <row r="739">
      <c r="B739" s="37"/>
      <c r="C739" s="37"/>
      <c r="D739" s="37"/>
      <c r="E739" s="37"/>
      <c r="F739" s="37"/>
      <c r="G739" s="37"/>
      <c r="H739" s="37"/>
      <c r="I739" s="45"/>
      <c r="J739" s="45"/>
      <c r="K739" s="45"/>
      <c r="O739" s="45"/>
      <c r="P739" s="56"/>
      <c r="Q739" s="56"/>
      <c r="R739" s="46"/>
      <c r="S739" s="46"/>
      <c r="T739" s="46"/>
    </row>
    <row r="740">
      <c r="B740" s="37"/>
      <c r="C740" s="37"/>
      <c r="D740" s="37"/>
      <c r="E740" s="37"/>
      <c r="F740" s="37"/>
      <c r="G740" s="37"/>
      <c r="H740" s="37"/>
      <c r="I740" s="45"/>
      <c r="J740" s="45"/>
      <c r="K740" s="45"/>
      <c r="O740" s="45"/>
      <c r="P740" s="56"/>
      <c r="Q740" s="56"/>
      <c r="R740" s="46"/>
      <c r="S740" s="46"/>
      <c r="T740" s="46"/>
    </row>
    <row r="741">
      <c r="B741" s="37"/>
      <c r="C741" s="37"/>
      <c r="D741" s="37"/>
      <c r="E741" s="37"/>
      <c r="F741" s="37"/>
      <c r="G741" s="37"/>
      <c r="H741" s="37"/>
      <c r="I741" s="45"/>
      <c r="J741" s="45"/>
      <c r="K741" s="45"/>
      <c r="O741" s="45"/>
      <c r="P741" s="56"/>
      <c r="Q741" s="56"/>
      <c r="R741" s="46"/>
      <c r="S741" s="46"/>
      <c r="T741" s="46"/>
    </row>
    <row r="742">
      <c r="B742" s="37"/>
      <c r="C742" s="37"/>
      <c r="D742" s="37"/>
      <c r="E742" s="37"/>
      <c r="F742" s="37"/>
      <c r="G742" s="37"/>
      <c r="H742" s="37"/>
      <c r="I742" s="45"/>
      <c r="J742" s="45"/>
      <c r="K742" s="45"/>
      <c r="O742" s="45"/>
      <c r="P742" s="56"/>
      <c r="Q742" s="56"/>
      <c r="R742" s="46"/>
      <c r="S742" s="46"/>
      <c r="T742" s="46"/>
    </row>
    <row r="743">
      <c r="B743" s="37"/>
      <c r="C743" s="37"/>
      <c r="D743" s="37"/>
      <c r="E743" s="37"/>
      <c r="F743" s="37"/>
      <c r="G743" s="37"/>
      <c r="H743" s="37"/>
      <c r="I743" s="45"/>
      <c r="J743" s="45"/>
      <c r="K743" s="45"/>
      <c r="O743" s="45"/>
      <c r="P743" s="56"/>
      <c r="Q743" s="56"/>
      <c r="R743" s="46"/>
      <c r="S743" s="46"/>
      <c r="T743" s="46"/>
    </row>
    <row r="744">
      <c r="B744" s="37"/>
      <c r="C744" s="37"/>
      <c r="D744" s="37"/>
      <c r="E744" s="37"/>
      <c r="F744" s="37"/>
      <c r="G744" s="37"/>
      <c r="H744" s="37"/>
      <c r="I744" s="45"/>
      <c r="J744" s="45"/>
      <c r="K744" s="45"/>
      <c r="O744" s="45"/>
      <c r="P744" s="56"/>
      <c r="Q744" s="56"/>
      <c r="R744" s="46"/>
      <c r="S744" s="46"/>
      <c r="T744" s="46"/>
    </row>
    <row r="745">
      <c r="B745" s="37"/>
      <c r="C745" s="37"/>
      <c r="D745" s="37"/>
      <c r="E745" s="37"/>
      <c r="F745" s="37"/>
      <c r="G745" s="37"/>
      <c r="H745" s="37"/>
      <c r="I745" s="45"/>
      <c r="J745" s="45"/>
      <c r="K745" s="45"/>
      <c r="O745" s="45"/>
      <c r="P745" s="56"/>
      <c r="Q745" s="56"/>
      <c r="R745" s="46"/>
      <c r="S745" s="46"/>
      <c r="T745" s="46"/>
    </row>
    <row r="746">
      <c r="B746" s="37"/>
      <c r="C746" s="37"/>
      <c r="D746" s="37"/>
      <c r="E746" s="37"/>
      <c r="F746" s="37"/>
      <c r="G746" s="37"/>
      <c r="H746" s="37"/>
      <c r="I746" s="45"/>
      <c r="J746" s="45"/>
      <c r="K746" s="45"/>
      <c r="O746" s="45"/>
      <c r="P746" s="56"/>
      <c r="Q746" s="56"/>
      <c r="R746" s="46"/>
      <c r="S746" s="46"/>
      <c r="T746" s="46"/>
    </row>
    <row r="747">
      <c r="B747" s="37"/>
      <c r="C747" s="37"/>
      <c r="D747" s="37"/>
      <c r="E747" s="37"/>
      <c r="F747" s="37"/>
      <c r="G747" s="37"/>
      <c r="H747" s="37"/>
      <c r="I747" s="45"/>
      <c r="J747" s="45"/>
      <c r="K747" s="45"/>
      <c r="O747" s="45"/>
      <c r="P747" s="56"/>
      <c r="Q747" s="56"/>
      <c r="R747" s="46"/>
      <c r="S747" s="46"/>
      <c r="T747" s="46"/>
    </row>
    <row r="748">
      <c r="B748" s="37"/>
      <c r="C748" s="37"/>
      <c r="D748" s="37"/>
      <c r="E748" s="37"/>
      <c r="F748" s="37"/>
      <c r="G748" s="37"/>
      <c r="H748" s="37"/>
      <c r="I748" s="45"/>
      <c r="J748" s="45"/>
      <c r="K748" s="45"/>
      <c r="O748" s="45"/>
      <c r="P748" s="56"/>
      <c r="Q748" s="56"/>
      <c r="R748" s="46"/>
      <c r="S748" s="46"/>
      <c r="T748" s="46"/>
    </row>
    <row r="749">
      <c r="B749" s="37"/>
      <c r="C749" s="37"/>
      <c r="D749" s="37"/>
      <c r="E749" s="37"/>
      <c r="F749" s="37"/>
      <c r="G749" s="37"/>
      <c r="H749" s="37"/>
      <c r="I749" s="45"/>
      <c r="J749" s="45"/>
      <c r="K749" s="45"/>
      <c r="O749" s="45"/>
      <c r="P749" s="56"/>
      <c r="Q749" s="56"/>
      <c r="R749" s="46"/>
      <c r="S749" s="46"/>
      <c r="T749" s="46"/>
    </row>
    <row r="750">
      <c r="B750" s="37"/>
      <c r="C750" s="37"/>
      <c r="D750" s="37"/>
      <c r="E750" s="37"/>
      <c r="F750" s="37"/>
      <c r="G750" s="37"/>
      <c r="H750" s="37"/>
      <c r="I750" s="45"/>
      <c r="J750" s="45"/>
      <c r="K750" s="45"/>
      <c r="O750" s="45"/>
      <c r="P750" s="56"/>
      <c r="Q750" s="56"/>
      <c r="R750" s="46"/>
      <c r="S750" s="46"/>
      <c r="T750" s="46"/>
    </row>
    <row r="751">
      <c r="B751" s="37"/>
      <c r="C751" s="37"/>
      <c r="D751" s="37"/>
      <c r="E751" s="37"/>
      <c r="F751" s="37"/>
      <c r="G751" s="37"/>
      <c r="H751" s="37"/>
      <c r="I751" s="45"/>
      <c r="J751" s="45"/>
      <c r="K751" s="45"/>
      <c r="O751" s="45"/>
      <c r="P751" s="56"/>
      <c r="Q751" s="56"/>
      <c r="R751" s="46"/>
      <c r="S751" s="46"/>
      <c r="T751" s="46"/>
    </row>
    <row r="752">
      <c r="B752" s="37"/>
      <c r="C752" s="37"/>
      <c r="D752" s="37"/>
      <c r="E752" s="37"/>
      <c r="F752" s="37"/>
      <c r="G752" s="37"/>
      <c r="H752" s="37"/>
      <c r="I752" s="45"/>
      <c r="J752" s="45"/>
      <c r="K752" s="45"/>
      <c r="O752" s="45"/>
      <c r="P752" s="56"/>
      <c r="Q752" s="56"/>
      <c r="R752" s="46"/>
      <c r="S752" s="46"/>
      <c r="T752" s="46"/>
    </row>
    <row r="753">
      <c r="B753" s="37"/>
      <c r="C753" s="37"/>
      <c r="D753" s="37"/>
      <c r="E753" s="37"/>
      <c r="F753" s="37"/>
      <c r="G753" s="37"/>
      <c r="H753" s="37"/>
      <c r="I753" s="45"/>
      <c r="J753" s="45"/>
      <c r="K753" s="45"/>
      <c r="O753" s="45"/>
      <c r="P753" s="56"/>
      <c r="Q753" s="56"/>
      <c r="R753" s="46"/>
      <c r="S753" s="46"/>
      <c r="T753" s="46"/>
    </row>
    <row r="754">
      <c r="B754" s="37"/>
      <c r="C754" s="37"/>
      <c r="D754" s="37"/>
      <c r="E754" s="37"/>
      <c r="F754" s="37"/>
      <c r="G754" s="37"/>
      <c r="H754" s="37"/>
      <c r="I754" s="45"/>
      <c r="J754" s="45"/>
      <c r="K754" s="45"/>
      <c r="O754" s="45"/>
      <c r="P754" s="56"/>
      <c r="Q754" s="56"/>
      <c r="R754" s="46"/>
      <c r="S754" s="46"/>
      <c r="T754" s="46"/>
    </row>
    <row r="755">
      <c r="B755" s="37"/>
      <c r="C755" s="37"/>
      <c r="D755" s="37"/>
      <c r="E755" s="37"/>
      <c r="F755" s="37"/>
      <c r="G755" s="37"/>
      <c r="H755" s="37"/>
      <c r="I755" s="45"/>
      <c r="J755" s="45"/>
      <c r="K755" s="45"/>
      <c r="O755" s="45"/>
      <c r="P755" s="56"/>
      <c r="Q755" s="56"/>
      <c r="R755" s="46"/>
      <c r="S755" s="46"/>
      <c r="T755" s="46"/>
    </row>
    <row r="756">
      <c r="B756" s="37"/>
      <c r="C756" s="37"/>
      <c r="D756" s="37"/>
      <c r="E756" s="37"/>
      <c r="F756" s="37"/>
      <c r="G756" s="37"/>
      <c r="H756" s="37"/>
      <c r="I756" s="45"/>
      <c r="J756" s="45"/>
      <c r="K756" s="45"/>
      <c r="O756" s="45"/>
      <c r="P756" s="56"/>
      <c r="Q756" s="56"/>
      <c r="R756" s="46"/>
      <c r="S756" s="46"/>
      <c r="T756" s="46"/>
    </row>
    <row r="757">
      <c r="B757" s="37"/>
      <c r="C757" s="37"/>
      <c r="D757" s="37"/>
      <c r="E757" s="37"/>
      <c r="F757" s="37"/>
      <c r="G757" s="37"/>
      <c r="H757" s="37"/>
      <c r="I757" s="45"/>
      <c r="J757" s="45"/>
      <c r="K757" s="45"/>
      <c r="O757" s="45"/>
      <c r="P757" s="56"/>
      <c r="Q757" s="56"/>
      <c r="R757" s="46"/>
      <c r="S757" s="46"/>
      <c r="T757" s="46"/>
    </row>
    <row r="758">
      <c r="B758" s="37"/>
      <c r="C758" s="37"/>
      <c r="D758" s="37"/>
      <c r="E758" s="37"/>
      <c r="F758" s="37"/>
      <c r="G758" s="37"/>
      <c r="H758" s="37"/>
      <c r="I758" s="45"/>
      <c r="J758" s="45"/>
      <c r="K758" s="45"/>
      <c r="O758" s="45"/>
      <c r="P758" s="56"/>
      <c r="Q758" s="56"/>
      <c r="R758" s="46"/>
      <c r="S758" s="46"/>
      <c r="T758" s="46"/>
    </row>
    <row r="759">
      <c r="B759" s="37"/>
      <c r="C759" s="37"/>
      <c r="D759" s="37"/>
      <c r="E759" s="37"/>
      <c r="F759" s="37"/>
      <c r="G759" s="37"/>
      <c r="H759" s="37"/>
      <c r="I759" s="45"/>
      <c r="J759" s="45"/>
      <c r="K759" s="45"/>
      <c r="O759" s="45"/>
      <c r="P759" s="56"/>
      <c r="Q759" s="56"/>
      <c r="R759" s="46"/>
      <c r="S759" s="46"/>
      <c r="T759" s="46"/>
    </row>
    <row r="760">
      <c r="B760" s="37"/>
      <c r="C760" s="37"/>
      <c r="D760" s="37"/>
      <c r="E760" s="37"/>
      <c r="F760" s="37"/>
      <c r="G760" s="37"/>
      <c r="H760" s="37"/>
      <c r="I760" s="45"/>
      <c r="J760" s="45"/>
      <c r="K760" s="45"/>
      <c r="O760" s="45"/>
      <c r="P760" s="56"/>
      <c r="Q760" s="56"/>
      <c r="R760" s="46"/>
      <c r="S760" s="46"/>
      <c r="T760" s="46"/>
    </row>
    <row r="761">
      <c r="B761" s="37"/>
      <c r="C761" s="37"/>
      <c r="D761" s="37"/>
      <c r="E761" s="37"/>
      <c r="F761" s="37"/>
      <c r="G761" s="37"/>
      <c r="H761" s="37"/>
      <c r="I761" s="45"/>
      <c r="J761" s="45"/>
      <c r="K761" s="45"/>
      <c r="O761" s="45"/>
      <c r="P761" s="56"/>
      <c r="Q761" s="56"/>
      <c r="R761" s="46"/>
      <c r="S761" s="46"/>
      <c r="T761" s="46"/>
    </row>
    <row r="762">
      <c r="B762" s="37"/>
      <c r="C762" s="37"/>
      <c r="D762" s="37"/>
      <c r="E762" s="37"/>
      <c r="F762" s="37"/>
      <c r="G762" s="37"/>
      <c r="H762" s="37"/>
      <c r="I762" s="45"/>
      <c r="J762" s="45"/>
      <c r="K762" s="45"/>
      <c r="O762" s="45"/>
      <c r="P762" s="56"/>
      <c r="Q762" s="56"/>
      <c r="R762" s="46"/>
      <c r="S762" s="46"/>
      <c r="T762" s="46"/>
    </row>
    <row r="763">
      <c r="B763" s="37"/>
      <c r="C763" s="37"/>
      <c r="D763" s="37"/>
      <c r="E763" s="37"/>
      <c r="F763" s="37"/>
      <c r="G763" s="37"/>
      <c r="H763" s="37"/>
      <c r="I763" s="45"/>
      <c r="J763" s="45"/>
      <c r="K763" s="45"/>
      <c r="O763" s="45"/>
      <c r="P763" s="56"/>
      <c r="Q763" s="56"/>
      <c r="R763" s="46"/>
      <c r="S763" s="46"/>
      <c r="T763" s="46"/>
    </row>
    <row r="764">
      <c r="B764" s="37"/>
      <c r="C764" s="37"/>
      <c r="D764" s="37"/>
      <c r="E764" s="37"/>
      <c r="F764" s="37"/>
      <c r="G764" s="37"/>
      <c r="H764" s="37"/>
      <c r="I764" s="45"/>
      <c r="J764" s="45"/>
      <c r="K764" s="45"/>
      <c r="O764" s="45"/>
      <c r="P764" s="56"/>
      <c r="Q764" s="56"/>
      <c r="R764" s="46"/>
      <c r="S764" s="46"/>
      <c r="T764" s="46"/>
    </row>
    <row r="765">
      <c r="B765" s="37"/>
      <c r="C765" s="37"/>
      <c r="D765" s="37"/>
      <c r="E765" s="37"/>
      <c r="F765" s="37"/>
      <c r="G765" s="37"/>
      <c r="H765" s="37"/>
      <c r="I765" s="45"/>
      <c r="J765" s="45"/>
      <c r="K765" s="45"/>
      <c r="O765" s="45"/>
      <c r="P765" s="56"/>
      <c r="Q765" s="56"/>
      <c r="R765" s="46"/>
      <c r="S765" s="46"/>
      <c r="T765" s="46"/>
    </row>
    <row r="766">
      <c r="B766" s="37"/>
      <c r="C766" s="37"/>
      <c r="D766" s="37"/>
      <c r="E766" s="37"/>
      <c r="F766" s="37"/>
      <c r="G766" s="37"/>
      <c r="H766" s="37"/>
      <c r="I766" s="45"/>
      <c r="J766" s="45"/>
      <c r="K766" s="45"/>
      <c r="O766" s="45"/>
      <c r="P766" s="56"/>
      <c r="Q766" s="56"/>
      <c r="R766" s="46"/>
      <c r="S766" s="46"/>
      <c r="T766" s="46"/>
    </row>
    <row r="767">
      <c r="B767" s="37"/>
      <c r="C767" s="37"/>
      <c r="D767" s="37"/>
      <c r="E767" s="37"/>
      <c r="F767" s="37"/>
      <c r="G767" s="37"/>
      <c r="H767" s="37"/>
      <c r="I767" s="45"/>
      <c r="J767" s="45"/>
      <c r="K767" s="45"/>
      <c r="O767" s="45"/>
      <c r="P767" s="56"/>
      <c r="Q767" s="56"/>
      <c r="R767" s="46"/>
      <c r="S767" s="46"/>
      <c r="T767" s="46"/>
    </row>
    <row r="768">
      <c r="B768" s="37"/>
      <c r="C768" s="37"/>
      <c r="D768" s="37"/>
      <c r="E768" s="37"/>
      <c r="F768" s="37"/>
      <c r="G768" s="37"/>
      <c r="H768" s="37"/>
      <c r="I768" s="45"/>
      <c r="J768" s="45"/>
      <c r="K768" s="45"/>
      <c r="O768" s="45"/>
      <c r="P768" s="56"/>
      <c r="Q768" s="56"/>
      <c r="R768" s="46"/>
      <c r="S768" s="46"/>
      <c r="T768" s="46"/>
    </row>
    <row r="769">
      <c r="B769" s="37"/>
      <c r="C769" s="37"/>
      <c r="D769" s="37"/>
      <c r="E769" s="37"/>
      <c r="F769" s="37"/>
      <c r="G769" s="37"/>
      <c r="H769" s="37"/>
      <c r="I769" s="45"/>
      <c r="J769" s="45"/>
      <c r="K769" s="45"/>
      <c r="O769" s="45"/>
      <c r="P769" s="56"/>
      <c r="Q769" s="56"/>
      <c r="R769" s="46"/>
      <c r="S769" s="46"/>
      <c r="T769" s="46"/>
    </row>
    <row r="770">
      <c r="B770" s="37"/>
      <c r="C770" s="37"/>
      <c r="D770" s="37"/>
      <c r="E770" s="37"/>
      <c r="F770" s="37"/>
      <c r="G770" s="37"/>
      <c r="H770" s="37"/>
      <c r="I770" s="45"/>
      <c r="J770" s="45"/>
      <c r="K770" s="45"/>
      <c r="O770" s="45"/>
      <c r="P770" s="56"/>
      <c r="Q770" s="56"/>
      <c r="R770" s="46"/>
      <c r="S770" s="46"/>
      <c r="T770" s="46"/>
    </row>
    <row r="771">
      <c r="B771" s="37"/>
      <c r="C771" s="37"/>
      <c r="D771" s="37"/>
      <c r="E771" s="37"/>
      <c r="F771" s="37"/>
      <c r="G771" s="37"/>
      <c r="H771" s="37"/>
      <c r="I771" s="45"/>
      <c r="J771" s="45"/>
      <c r="K771" s="45"/>
      <c r="O771" s="45"/>
      <c r="P771" s="56"/>
      <c r="Q771" s="56"/>
      <c r="R771" s="46"/>
      <c r="S771" s="46"/>
      <c r="T771" s="46"/>
    </row>
    <row r="772">
      <c r="B772" s="37"/>
      <c r="C772" s="37"/>
      <c r="D772" s="37"/>
      <c r="E772" s="37"/>
      <c r="F772" s="37"/>
      <c r="G772" s="37"/>
      <c r="H772" s="37"/>
      <c r="I772" s="45"/>
      <c r="J772" s="45"/>
      <c r="K772" s="45"/>
      <c r="O772" s="45"/>
      <c r="P772" s="56"/>
      <c r="Q772" s="56"/>
      <c r="R772" s="46"/>
      <c r="S772" s="46"/>
      <c r="T772" s="46"/>
    </row>
    <row r="773">
      <c r="B773" s="37"/>
      <c r="C773" s="37"/>
      <c r="D773" s="37"/>
      <c r="E773" s="37"/>
      <c r="F773" s="37"/>
      <c r="G773" s="37"/>
      <c r="H773" s="37"/>
      <c r="I773" s="45"/>
      <c r="J773" s="45"/>
      <c r="K773" s="45"/>
      <c r="O773" s="45"/>
      <c r="P773" s="56"/>
      <c r="Q773" s="56"/>
      <c r="R773" s="46"/>
      <c r="S773" s="46"/>
      <c r="T773" s="46"/>
    </row>
    <row r="774">
      <c r="B774" s="37"/>
      <c r="C774" s="37"/>
      <c r="D774" s="37"/>
      <c r="E774" s="37"/>
      <c r="F774" s="37"/>
      <c r="G774" s="37"/>
      <c r="H774" s="37"/>
      <c r="I774" s="45"/>
      <c r="J774" s="45"/>
      <c r="K774" s="45"/>
      <c r="O774" s="45"/>
      <c r="P774" s="56"/>
      <c r="Q774" s="56"/>
      <c r="R774" s="46"/>
      <c r="S774" s="46"/>
      <c r="T774" s="46"/>
    </row>
    <row r="775">
      <c r="B775" s="37"/>
      <c r="C775" s="37"/>
      <c r="D775" s="37"/>
      <c r="E775" s="37"/>
      <c r="F775" s="37"/>
      <c r="G775" s="37"/>
      <c r="H775" s="37"/>
      <c r="I775" s="45"/>
      <c r="J775" s="45"/>
      <c r="K775" s="45"/>
      <c r="O775" s="45"/>
      <c r="P775" s="56"/>
      <c r="Q775" s="56"/>
      <c r="R775" s="46"/>
      <c r="S775" s="46"/>
      <c r="T775" s="46"/>
    </row>
    <row r="776">
      <c r="B776" s="37"/>
      <c r="C776" s="37"/>
      <c r="D776" s="37"/>
      <c r="E776" s="37"/>
      <c r="F776" s="37"/>
      <c r="G776" s="37"/>
      <c r="H776" s="37"/>
      <c r="I776" s="45"/>
      <c r="J776" s="45"/>
      <c r="K776" s="45"/>
      <c r="O776" s="45"/>
      <c r="P776" s="56"/>
      <c r="Q776" s="56"/>
      <c r="R776" s="46"/>
      <c r="S776" s="46"/>
      <c r="T776" s="46"/>
    </row>
    <row r="777">
      <c r="B777" s="37"/>
      <c r="C777" s="37"/>
      <c r="D777" s="37"/>
      <c r="E777" s="37"/>
      <c r="F777" s="37"/>
      <c r="G777" s="37"/>
      <c r="H777" s="37"/>
      <c r="I777" s="45"/>
      <c r="J777" s="45"/>
      <c r="K777" s="45"/>
      <c r="O777" s="45"/>
      <c r="P777" s="56"/>
      <c r="Q777" s="56"/>
      <c r="R777" s="46"/>
      <c r="S777" s="46"/>
      <c r="T777" s="46"/>
    </row>
    <row r="778">
      <c r="B778" s="37"/>
      <c r="C778" s="37"/>
      <c r="D778" s="37"/>
      <c r="E778" s="37"/>
      <c r="F778" s="37"/>
      <c r="G778" s="37"/>
      <c r="H778" s="37"/>
      <c r="I778" s="45"/>
      <c r="J778" s="45"/>
      <c r="K778" s="45"/>
      <c r="O778" s="45"/>
      <c r="P778" s="56"/>
      <c r="Q778" s="56"/>
      <c r="R778" s="46"/>
      <c r="S778" s="46"/>
      <c r="T778" s="46"/>
    </row>
    <row r="779">
      <c r="B779" s="37"/>
      <c r="C779" s="37"/>
      <c r="D779" s="37"/>
      <c r="E779" s="37"/>
      <c r="F779" s="37"/>
      <c r="G779" s="37"/>
      <c r="H779" s="37"/>
      <c r="I779" s="45"/>
      <c r="J779" s="45"/>
      <c r="K779" s="45"/>
      <c r="O779" s="45"/>
      <c r="P779" s="56"/>
      <c r="Q779" s="56"/>
      <c r="R779" s="46"/>
      <c r="S779" s="46"/>
      <c r="T779" s="46"/>
    </row>
    <row r="780">
      <c r="B780" s="37"/>
      <c r="C780" s="37"/>
      <c r="D780" s="37"/>
      <c r="E780" s="37"/>
      <c r="F780" s="37"/>
      <c r="G780" s="37"/>
      <c r="H780" s="37"/>
      <c r="I780" s="45"/>
      <c r="J780" s="45"/>
      <c r="K780" s="45"/>
      <c r="O780" s="45"/>
      <c r="P780" s="56"/>
      <c r="Q780" s="56"/>
      <c r="R780" s="46"/>
      <c r="S780" s="46"/>
      <c r="T780" s="46"/>
    </row>
    <row r="781">
      <c r="B781" s="37"/>
      <c r="C781" s="37"/>
      <c r="D781" s="37"/>
      <c r="E781" s="37"/>
      <c r="F781" s="37"/>
      <c r="G781" s="37"/>
      <c r="H781" s="37"/>
      <c r="I781" s="45"/>
      <c r="J781" s="45"/>
      <c r="K781" s="45"/>
      <c r="O781" s="45"/>
      <c r="P781" s="56"/>
      <c r="Q781" s="56"/>
      <c r="R781" s="46"/>
      <c r="S781" s="46"/>
      <c r="T781" s="46"/>
    </row>
    <row r="782">
      <c r="B782" s="37"/>
      <c r="C782" s="37"/>
      <c r="D782" s="37"/>
      <c r="E782" s="37"/>
      <c r="F782" s="37"/>
      <c r="G782" s="37"/>
      <c r="H782" s="37"/>
      <c r="I782" s="45"/>
      <c r="J782" s="45"/>
      <c r="K782" s="45"/>
      <c r="O782" s="45"/>
      <c r="P782" s="56"/>
      <c r="Q782" s="56"/>
      <c r="R782" s="46"/>
      <c r="S782" s="46"/>
      <c r="T782" s="46"/>
    </row>
    <row r="783">
      <c r="B783" s="37"/>
      <c r="C783" s="37"/>
      <c r="D783" s="37"/>
      <c r="E783" s="37"/>
      <c r="F783" s="37"/>
      <c r="G783" s="37"/>
      <c r="H783" s="37"/>
      <c r="I783" s="45"/>
      <c r="J783" s="45"/>
      <c r="K783" s="45"/>
      <c r="O783" s="45"/>
      <c r="P783" s="56"/>
      <c r="Q783" s="56"/>
      <c r="R783" s="46"/>
      <c r="S783" s="46"/>
      <c r="T783" s="46"/>
    </row>
    <row r="784">
      <c r="B784" s="37"/>
      <c r="C784" s="37"/>
      <c r="D784" s="37"/>
      <c r="E784" s="37"/>
      <c r="F784" s="37"/>
      <c r="G784" s="37"/>
      <c r="H784" s="37"/>
      <c r="I784" s="45"/>
      <c r="J784" s="45"/>
      <c r="K784" s="45"/>
      <c r="O784" s="45"/>
      <c r="P784" s="56"/>
      <c r="Q784" s="56"/>
      <c r="R784" s="46"/>
      <c r="S784" s="46"/>
      <c r="T784" s="46"/>
    </row>
    <row r="785">
      <c r="B785" s="37"/>
      <c r="C785" s="37"/>
      <c r="D785" s="37"/>
      <c r="E785" s="37"/>
      <c r="F785" s="37"/>
      <c r="G785" s="37"/>
      <c r="H785" s="37"/>
      <c r="I785" s="45"/>
      <c r="J785" s="45"/>
      <c r="K785" s="45"/>
      <c r="O785" s="45"/>
      <c r="P785" s="56"/>
      <c r="Q785" s="56"/>
      <c r="R785" s="46"/>
      <c r="S785" s="46"/>
      <c r="T785" s="46"/>
    </row>
    <row r="786">
      <c r="B786" s="37"/>
      <c r="C786" s="37"/>
      <c r="D786" s="37"/>
      <c r="E786" s="37"/>
      <c r="F786" s="37"/>
      <c r="G786" s="37"/>
      <c r="H786" s="37"/>
      <c r="I786" s="45"/>
      <c r="J786" s="45"/>
      <c r="K786" s="45"/>
      <c r="O786" s="45"/>
      <c r="P786" s="56"/>
      <c r="Q786" s="56"/>
      <c r="R786" s="46"/>
      <c r="S786" s="46"/>
      <c r="T786" s="46"/>
    </row>
    <row r="787">
      <c r="B787" s="37"/>
      <c r="C787" s="37"/>
      <c r="D787" s="37"/>
      <c r="E787" s="37"/>
      <c r="F787" s="37"/>
      <c r="G787" s="37"/>
      <c r="H787" s="37"/>
      <c r="I787" s="45"/>
      <c r="J787" s="45"/>
      <c r="K787" s="45"/>
      <c r="O787" s="45"/>
      <c r="P787" s="56"/>
      <c r="Q787" s="56"/>
      <c r="R787" s="46"/>
      <c r="S787" s="46"/>
      <c r="T787" s="46"/>
    </row>
    <row r="788">
      <c r="B788" s="37"/>
      <c r="C788" s="37"/>
      <c r="D788" s="37"/>
      <c r="E788" s="37"/>
      <c r="F788" s="37"/>
      <c r="G788" s="37"/>
      <c r="H788" s="37"/>
      <c r="I788" s="45"/>
      <c r="J788" s="45"/>
      <c r="K788" s="45"/>
      <c r="O788" s="45"/>
      <c r="P788" s="56"/>
      <c r="Q788" s="56"/>
      <c r="R788" s="46"/>
      <c r="S788" s="46"/>
      <c r="T788" s="46"/>
    </row>
    <row r="789">
      <c r="B789" s="37"/>
      <c r="C789" s="37"/>
      <c r="D789" s="37"/>
      <c r="E789" s="37"/>
      <c r="F789" s="37"/>
      <c r="G789" s="37"/>
      <c r="H789" s="37"/>
      <c r="I789" s="45"/>
      <c r="J789" s="45"/>
      <c r="K789" s="45"/>
      <c r="O789" s="45"/>
      <c r="P789" s="56"/>
      <c r="Q789" s="56"/>
      <c r="R789" s="46"/>
      <c r="S789" s="46"/>
      <c r="T789" s="46"/>
    </row>
    <row r="790">
      <c r="B790" s="37"/>
      <c r="C790" s="37"/>
      <c r="D790" s="37"/>
      <c r="E790" s="37"/>
      <c r="F790" s="37"/>
      <c r="G790" s="37"/>
      <c r="H790" s="37"/>
      <c r="I790" s="45"/>
      <c r="J790" s="45"/>
      <c r="K790" s="45"/>
      <c r="O790" s="45"/>
      <c r="P790" s="56"/>
      <c r="Q790" s="56"/>
      <c r="R790" s="46"/>
      <c r="S790" s="46"/>
      <c r="T790" s="46"/>
    </row>
    <row r="791">
      <c r="B791" s="37"/>
      <c r="C791" s="37"/>
      <c r="D791" s="37"/>
      <c r="E791" s="37"/>
      <c r="F791" s="37"/>
      <c r="G791" s="37"/>
      <c r="H791" s="37"/>
      <c r="I791" s="45"/>
      <c r="J791" s="45"/>
      <c r="K791" s="45"/>
      <c r="O791" s="45"/>
      <c r="P791" s="56"/>
      <c r="Q791" s="56"/>
      <c r="R791" s="46"/>
      <c r="S791" s="46"/>
      <c r="T791" s="46"/>
    </row>
    <row r="792">
      <c r="B792" s="37"/>
      <c r="C792" s="37"/>
      <c r="D792" s="37"/>
      <c r="E792" s="37"/>
      <c r="F792" s="37"/>
      <c r="G792" s="37"/>
      <c r="H792" s="37"/>
      <c r="I792" s="45"/>
      <c r="J792" s="45"/>
      <c r="K792" s="45"/>
      <c r="O792" s="45"/>
      <c r="P792" s="56"/>
      <c r="Q792" s="56"/>
      <c r="R792" s="46"/>
      <c r="S792" s="46"/>
      <c r="T792" s="46"/>
    </row>
    <row r="793">
      <c r="B793" s="37"/>
      <c r="C793" s="37"/>
      <c r="D793" s="37"/>
      <c r="E793" s="37"/>
      <c r="F793" s="37"/>
      <c r="G793" s="37"/>
      <c r="H793" s="37"/>
      <c r="I793" s="45"/>
      <c r="J793" s="45"/>
      <c r="K793" s="45"/>
      <c r="O793" s="45"/>
      <c r="P793" s="56"/>
      <c r="Q793" s="56"/>
      <c r="R793" s="46"/>
      <c r="S793" s="46"/>
      <c r="T793" s="46"/>
    </row>
    <row r="794">
      <c r="B794" s="37"/>
      <c r="C794" s="37"/>
      <c r="D794" s="37"/>
      <c r="E794" s="37"/>
      <c r="F794" s="37"/>
      <c r="G794" s="37"/>
      <c r="H794" s="37"/>
      <c r="I794" s="45"/>
      <c r="J794" s="45"/>
      <c r="K794" s="45"/>
      <c r="O794" s="45"/>
      <c r="P794" s="56"/>
      <c r="Q794" s="56"/>
      <c r="R794" s="46"/>
      <c r="S794" s="46"/>
      <c r="T794" s="46"/>
    </row>
    <row r="795">
      <c r="B795" s="37"/>
      <c r="C795" s="37"/>
      <c r="D795" s="37"/>
      <c r="E795" s="37"/>
      <c r="F795" s="37"/>
      <c r="G795" s="37"/>
      <c r="H795" s="37"/>
      <c r="I795" s="45"/>
      <c r="J795" s="45"/>
      <c r="K795" s="45"/>
      <c r="O795" s="45"/>
      <c r="P795" s="56"/>
      <c r="Q795" s="56"/>
      <c r="R795" s="46"/>
      <c r="S795" s="46"/>
      <c r="T795" s="46"/>
    </row>
    <row r="796">
      <c r="B796" s="37"/>
      <c r="C796" s="37"/>
      <c r="D796" s="37"/>
      <c r="E796" s="37"/>
      <c r="F796" s="37"/>
      <c r="G796" s="37"/>
      <c r="H796" s="37"/>
      <c r="I796" s="45"/>
      <c r="J796" s="45"/>
      <c r="K796" s="45"/>
      <c r="O796" s="45"/>
      <c r="P796" s="56"/>
      <c r="Q796" s="56"/>
      <c r="R796" s="46"/>
      <c r="S796" s="46"/>
      <c r="T796" s="46"/>
    </row>
    <row r="797">
      <c r="B797" s="37"/>
      <c r="C797" s="37"/>
      <c r="D797" s="37"/>
      <c r="E797" s="37"/>
      <c r="F797" s="37"/>
      <c r="G797" s="37"/>
      <c r="H797" s="37"/>
      <c r="I797" s="45"/>
      <c r="J797" s="45"/>
      <c r="K797" s="45"/>
      <c r="O797" s="45"/>
      <c r="P797" s="56"/>
      <c r="Q797" s="56"/>
      <c r="R797" s="46"/>
      <c r="S797" s="46"/>
      <c r="T797" s="46"/>
    </row>
    <row r="798">
      <c r="B798" s="37"/>
      <c r="C798" s="37"/>
      <c r="D798" s="37"/>
      <c r="E798" s="37"/>
      <c r="F798" s="37"/>
      <c r="G798" s="37"/>
      <c r="H798" s="37"/>
      <c r="I798" s="45"/>
      <c r="J798" s="45"/>
      <c r="K798" s="45"/>
      <c r="O798" s="45"/>
      <c r="P798" s="56"/>
      <c r="Q798" s="56"/>
      <c r="R798" s="46"/>
      <c r="S798" s="46"/>
      <c r="T798" s="46"/>
    </row>
    <row r="799">
      <c r="B799" s="37"/>
      <c r="C799" s="37"/>
      <c r="D799" s="37"/>
      <c r="E799" s="37"/>
      <c r="F799" s="37"/>
      <c r="G799" s="37"/>
      <c r="H799" s="37"/>
      <c r="I799" s="45"/>
      <c r="J799" s="45"/>
      <c r="K799" s="45"/>
      <c r="O799" s="45"/>
      <c r="P799" s="56"/>
      <c r="Q799" s="56"/>
      <c r="R799" s="46"/>
      <c r="S799" s="46"/>
      <c r="T799" s="46"/>
    </row>
    <row r="800">
      <c r="B800" s="37"/>
      <c r="C800" s="37"/>
      <c r="D800" s="37"/>
      <c r="E800" s="37"/>
      <c r="F800" s="37"/>
      <c r="G800" s="37"/>
      <c r="H800" s="37"/>
      <c r="I800" s="45"/>
      <c r="J800" s="45"/>
      <c r="K800" s="45"/>
      <c r="O800" s="45"/>
      <c r="P800" s="56"/>
      <c r="Q800" s="56"/>
      <c r="R800" s="46"/>
      <c r="S800" s="46"/>
      <c r="T800" s="46"/>
    </row>
    <row r="801">
      <c r="B801" s="37"/>
      <c r="C801" s="37"/>
      <c r="D801" s="37"/>
      <c r="E801" s="37"/>
      <c r="F801" s="37"/>
      <c r="G801" s="37"/>
      <c r="H801" s="37"/>
      <c r="I801" s="45"/>
      <c r="J801" s="45"/>
      <c r="K801" s="45"/>
      <c r="O801" s="45"/>
      <c r="P801" s="56"/>
      <c r="Q801" s="56"/>
      <c r="R801" s="46"/>
      <c r="S801" s="46"/>
      <c r="T801" s="46"/>
    </row>
    <row r="802">
      <c r="B802" s="37"/>
      <c r="C802" s="37"/>
      <c r="D802" s="37"/>
      <c r="E802" s="37"/>
      <c r="F802" s="37"/>
      <c r="G802" s="37"/>
      <c r="H802" s="37"/>
      <c r="I802" s="45"/>
      <c r="J802" s="45"/>
      <c r="K802" s="45"/>
      <c r="O802" s="45"/>
      <c r="P802" s="56"/>
      <c r="Q802" s="56"/>
      <c r="R802" s="46"/>
      <c r="S802" s="46"/>
      <c r="T802" s="46"/>
    </row>
    <row r="803">
      <c r="B803" s="37"/>
      <c r="C803" s="37"/>
      <c r="D803" s="37"/>
      <c r="E803" s="37"/>
      <c r="F803" s="37"/>
      <c r="G803" s="37"/>
      <c r="H803" s="37"/>
      <c r="I803" s="45"/>
      <c r="J803" s="45"/>
      <c r="K803" s="45"/>
      <c r="O803" s="45"/>
      <c r="P803" s="56"/>
      <c r="Q803" s="56"/>
      <c r="R803" s="46"/>
      <c r="S803" s="46"/>
      <c r="T803" s="46"/>
    </row>
    <row r="804">
      <c r="B804" s="37"/>
      <c r="C804" s="37"/>
      <c r="D804" s="37"/>
      <c r="E804" s="37"/>
      <c r="F804" s="37"/>
      <c r="G804" s="37"/>
      <c r="H804" s="37"/>
      <c r="I804" s="45"/>
      <c r="J804" s="45"/>
      <c r="K804" s="45"/>
      <c r="O804" s="45"/>
      <c r="P804" s="56"/>
      <c r="Q804" s="56"/>
      <c r="R804" s="46"/>
      <c r="S804" s="46"/>
      <c r="T804" s="46"/>
    </row>
    <row r="805">
      <c r="B805" s="37"/>
      <c r="C805" s="37"/>
      <c r="D805" s="37"/>
      <c r="E805" s="37"/>
      <c r="F805" s="37"/>
      <c r="G805" s="37"/>
      <c r="H805" s="37"/>
      <c r="I805" s="45"/>
      <c r="J805" s="45"/>
      <c r="K805" s="45"/>
      <c r="O805" s="45"/>
      <c r="P805" s="56"/>
      <c r="Q805" s="56"/>
      <c r="R805" s="46"/>
      <c r="S805" s="46"/>
      <c r="T805" s="46"/>
    </row>
    <row r="806">
      <c r="B806" s="37"/>
      <c r="C806" s="37"/>
      <c r="D806" s="37"/>
      <c r="E806" s="37"/>
      <c r="F806" s="37"/>
      <c r="G806" s="37"/>
      <c r="H806" s="37"/>
      <c r="I806" s="45"/>
      <c r="J806" s="45"/>
      <c r="K806" s="45"/>
      <c r="O806" s="45"/>
      <c r="P806" s="56"/>
      <c r="Q806" s="56"/>
      <c r="R806" s="46"/>
      <c r="S806" s="46"/>
      <c r="T806" s="46"/>
    </row>
    <row r="807">
      <c r="B807" s="37"/>
      <c r="C807" s="37"/>
      <c r="D807" s="37"/>
      <c r="E807" s="37"/>
      <c r="F807" s="37"/>
      <c r="G807" s="37"/>
      <c r="H807" s="37"/>
      <c r="I807" s="45"/>
      <c r="J807" s="45"/>
      <c r="K807" s="45"/>
      <c r="O807" s="45"/>
      <c r="P807" s="56"/>
      <c r="Q807" s="56"/>
      <c r="R807" s="46"/>
      <c r="S807" s="46"/>
      <c r="T807" s="46"/>
    </row>
    <row r="808">
      <c r="B808" s="37"/>
      <c r="C808" s="37"/>
      <c r="D808" s="37"/>
      <c r="E808" s="37"/>
      <c r="F808" s="37"/>
      <c r="G808" s="37"/>
      <c r="H808" s="37"/>
      <c r="I808" s="45"/>
      <c r="J808" s="45"/>
      <c r="K808" s="45"/>
      <c r="O808" s="45"/>
      <c r="P808" s="56"/>
      <c r="Q808" s="56"/>
      <c r="R808" s="46"/>
      <c r="S808" s="46"/>
      <c r="T808" s="46"/>
    </row>
    <row r="809">
      <c r="B809" s="37"/>
      <c r="C809" s="37"/>
      <c r="D809" s="37"/>
      <c r="E809" s="37"/>
      <c r="F809" s="37"/>
      <c r="G809" s="37"/>
      <c r="H809" s="37"/>
      <c r="I809" s="45"/>
      <c r="J809" s="45"/>
      <c r="K809" s="45"/>
      <c r="O809" s="45"/>
      <c r="P809" s="56"/>
      <c r="Q809" s="56"/>
      <c r="R809" s="46"/>
      <c r="S809" s="46"/>
      <c r="T809" s="46"/>
    </row>
    <row r="810">
      <c r="B810" s="37"/>
      <c r="C810" s="37"/>
      <c r="D810" s="37"/>
      <c r="E810" s="37"/>
      <c r="F810" s="37"/>
      <c r="G810" s="37"/>
      <c r="H810" s="37"/>
      <c r="I810" s="45"/>
      <c r="J810" s="45"/>
      <c r="K810" s="45"/>
      <c r="O810" s="45"/>
      <c r="P810" s="56"/>
      <c r="Q810" s="56"/>
      <c r="R810" s="46"/>
      <c r="S810" s="46"/>
      <c r="T810" s="46"/>
    </row>
    <row r="811">
      <c r="B811" s="37"/>
      <c r="C811" s="37"/>
      <c r="D811" s="37"/>
      <c r="E811" s="37"/>
      <c r="F811" s="37"/>
      <c r="G811" s="37"/>
      <c r="H811" s="37"/>
      <c r="I811" s="45"/>
      <c r="J811" s="45"/>
      <c r="K811" s="45"/>
      <c r="O811" s="45"/>
      <c r="P811" s="56"/>
      <c r="Q811" s="56"/>
      <c r="R811" s="46"/>
      <c r="S811" s="46"/>
      <c r="T811" s="46"/>
    </row>
    <row r="812">
      <c r="B812" s="37"/>
      <c r="C812" s="37"/>
      <c r="D812" s="37"/>
      <c r="E812" s="37"/>
      <c r="F812" s="37"/>
      <c r="G812" s="37"/>
      <c r="H812" s="37"/>
      <c r="I812" s="45"/>
      <c r="J812" s="45"/>
      <c r="K812" s="45"/>
      <c r="O812" s="45"/>
      <c r="P812" s="56"/>
      <c r="Q812" s="56"/>
      <c r="R812" s="46"/>
      <c r="S812" s="46"/>
      <c r="T812" s="46"/>
    </row>
    <row r="813">
      <c r="B813" s="37"/>
      <c r="C813" s="37"/>
      <c r="D813" s="37"/>
      <c r="E813" s="37"/>
      <c r="F813" s="37"/>
      <c r="G813" s="37"/>
      <c r="H813" s="37"/>
      <c r="I813" s="45"/>
      <c r="J813" s="45"/>
      <c r="K813" s="45"/>
      <c r="O813" s="45"/>
      <c r="P813" s="56"/>
      <c r="Q813" s="56"/>
      <c r="R813" s="46"/>
      <c r="S813" s="46"/>
      <c r="T813" s="46"/>
    </row>
    <row r="814">
      <c r="B814" s="37"/>
      <c r="C814" s="37"/>
      <c r="D814" s="37"/>
      <c r="E814" s="37"/>
      <c r="F814" s="37"/>
      <c r="G814" s="37"/>
      <c r="H814" s="37"/>
      <c r="I814" s="45"/>
      <c r="J814" s="45"/>
      <c r="K814" s="45"/>
      <c r="O814" s="45"/>
      <c r="P814" s="56"/>
      <c r="Q814" s="56"/>
      <c r="R814" s="46"/>
      <c r="S814" s="46"/>
      <c r="T814" s="46"/>
    </row>
    <row r="815">
      <c r="B815" s="37"/>
      <c r="C815" s="37"/>
      <c r="D815" s="37"/>
      <c r="E815" s="37"/>
      <c r="F815" s="37"/>
      <c r="G815" s="37"/>
      <c r="H815" s="37"/>
      <c r="I815" s="45"/>
      <c r="J815" s="45"/>
      <c r="K815" s="45"/>
      <c r="O815" s="45"/>
      <c r="P815" s="56"/>
      <c r="Q815" s="56"/>
      <c r="R815" s="46"/>
      <c r="S815" s="46"/>
      <c r="T815" s="46"/>
    </row>
    <row r="816">
      <c r="B816" s="37"/>
      <c r="C816" s="37"/>
      <c r="D816" s="37"/>
      <c r="E816" s="37"/>
      <c r="F816" s="37"/>
      <c r="G816" s="37"/>
      <c r="H816" s="37"/>
      <c r="I816" s="45"/>
      <c r="J816" s="45"/>
      <c r="K816" s="45"/>
      <c r="O816" s="45"/>
      <c r="P816" s="56"/>
      <c r="Q816" s="56"/>
      <c r="R816" s="46"/>
      <c r="S816" s="46"/>
      <c r="T816" s="46"/>
    </row>
    <row r="817">
      <c r="B817" s="37"/>
      <c r="C817" s="37"/>
      <c r="D817" s="37"/>
      <c r="E817" s="37"/>
      <c r="F817" s="37"/>
      <c r="G817" s="37"/>
      <c r="H817" s="37"/>
      <c r="I817" s="45"/>
      <c r="J817" s="45"/>
      <c r="K817" s="45"/>
      <c r="O817" s="45"/>
      <c r="P817" s="56"/>
      <c r="Q817" s="56"/>
      <c r="R817" s="46"/>
      <c r="S817" s="46"/>
      <c r="T817" s="46"/>
    </row>
    <row r="818">
      <c r="B818" s="37"/>
      <c r="C818" s="37"/>
      <c r="D818" s="37"/>
      <c r="E818" s="37"/>
      <c r="F818" s="37"/>
      <c r="G818" s="37"/>
      <c r="H818" s="37"/>
      <c r="I818" s="45"/>
      <c r="J818" s="45"/>
      <c r="K818" s="45"/>
      <c r="O818" s="45"/>
      <c r="P818" s="56"/>
      <c r="Q818" s="56"/>
      <c r="R818" s="46"/>
      <c r="S818" s="46"/>
      <c r="T818" s="46"/>
    </row>
    <row r="819">
      <c r="B819" s="37"/>
      <c r="C819" s="37"/>
      <c r="D819" s="37"/>
      <c r="E819" s="37"/>
      <c r="F819" s="37"/>
      <c r="G819" s="37"/>
      <c r="H819" s="37"/>
      <c r="I819" s="45"/>
      <c r="J819" s="45"/>
      <c r="K819" s="45"/>
      <c r="O819" s="45"/>
      <c r="P819" s="56"/>
      <c r="Q819" s="56"/>
      <c r="R819" s="46"/>
      <c r="S819" s="46"/>
      <c r="T819" s="46"/>
    </row>
    <row r="820">
      <c r="B820" s="37"/>
      <c r="C820" s="37"/>
      <c r="D820" s="37"/>
      <c r="E820" s="37"/>
      <c r="F820" s="37"/>
      <c r="G820" s="37"/>
      <c r="H820" s="37"/>
      <c r="I820" s="45"/>
      <c r="J820" s="45"/>
      <c r="K820" s="45"/>
      <c r="O820" s="45"/>
      <c r="P820" s="56"/>
      <c r="Q820" s="56"/>
      <c r="R820" s="46"/>
      <c r="S820" s="46"/>
      <c r="T820" s="46"/>
    </row>
    <row r="821">
      <c r="B821" s="37"/>
      <c r="C821" s="37"/>
      <c r="D821" s="37"/>
      <c r="E821" s="37"/>
      <c r="F821" s="37"/>
      <c r="G821" s="37"/>
      <c r="H821" s="37"/>
      <c r="I821" s="45"/>
      <c r="J821" s="45"/>
      <c r="K821" s="45"/>
      <c r="O821" s="45"/>
      <c r="P821" s="56"/>
      <c r="Q821" s="56"/>
      <c r="R821" s="46"/>
      <c r="S821" s="46"/>
      <c r="T821" s="46"/>
    </row>
    <row r="822">
      <c r="B822" s="37"/>
      <c r="C822" s="37"/>
      <c r="D822" s="37"/>
      <c r="E822" s="37"/>
      <c r="F822" s="37"/>
      <c r="G822" s="37"/>
      <c r="H822" s="37"/>
      <c r="I822" s="45"/>
      <c r="J822" s="45"/>
      <c r="K822" s="45"/>
      <c r="O822" s="45"/>
      <c r="P822" s="56"/>
      <c r="Q822" s="56"/>
      <c r="R822" s="46"/>
      <c r="S822" s="46"/>
      <c r="T822" s="46"/>
    </row>
    <row r="823">
      <c r="B823" s="37"/>
      <c r="C823" s="37"/>
      <c r="D823" s="37"/>
      <c r="E823" s="37"/>
      <c r="F823" s="37"/>
      <c r="G823" s="37"/>
      <c r="H823" s="37"/>
      <c r="I823" s="45"/>
      <c r="J823" s="45"/>
      <c r="K823" s="45"/>
      <c r="O823" s="45"/>
      <c r="P823" s="56"/>
      <c r="Q823" s="56"/>
      <c r="R823" s="46"/>
      <c r="S823" s="46"/>
      <c r="T823" s="46"/>
    </row>
    <row r="824">
      <c r="B824" s="37"/>
      <c r="C824" s="37"/>
      <c r="D824" s="37"/>
      <c r="E824" s="37"/>
      <c r="F824" s="37"/>
      <c r="G824" s="37"/>
      <c r="H824" s="37"/>
      <c r="I824" s="45"/>
      <c r="J824" s="45"/>
      <c r="K824" s="45"/>
      <c r="O824" s="45"/>
      <c r="P824" s="56"/>
      <c r="Q824" s="56"/>
      <c r="R824" s="46"/>
      <c r="S824" s="46"/>
      <c r="T824" s="46"/>
    </row>
    <row r="825">
      <c r="B825" s="37"/>
      <c r="C825" s="37"/>
      <c r="D825" s="37"/>
      <c r="E825" s="37"/>
      <c r="F825" s="37"/>
      <c r="G825" s="37"/>
      <c r="H825" s="37"/>
      <c r="I825" s="45"/>
      <c r="J825" s="45"/>
      <c r="K825" s="45"/>
      <c r="O825" s="45"/>
      <c r="P825" s="56"/>
      <c r="Q825" s="56"/>
      <c r="R825" s="46"/>
      <c r="S825" s="46"/>
      <c r="T825" s="46"/>
    </row>
    <row r="826">
      <c r="B826" s="37"/>
      <c r="C826" s="37"/>
      <c r="D826" s="37"/>
      <c r="E826" s="37"/>
      <c r="F826" s="37"/>
      <c r="G826" s="37"/>
      <c r="H826" s="37"/>
      <c r="I826" s="45"/>
      <c r="J826" s="45"/>
      <c r="K826" s="45"/>
      <c r="O826" s="45"/>
      <c r="P826" s="56"/>
      <c r="Q826" s="56"/>
      <c r="R826" s="46"/>
      <c r="S826" s="46"/>
      <c r="T826" s="46"/>
    </row>
    <row r="827">
      <c r="B827" s="37"/>
      <c r="C827" s="37"/>
      <c r="D827" s="37"/>
      <c r="E827" s="37"/>
      <c r="F827" s="37"/>
      <c r="G827" s="37"/>
      <c r="H827" s="37"/>
      <c r="I827" s="45"/>
      <c r="J827" s="45"/>
      <c r="K827" s="45"/>
      <c r="O827" s="45"/>
      <c r="P827" s="56"/>
      <c r="Q827" s="56"/>
      <c r="R827" s="46"/>
      <c r="S827" s="46"/>
      <c r="T827" s="46"/>
    </row>
    <row r="828">
      <c r="B828" s="37"/>
      <c r="C828" s="37"/>
      <c r="D828" s="37"/>
      <c r="E828" s="37"/>
      <c r="F828" s="37"/>
      <c r="G828" s="37"/>
      <c r="H828" s="37"/>
      <c r="I828" s="45"/>
      <c r="J828" s="45"/>
      <c r="K828" s="45"/>
      <c r="O828" s="45"/>
      <c r="P828" s="56"/>
      <c r="Q828" s="56"/>
      <c r="R828" s="46"/>
      <c r="S828" s="46"/>
      <c r="T828" s="46"/>
    </row>
    <row r="829">
      <c r="B829" s="37"/>
      <c r="C829" s="37"/>
      <c r="D829" s="37"/>
      <c r="E829" s="37"/>
      <c r="F829" s="37"/>
      <c r="G829" s="37"/>
      <c r="H829" s="37"/>
      <c r="I829" s="45"/>
      <c r="J829" s="45"/>
      <c r="K829" s="45"/>
      <c r="O829" s="45"/>
      <c r="P829" s="56"/>
      <c r="Q829" s="56"/>
      <c r="R829" s="46"/>
      <c r="S829" s="46"/>
      <c r="T829" s="46"/>
    </row>
    <row r="830">
      <c r="B830" s="37"/>
      <c r="C830" s="37"/>
      <c r="D830" s="37"/>
      <c r="E830" s="37"/>
      <c r="F830" s="37"/>
      <c r="G830" s="37"/>
      <c r="H830" s="37"/>
      <c r="I830" s="45"/>
      <c r="J830" s="45"/>
      <c r="K830" s="45"/>
      <c r="O830" s="45"/>
      <c r="P830" s="56"/>
      <c r="Q830" s="56"/>
      <c r="R830" s="46"/>
      <c r="S830" s="46"/>
      <c r="T830" s="46"/>
    </row>
    <row r="831">
      <c r="B831" s="37"/>
      <c r="C831" s="37"/>
      <c r="D831" s="37"/>
      <c r="E831" s="37"/>
      <c r="F831" s="37"/>
      <c r="G831" s="37"/>
      <c r="H831" s="37"/>
      <c r="I831" s="45"/>
      <c r="J831" s="45"/>
      <c r="K831" s="45"/>
      <c r="O831" s="45"/>
      <c r="P831" s="56"/>
      <c r="Q831" s="56"/>
      <c r="R831" s="46"/>
      <c r="S831" s="46"/>
      <c r="T831" s="46"/>
    </row>
    <row r="832">
      <c r="B832" s="37"/>
      <c r="C832" s="37"/>
      <c r="D832" s="37"/>
      <c r="E832" s="37"/>
      <c r="F832" s="37"/>
      <c r="G832" s="37"/>
      <c r="H832" s="37"/>
      <c r="I832" s="45"/>
      <c r="J832" s="45"/>
      <c r="K832" s="45"/>
      <c r="O832" s="45"/>
      <c r="P832" s="56"/>
      <c r="Q832" s="56"/>
      <c r="R832" s="46"/>
      <c r="S832" s="46"/>
      <c r="T832" s="46"/>
    </row>
    <row r="833">
      <c r="B833" s="37"/>
      <c r="C833" s="37"/>
      <c r="D833" s="37"/>
      <c r="E833" s="37"/>
      <c r="F833" s="37"/>
      <c r="G833" s="37"/>
      <c r="H833" s="37"/>
      <c r="I833" s="45"/>
      <c r="J833" s="45"/>
      <c r="K833" s="45"/>
      <c r="O833" s="45"/>
      <c r="P833" s="56"/>
      <c r="Q833" s="56"/>
      <c r="R833" s="46"/>
      <c r="S833" s="46"/>
      <c r="T833" s="46"/>
    </row>
    <row r="834">
      <c r="B834" s="37"/>
      <c r="C834" s="37"/>
      <c r="D834" s="37"/>
      <c r="E834" s="37"/>
      <c r="F834" s="37"/>
      <c r="G834" s="37"/>
      <c r="H834" s="37"/>
      <c r="I834" s="45"/>
      <c r="J834" s="45"/>
      <c r="K834" s="45"/>
      <c r="O834" s="45"/>
      <c r="P834" s="56"/>
      <c r="Q834" s="56"/>
      <c r="R834" s="46"/>
      <c r="S834" s="46"/>
      <c r="T834" s="46"/>
    </row>
    <row r="835">
      <c r="B835" s="37"/>
      <c r="C835" s="37"/>
      <c r="D835" s="37"/>
      <c r="E835" s="37"/>
      <c r="F835" s="37"/>
      <c r="G835" s="37"/>
      <c r="H835" s="37"/>
      <c r="I835" s="45"/>
      <c r="J835" s="45"/>
      <c r="K835" s="45"/>
      <c r="O835" s="45"/>
      <c r="P835" s="56"/>
      <c r="Q835" s="56"/>
      <c r="R835" s="46"/>
      <c r="S835" s="46"/>
      <c r="T835" s="46"/>
    </row>
    <row r="836">
      <c r="B836" s="37"/>
      <c r="C836" s="37"/>
      <c r="D836" s="37"/>
      <c r="E836" s="37"/>
      <c r="F836" s="37"/>
      <c r="G836" s="37"/>
      <c r="H836" s="37"/>
      <c r="I836" s="45"/>
      <c r="J836" s="45"/>
      <c r="K836" s="45"/>
      <c r="O836" s="45"/>
      <c r="P836" s="56"/>
      <c r="Q836" s="56"/>
      <c r="R836" s="46"/>
      <c r="S836" s="46"/>
      <c r="T836" s="46"/>
    </row>
    <row r="837">
      <c r="B837" s="37"/>
      <c r="C837" s="37"/>
      <c r="D837" s="37"/>
      <c r="E837" s="37"/>
      <c r="F837" s="37"/>
      <c r="G837" s="37"/>
      <c r="H837" s="37"/>
      <c r="I837" s="45"/>
      <c r="J837" s="45"/>
      <c r="K837" s="45"/>
      <c r="O837" s="45"/>
      <c r="P837" s="56"/>
      <c r="Q837" s="56"/>
      <c r="R837" s="46"/>
      <c r="S837" s="46"/>
      <c r="T837" s="46"/>
    </row>
    <row r="838">
      <c r="B838" s="37"/>
      <c r="C838" s="37"/>
      <c r="D838" s="37"/>
      <c r="E838" s="37"/>
      <c r="F838" s="37"/>
      <c r="G838" s="37"/>
      <c r="H838" s="37"/>
      <c r="I838" s="45"/>
      <c r="J838" s="45"/>
      <c r="K838" s="45"/>
      <c r="O838" s="45"/>
      <c r="P838" s="56"/>
      <c r="Q838" s="56"/>
      <c r="R838" s="46"/>
      <c r="S838" s="46"/>
      <c r="T838" s="46"/>
    </row>
    <row r="839">
      <c r="B839" s="37"/>
      <c r="C839" s="37"/>
      <c r="D839" s="37"/>
      <c r="E839" s="37"/>
      <c r="F839" s="37"/>
      <c r="G839" s="37"/>
      <c r="H839" s="37"/>
      <c r="I839" s="45"/>
      <c r="J839" s="45"/>
      <c r="K839" s="45"/>
      <c r="O839" s="45"/>
      <c r="P839" s="56"/>
      <c r="Q839" s="56"/>
      <c r="R839" s="46"/>
      <c r="S839" s="46"/>
      <c r="T839" s="46"/>
    </row>
    <row r="840">
      <c r="B840" s="37"/>
      <c r="C840" s="37"/>
      <c r="D840" s="37"/>
      <c r="E840" s="37"/>
      <c r="F840" s="37"/>
      <c r="G840" s="37"/>
      <c r="H840" s="37"/>
      <c r="I840" s="45"/>
      <c r="J840" s="45"/>
      <c r="K840" s="45"/>
      <c r="O840" s="45"/>
      <c r="P840" s="56"/>
      <c r="Q840" s="56"/>
      <c r="R840" s="46"/>
      <c r="S840" s="46"/>
      <c r="T840" s="46"/>
    </row>
    <row r="841">
      <c r="B841" s="37"/>
      <c r="C841" s="37"/>
      <c r="D841" s="37"/>
      <c r="E841" s="37"/>
      <c r="F841" s="37"/>
      <c r="G841" s="37"/>
      <c r="H841" s="37"/>
      <c r="I841" s="45"/>
      <c r="J841" s="45"/>
      <c r="K841" s="45"/>
      <c r="O841" s="45"/>
      <c r="P841" s="56"/>
      <c r="Q841" s="56"/>
      <c r="R841" s="46"/>
      <c r="S841" s="46"/>
      <c r="T841" s="46"/>
    </row>
    <row r="842">
      <c r="B842" s="37"/>
      <c r="C842" s="37"/>
      <c r="D842" s="37"/>
      <c r="E842" s="37"/>
      <c r="F842" s="37"/>
      <c r="G842" s="37"/>
      <c r="H842" s="37"/>
      <c r="I842" s="45"/>
      <c r="J842" s="45"/>
      <c r="K842" s="45"/>
      <c r="O842" s="45"/>
      <c r="P842" s="56"/>
      <c r="Q842" s="56"/>
      <c r="R842" s="46"/>
      <c r="S842" s="46"/>
      <c r="T842" s="46"/>
    </row>
    <row r="843">
      <c r="B843" s="37"/>
      <c r="C843" s="37"/>
      <c r="D843" s="37"/>
      <c r="E843" s="37"/>
      <c r="F843" s="37"/>
      <c r="G843" s="37"/>
      <c r="H843" s="37"/>
      <c r="I843" s="45"/>
      <c r="J843" s="45"/>
      <c r="K843" s="45"/>
      <c r="O843" s="45"/>
      <c r="P843" s="56"/>
      <c r="Q843" s="56"/>
      <c r="R843" s="46"/>
      <c r="S843" s="46"/>
      <c r="T843" s="46"/>
    </row>
    <row r="844">
      <c r="B844" s="37"/>
      <c r="C844" s="37"/>
      <c r="D844" s="37"/>
      <c r="E844" s="37"/>
      <c r="F844" s="37"/>
      <c r="G844" s="37"/>
      <c r="H844" s="37"/>
      <c r="I844" s="45"/>
      <c r="J844" s="45"/>
      <c r="K844" s="45"/>
      <c r="O844" s="45"/>
      <c r="P844" s="56"/>
      <c r="Q844" s="56"/>
      <c r="R844" s="46"/>
      <c r="S844" s="46"/>
      <c r="T844" s="46"/>
    </row>
    <row r="845">
      <c r="B845" s="37"/>
      <c r="C845" s="37"/>
      <c r="D845" s="37"/>
      <c r="E845" s="37"/>
      <c r="F845" s="37"/>
      <c r="G845" s="37"/>
      <c r="H845" s="37"/>
      <c r="I845" s="45"/>
      <c r="J845" s="45"/>
      <c r="K845" s="45"/>
      <c r="O845" s="45"/>
      <c r="P845" s="56"/>
      <c r="Q845" s="56"/>
      <c r="R845" s="46"/>
      <c r="S845" s="46"/>
      <c r="T845" s="46"/>
    </row>
    <row r="846">
      <c r="B846" s="37"/>
      <c r="C846" s="37"/>
      <c r="D846" s="37"/>
      <c r="E846" s="37"/>
      <c r="F846" s="37"/>
      <c r="G846" s="37"/>
      <c r="H846" s="37"/>
      <c r="I846" s="45"/>
      <c r="J846" s="45"/>
      <c r="K846" s="45"/>
      <c r="O846" s="45"/>
      <c r="P846" s="56"/>
      <c r="Q846" s="56"/>
      <c r="R846" s="46"/>
      <c r="S846" s="46"/>
      <c r="T846" s="46"/>
    </row>
    <row r="847">
      <c r="B847" s="37"/>
      <c r="C847" s="37"/>
      <c r="D847" s="37"/>
      <c r="E847" s="37"/>
      <c r="F847" s="37"/>
      <c r="G847" s="37"/>
      <c r="H847" s="37"/>
      <c r="I847" s="45"/>
      <c r="J847" s="45"/>
      <c r="K847" s="45"/>
      <c r="O847" s="45"/>
      <c r="P847" s="56"/>
      <c r="Q847" s="56"/>
      <c r="R847" s="46"/>
      <c r="S847" s="46"/>
      <c r="T847" s="46"/>
    </row>
    <row r="848">
      <c r="B848" s="37"/>
      <c r="C848" s="37"/>
      <c r="D848" s="37"/>
      <c r="E848" s="37"/>
      <c r="F848" s="37"/>
      <c r="G848" s="37"/>
      <c r="H848" s="37"/>
      <c r="I848" s="45"/>
      <c r="J848" s="45"/>
      <c r="K848" s="45"/>
      <c r="O848" s="45"/>
      <c r="P848" s="56"/>
      <c r="Q848" s="56"/>
      <c r="R848" s="46"/>
      <c r="S848" s="46"/>
      <c r="T848" s="46"/>
    </row>
    <row r="849">
      <c r="B849" s="37"/>
      <c r="C849" s="37"/>
      <c r="D849" s="37"/>
      <c r="E849" s="37"/>
      <c r="F849" s="37"/>
      <c r="G849" s="37"/>
      <c r="H849" s="37"/>
      <c r="I849" s="45"/>
      <c r="J849" s="45"/>
      <c r="K849" s="45"/>
      <c r="O849" s="45"/>
      <c r="P849" s="56"/>
      <c r="Q849" s="56"/>
      <c r="R849" s="46"/>
      <c r="S849" s="46"/>
      <c r="T849" s="46"/>
    </row>
    <row r="850">
      <c r="B850" s="37"/>
      <c r="C850" s="37"/>
      <c r="D850" s="37"/>
      <c r="E850" s="37"/>
      <c r="F850" s="37"/>
      <c r="G850" s="37"/>
      <c r="H850" s="37"/>
      <c r="I850" s="45"/>
      <c r="J850" s="45"/>
      <c r="K850" s="45"/>
      <c r="O850" s="45"/>
      <c r="P850" s="56"/>
      <c r="Q850" s="56"/>
      <c r="R850" s="46"/>
      <c r="S850" s="46"/>
      <c r="T850" s="46"/>
    </row>
    <row r="851">
      <c r="B851" s="37"/>
      <c r="C851" s="37"/>
      <c r="D851" s="37"/>
      <c r="E851" s="37"/>
      <c r="F851" s="37"/>
      <c r="G851" s="37"/>
      <c r="H851" s="37"/>
      <c r="I851" s="45"/>
      <c r="J851" s="45"/>
      <c r="K851" s="45"/>
      <c r="O851" s="45"/>
      <c r="P851" s="56"/>
      <c r="Q851" s="56"/>
      <c r="R851" s="46"/>
      <c r="S851" s="46"/>
      <c r="T851" s="46"/>
    </row>
    <row r="852">
      <c r="B852" s="37"/>
      <c r="C852" s="37"/>
      <c r="D852" s="37"/>
      <c r="E852" s="37"/>
      <c r="F852" s="37"/>
      <c r="G852" s="37"/>
      <c r="H852" s="37"/>
      <c r="I852" s="45"/>
      <c r="J852" s="45"/>
      <c r="K852" s="45"/>
      <c r="O852" s="45"/>
      <c r="P852" s="56"/>
      <c r="Q852" s="56"/>
      <c r="R852" s="46"/>
      <c r="S852" s="46"/>
      <c r="T852" s="46"/>
    </row>
    <row r="853">
      <c r="B853" s="37"/>
      <c r="C853" s="37"/>
      <c r="D853" s="37"/>
      <c r="E853" s="37"/>
      <c r="F853" s="37"/>
      <c r="G853" s="37"/>
      <c r="H853" s="37"/>
      <c r="I853" s="45"/>
      <c r="J853" s="45"/>
      <c r="K853" s="45"/>
      <c r="O853" s="45"/>
      <c r="P853" s="56"/>
      <c r="Q853" s="56"/>
      <c r="R853" s="46"/>
      <c r="S853" s="46"/>
      <c r="T853" s="46"/>
    </row>
    <row r="854">
      <c r="B854" s="37"/>
      <c r="C854" s="37"/>
      <c r="D854" s="37"/>
      <c r="E854" s="37"/>
      <c r="F854" s="37"/>
      <c r="G854" s="37"/>
      <c r="H854" s="37"/>
      <c r="I854" s="45"/>
      <c r="J854" s="45"/>
      <c r="K854" s="45"/>
      <c r="O854" s="45"/>
      <c r="P854" s="56"/>
      <c r="Q854" s="56"/>
      <c r="R854" s="46"/>
      <c r="S854" s="46"/>
      <c r="T854" s="46"/>
    </row>
    <row r="855">
      <c r="B855" s="37"/>
      <c r="C855" s="37"/>
      <c r="D855" s="37"/>
      <c r="E855" s="37"/>
      <c r="F855" s="37"/>
      <c r="G855" s="37"/>
      <c r="H855" s="37"/>
      <c r="I855" s="45"/>
      <c r="J855" s="45"/>
      <c r="K855" s="45"/>
      <c r="O855" s="45"/>
      <c r="P855" s="56"/>
      <c r="Q855" s="56"/>
      <c r="R855" s="46"/>
      <c r="S855" s="46"/>
      <c r="T855" s="46"/>
    </row>
    <row r="856">
      <c r="B856" s="37"/>
      <c r="C856" s="37"/>
      <c r="D856" s="37"/>
      <c r="E856" s="37"/>
      <c r="F856" s="37"/>
      <c r="G856" s="37"/>
      <c r="H856" s="37"/>
      <c r="I856" s="45"/>
      <c r="J856" s="45"/>
      <c r="K856" s="45"/>
      <c r="O856" s="45"/>
      <c r="P856" s="56"/>
      <c r="Q856" s="56"/>
      <c r="R856" s="46"/>
      <c r="S856" s="46"/>
      <c r="T856" s="46"/>
    </row>
    <row r="857">
      <c r="B857" s="37"/>
      <c r="C857" s="37"/>
      <c r="D857" s="37"/>
      <c r="E857" s="37"/>
      <c r="F857" s="37"/>
      <c r="G857" s="37"/>
      <c r="H857" s="37"/>
      <c r="I857" s="45"/>
      <c r="J857" s="45"/>
      <c r="K857" s="45"/>
      <c r="O857" s="45"/>
      <c r="P857" s="56"/>
      <c r="Q857" s="56"/>
      <c r="R857" s="46"/>
      <c r="S857" s="46"/>
      <c r="T857" s="46"/>
    </row>
    <row r="858">
      <c r="B858" s="37"/>
      <c r="C858" s="37"/>
      <c r="D858" s="37"/>
      <c r="E858" s="37"/>
      <c r="F858" s="37"/>
      <c r="G858" s="37"/>
      <c r="H858" s="37"/>
      <c r="I858" s="45"/>
      <c r="J858" s="45"/>
      <c r="K858" s="45"/>
      <c r="O858" s="45"/>
      <c r="P858" s="56"/>
      <c r="Q858" s="56"/>
      <c r="R858" s="46"/>
      <c r="S858" s="46"/>
      <c r="T858" s="46"/>
    </row>
    <row r="859">
      <c r="B859" s="37"/>
      <c r="C859" s="37"/>
      <c r="D859" s="37"/>
      <c r="E859" s="37"/>
      <c r="F859" s="37"/>
      <c r="G859" s="37"/>
      <c r="H859" s="37"/>
      <c r="I859" s="45"/>
      <c r="J859" s="45"/>
      <c r="K859" s="45"/>
      <c r="O859" s="45"/>
      <c r="P859" s="56"/>
      <c r="Q859" s="56"/>
      <c r="R859" s="46"/>
      <c r="S859" s="46"/>
      <c r="T859" s="46"/>
    </row>
    <row r="860">
      <c r="B860" s="37"/>
      <c r="C860" s="37"/>
      <c r="D860" s="37"/>
      <c r="E860" s="37"/>
      <c r="F860" s="37"/>
      <c r="G860" s="37"/>
      <c r="H860" s="37"/>
      <c r="I860" s="45"/>
      <c r="J860" s="45"/>
      <c r="K860" s="45"/>
      <c r="O860" s="45"/>
      <c r="P860" s="56"/>
      <c r="Q860" s="56"/>
      <c r="R860" s="46"/>
      <c r="S860" s="46"/>
      <c r="T860" s="46"/>
    </row>
    <row r="861">
      <c r="B861" s="37"/>
      <c r="C861" s="37"/>
      <c r="D861" s="37"/>
      <c r="E861" s="37"/>
      <c r="F861" s="37"/>
      <c r="G861" s="37"/>
      <c r="H861" s="37"/>
      <c r="I861" s="45"/>
      <c r="J861" s="45"/>
      <c r="K861" s="45"/>
      <c r="O861" s="45"/>
      <c r="P861" s="56"/>
      <c r="Q861" s="56"/>
      <c r="R861" s="46"/>
      <c r="S861" s="46"/>
      <c r="T861" s="46"/>
    </row>
    <row r="862">
      <c r="B862" s="37"/>
      <c r="C862" s="37"/>
      <c r="D862" s="37"/>
      <c r="E862" s="37"/>
      <c r="F862" s="37"/>
      <c r="G862" s="37"/>
      <c r="H862" s="37"/>
      <c r="I862" s="45"/>
      <c r="J862" s="45"/>
      <c r="K862" s="45"/>
      <c r="O862" s="45"/>
      <c r="P862" s="56"/>
      <c r="Q862" s="56"/>
      <c r="R862" s="46"/>
      <c r="S862" s="46"/>
      <c r="T862" s="46"/>
    </row>
    <row r="863">
      <c r="B863" s="37"/>
      <c r="C863" s="37"/>
      <c r="D863" s="37"/>
      <c r="E863" s="37"/>
      <c r="F863" s="37"/>
      <c r="G863" s="37"/>
      <c r="H863" s="37"/>
      <c r="I863" s="45"/>
      <c r="J863" s="45"/>
      <c r="K863" s="45"/>
      <c r="O863" s="45"/>
      <c r="P863" s="56"/>
      <c r="Q863" s="56"/>
      <c r="R863" s="46"/>
      <c r="S863" s="46"/>
      <c r="T863" s="46"/>
    </row>
    <row r="864">
      <c r="B864" s="37"/>
      <c r="C864" s="37"/>
      <c r="D864" s="37"/>
      <c r="E864" s="37"/>
      <c r="F864" s="37"/>
      <c r="G864" s="37"/>
      <c r="H864" s="37"/>
      <c r="I864" s="45"/>
      <c r="J864" s="45"/>
      <c r="K864" s="45"/>
      <c r="O864" s="45"/>
      <c r="P864" s="56"/>
      <c r="Q864" s="56"/>
      <c r="R864" s="46"/>
      <c r="S864" s="46"/>
      <c r="T864" s="46"/>
    </row>
    <row r="865">
      <c r="B865" s="37"/>
      <c r="C865" s="37"/>
      <c r="D865" s="37"/>
      <c r="E865" s="37"/>
      <c r="F865" s="37"/>
      <c r="G865" s="37"/>
      <c r="H865" s="37"/>
      <c r="I865" s="45"/>
      <c r="J865" s="45"/>
      <c r="K865" s="45"/>
      <c r="O865" s="45"/>
      <c r="P865" s="56"/>
      <c r="Q865" s="56"/>
      <c r="R865" s="46"/>
      <c r="S865" s="46"/>
      <c r="T865" s="46"/>
    </row>
    <row r="866">
      <c r="B866" s="37"/>
      <c r="C866" s="37"/>
      <c r="D866" s="37"/>
      <c r="E866" s="37"/>
      <c r="F866" s="37"/>
      <c r="G866" s="37"/>
      <c r="H866" s="37"/>
      <c r="I866" s="45"/>
      <c r="J866" s="45"/>
      <c r="K866" s="45"/>
      <c r="O866" s="45"/>
      <c r="P866" s="56"/>
      <c r="Q866" s="56"/>
      <c r="R866" s="46"/>
      <c r="S866" s="46"/>
      <c r="T866" s="46"/>
    </row>
    <row r="867">
      <c r="B867" s="37"/>
      <c r="C867" s="37"/>
      <c r="D867" s="37"/>
      <c r="E867" s="37"/>
      <c r="F867" s="37"/>
      <c r="G867" s="37"/>
      <c r="H867" s="37"/>
      <c r="I867" s="45"/>
      <c r="J867" s="45"/>
      <c r="K867" s="45"/>
      <c r="O867" s="45"/>
      <c r="P867" s="56"/>
      <c r="Q867" s="56"/>
      <c r="R867" s="46"/>
      <c r="S867" s="46"/>
      <c r="T867" s="46"/>
    </row>
    <row r="868">
      <c r="B868" s="37"/>
      <c r="C868" s="37"/>
      <c r="D868" s="37"/>
      <c r="E868" s="37"/>
      <c r="F868" s="37"/>
      <c r="G868" s="37"/>
      <c r="H868" s="37"/>
      <c r="I868" s="45"/>
      <c r="J868" s="45"/>
      <c r="K868" s="45"/>
      <c r="O868" s="45"/>
      <c r="P868" s="56"/>
      <c r="Q868" s="56"/>
      <c r="R868" s="46"/>
      <c r="S868" s="46"/>
      <c r="T868" s="46"/>
    </row>
    <row r="869">
      <c r="B869" s="37"/>
      <c r="C869" s="37"/>
      <c r="D869" s="37"/>
      <c r="E869" s="37"/>
      <c r="F869" s="37"/>
      <c r="G869" s="37"/>
      <c r="H869" s="37"/>
      <c r="I869" s="45"/>
      <c r="J869" s="45"/>
      <c r="K869" s="45"/>
      <c r="O869" s="45"/>
      <c r="P869" s="56"/>
      <c r="Q869" s="56"/>
      <c r="R869" s="46"/>
      <c r="S869" s="46"/>
      <c r="T869" s="46"/>
    </row>
    <row r="870">
      <c r="B870" s="37"/>
      <c r="C870" s="37"/>
      <c r="D870" s="37"/>
      <c r="E870" s="37"/>
      <c r="F870" s="37"/>
      <c r="G870" s="37"/>
      <c r="H870" s="37"/>
      <c r="I870" s="45"/>
      <c r="J870" s="45"/>
      <c r="K870" s="45"/>
      <c r="O870" s="45"/>
      <c r="P870" s="56"/>
      <c r="Q870" s="56"/>
      <c r="R870" s="46"/>
      <c r="S870" s="46"/>
      <c r="T870" s="46"/>
    </row>
    <row r="871">
      <c r="B871" s="37"/>
      <c r="C871" s="37"/>
      <c r="D871" s="37"/>
      <c r="E871" s="37"/>
      <c r="F871" s="37"/>
      <c r="G871" s="37"/>
      <c r="H871" s="37"/>
      <c r="I871" s="45"/>
      <c r="J871" s="45"/>
      <c r="K871" s="45"/>
      <c r="O871" s="45"/>
      <c r="P871" s="56"/>
      <c r="Q871" s="56"/>
      <c r="R871" s="46"/>
      <c r="S871" s="46"/>
      <c r="T871" s="46"/>
    </row>
    <row r="872">
      <c r="B872" s="37"/>
      <c r="C872" s="37"/>
      <c r="D872" s="37"/>
      <c r="E872" s="37"/>
      <c r="F872" s="37"/>
      <c r="G872" s="37"/>
      <c r="H872" s="37"/>
      <c r="I872" s="45"/>
      <c r="J872" s="45"/>
      <c r="K872" s="45"/>
      <c r="O872" s="45"/>
      <c r="P872" s="56"/>
      <c r="Q872" s="56"/>
      <c r="R872" s="46"/>
      <c r="S872" s="46"/>
      <c r="T872" s="46"/>
    </row>
    <row r="873">
      <c r="B873" s="37"/>
      <c r="C873" s="37"/>
      <c r="D873" s="37"/>
      <c r="E873" s="37"/>
      <c r="F873" s="37"/>
      <c r="G873" s="37"/>
      <c r="H873" s="37"/>
      <c r="I873" s="45"/>
      <c r="J873" s="45"/>
      <c r="K873" s="45"/>
      <c r="O873" s="45"/>
      <c r="P873" s="56"/>
      <c r="Q873" s="56"/>
      <c r="R873" s="46"/>
      <c r="S873" s="46"/>
      <c r="T873" s="46"/>
    </row>
    <row r="874">
      <c r="B874" s="37"/>
      <c r="C874" s="37"/>
      <c r="D874" s="37"/>
      <c r="E874" s="37"/>
      <c r="F874" s="37"/>
      <c r="G874" s="37"/>
      <c r="H874" s="37"/>
      <c r="I874" s="45"/>
      <c r="J874" s="45"/>
      <c r="K874" s="45"/>
      <c r="O874" s="45"/>
      <c r="P874" s="56"/>
      <c r="Q874" s="56"/>
      <c r="R874" s="46"/>
      <c r="S874" s="46"/>
      <c r="T874" s="46"/>
    </row>
    <row r="875">
      <c r="B875" s="37"/>
      <c r="C875" s="37"/>
      <c r="D875" s="37"/>
      <c r="E875" s="37"/>
      <c r="F875" s="37"/>
      <c r="G875" s="37"/>
      <c r="H875" s="37"/>
      <c r="I875" s="45"/>
      <c r="J875" s="45"/>
      <c r="K875" s="45"/>
      <c r="O875" s="45"/>
      <c r="P875" s="56"/>
      <c r="Q875" s="56"/>
      <c r="R875" s="46"/>
      <c r="S875" s="46"/>
      <c r="T875" s="46"/>
    </row>
    <row r="876">
      <c r="B876" s="37"/>
      <c r="C876" s="37"/>
      <c r="D876" s="37"/>
      <c r="E876" s="37"/>
      <c r="F876" s="37"/>
      <c r="G876" s="37"/>
      <c r="H876" s="37"/>
      <c r="I876" s="45"/>
      <c r="J876" s="45"/>
      <c r="K876" s="45"/>
      <c r="O876" s="45"/>
      <c r="P876" s="56"/>
      <c r="Q876" s="56"/>
      <c r="R876" s="46"/>
      <c r="S876" s="46"/>
      <c r="T876" s="46"/>
    </row>
    <row r="877">
      <c r="B877" s="37"/>
      <c r="C877" s="37"/>
      <c r="D877" s="37"/>
      <c r="E877" s="37"/>
      <c r="F877" s="37"/>
      <c r="G877" s="37"/>
      <c r="H877" s="37"/>
      <c r="I877" s="45"/>
      <c r="J877" s="45"/>
      <c r="K877" s="45"/>
      <c r="O877" s="45"/>
      <c r="P877" s="56"/>
      <c r="Q877" s="56"/>
      <c r="R877" s="46"/>
      <c r="S877" s="46"/>
      <c r="T877" s="46"/>
    </row>
    <row r="878">
      <c r="B878" s="37"/>
      <c r="C878" s="37"/>
      <c r="D878" s="37"/>
      <c r="E878" s="37"/>
      <c r="F878" s="37"/>
      <c r="G878" s="37"/>
      <c r="H878" s="37"/>
      <c r="I878" s="45"/>
      <c r="J878" s="45"/>
      <c r="K878" s="45"/>
      <c r="O878" s="45"/>
      <c r="P878" s="56"/>
      <c r="Q878" s="56"/>
      <c r="R878" s="46"/>
      <c r="S878" s="46"/>
      <c r="T878" s="46"/>
    </row>
    <row r="879">
      <c r="B879" s="37"/>
      <c r="C879" s="37"/>
      <c r="D879" s="37"/>
      <c r="E879" s="37"/>
      <c r="F879" s="37"/>
      <c r="G879" s="37"/>
      <c r="H879" s="37"/>
      <c r="I879" s="45"/>
      <c r="J879" s="45"/>
      <c r="K879" s="45"/>
      <c r="O879" s="45"/>
      <c r="P879" s="56"/>
      <c r="Q879" s="56"/>
      <c r="R879" s="46"/>
      <c r="S879" s="46"/>
      <c r="T879" s="46"/>
    </row>
    <row r="880">
      <c r="B880" s="37"/>
      <c r="C880" s="37"/>
      <c r="D880" s="37"/>
      <c r="E880" s="37"/>
      <c r="F880" s="37"/>
      <c r="G880" s="37"/>
      <c r="H880" s="37"/>
      <c r="I880" s="45"/>
      <c r="J880" s="45"/>
      <c r="K880" s="45"/>
      <c r="O880" s="45"/>
      <c r="P880" s="56"/>
      <c r="Q880" s="56"/>
      <c r="R880" s="46"/>
      <c r="S880" s="46"/>
      <c r="T880" s="46"/>
    </row>
    <row r="881">
      <c r="B881" s="37"/>
      <c r="C881" s="37"/>
      <c r="D881" s="37"/>
      <c r="E881" s="37"/>
      <c r="F881" s="37"/>
      <c r="G881" s="37"/>
      <c r="H881" s="37"/>
      <c r="I881" s="45"/>
      <c r="J881" s="45"/>
      <c r="K881" s="45"/>
      <c r="O881" s="45"/>
      <c r="P881" s="56"/>
      <c r="Q881" s="56"/>
      <c r="R881" s="46"/>
      <c r="S881" s="46"/>
      <c r="T881" s="46"/>
    </row>
    <row r="882">
      <c r="B882" s="37"/>
      <c r="C882" s="37"/>
      <c r="D882" s="37"/>
      <c r="E882" s="37"/>
      <c r="F882" s="37"/>
      <c r="G882" s="37"/>
      <c r="H882" s="37"/>
      <c r="I882" s="45"/>
      <c r="J882" s="45"/>
      <c r="K882" s="45"/>
      <c r="O882" s="45"/>
      <c r="P882" s="56"/>
      <c r="Q882" s="56"/>
      <c r="R882" s="46"/>
      <c r="S882" s="46"/>
      <c r="T882" s="46"/>
    </row>
    <row r="883">
      <c r="B883" s="37"/>
      <c r="C883" s="37"/>
      <c r="D883" s="37"/>
      <c r="E883" s="37"/>
      <c r="F883" s="37"/>
      <c r="G883" s="37"/>
      <c r="H883" s="37"/>
      <c r="I883" s="45"/>
      <c r="J883" s="45"/>
      <c r="K883" s="45"/>
      <c r="O883" s="45"/>
      <c r="P883" s="56"/>
      <c r="Q883" s="56"/>
      <c r="R883" s="46"/>
      <c r="S883" s="46"/>
      <c r="T883" s="46"/>
    </row>
    <row r="884">
      <c r="B884" s="37"/>
      <c r="C884" s="37"/>
      <c r="D884" s="37"/>
      <c r="E884" s="37"/>
      <c r="F884" s="37"/>
      <c r="G884" s="37"/>
      <c r="H884" s="37"/>
      <c r="I884" s="45"/>
      <c r="J884" s="45"/>
      <c r="K884" s="45"/>
      <c r="O884" s="45"/>
      <c r="P884" s="56"/>
      <c r="Q884" s="56"/>
      <c r="R884" s="46"/>
      <c r="S884" s="46"/>
      <c r="T884" s="46"/>
    </row>
    <row r="885">
      <c r="B885" s="37"/>
      <c r="C885" s="37"/>
      <c r="D885" s="37"/>
      <c r="E885" s="37"/>
      <c r="F885" s="37"/>
      <c r="G885" s="37"/>
      <c r="H885" s="37"/>
      <c r="I885" s="45"/>
      <c r="J885" s="45"/>
      <c r="K885" s="45"/>
      <c r="O885" s="45"/>
      <c r="P885" s="56"/>
      <c r="Q885" s="56"/>
      <c r="R885" s="46"/>
      <c r="S885" s="46"/>
      <c r="T885" s="46"/>
    </row>
    <row r="886">
      <c r="B886" s="37"/>
      <c r="C886" s="37"/>
      <c r="D886" s="37"/>
      <c r="E886" s="37"/>
      <c r="F886" s="37"/>
      <c r="G886" s="37"/>
      <c r="H886" s="37"/>
      <c r="I886" s="45"/>
      <c r="J886" s="45"/>
      <c r="K886" s="45"/>
      <c r="O886" s="45"/>
      <c r="P886" s="56"/>
      <c r="Q886" s="56"/>
      <c r="R886" s="46"/>
      <c r="S886" s="46"/>
      <c r="T886" s="46"/>
    </row>
    <row r="887">
      <c r="B887" s="37"/>
      <c r="C887" s="37"/>
      <c r="D887" s="37"/>
      <c r="E887" s="37"/>
      <c r="F887" s="37"/>
      <c r="G887" s="37"/>
      <c r="H887" s="37"/>
      <c r="I887" s="45"/>
      <c r="J887" s="45"/>
      <c r="K887" s="45"/>
      <c r="O887" s="45"/>
      <c r="P887" s="56"/>
      <c r="Q887" s="56"/>
      <c r="R887" s="46"/>
      <c r="S887" s="46"/>
      <c r="T887" s="46"/>
    </row>
    <row r="888">
      <c r="B888" s="37"/>
      <c r="C888" s="37"/>
      <c r="D888" s="37"/>
      <c r="E888" s="37"/>
      <c r="F888" s="37"/>
      <c r="G888" s="37"/>
      <c r="H888" s="37"/>
      <c r="I888" s="45"/>
      <c r="J888" s="45"/>
      <c r="K888" s="45"/>
      <c r="O888" s="45"/>
      <c r="P888" s="56"/>
      <c r="Q888" s="56"/>
      <c r="R888" s="46"/>
      <c r="S888" s="46"/>
      <c r="T888" s="46"/>
    </row>
    <row r="889">
      <c r="B889" s="37"/>
      <c r="C889" s="37"/>
      <c r="D889" s="37"/>
      <c r="E889" s="37"/>
      <c r="F889" s="37"/>
      <c r="G889" s="37"/>
      <c r="H889" s="37"/>
      <c r="I889" s="45"/>
      <c r="J889" s="45"/>
      <c r="K889" s="45"/>
      <c r="O889" s="45"/>
      <c r="P889" s="56"/>
      <c r="Q889" s="56"/>
      <c r="R889" s="46"/>
      <c r="S889" s="46"/>
      <c r="T889" s="46"/>
    </row>
    <row r="890">
      <c r="B890" s="37"/>
      <c r="C890" s="37"/>
      <c r="D890" s="37"/>
      <c r="E890" s="37"/>
      <c r="F890" s="37"/>
      <c r="G890" s="37"/>
      <c r="H890" s="37"/>
      <c r="I890" s="45"/>
      <c r="J890" s="45"/>
      <c r="K890" s="45"/>
      <c r="O890" s="45"/>
      <c r="P890" s="56"/>
      <c r="Q890" s="56"/>
      <c r="R890" s="46"/>
      <c r="S890" s="46"/>
      <c r="T890" s="46"/>
    </row>
    <row r="891">
      <c r="B891" s="37"/>
      <c r="C891" s="37"/>
      <c r="D891" s="37"/>
      <c r="E891" s="37"/>
      <c r="F891" s="37"/>
      <c r="G891" s="37"/>
      <c r="H891" s="37"/>
      <c r="I891" s="45"/>
      <c r="J891" s="45"/>
      <c r="K891" s="45"/>
      <c r="O891" s="45"/>
      <c r="P891" s="56"/>
      <c r="Q891" s="56"/>
      <c r="R891" s="46"/>
      <c r="S891" s="46"/>
      <c r="T891" s="46"/>
    </row>
    <row r="892">
      <c r="B892" s="37"/>
      <c r="C892" s="37"/>
      <c r="D892" s="37"/>
      <c r="E892" s="37"/>
      <c r="F892" s="37"/>
      <c r="G892" s="37"/>
      <c r="H892" s="37"/>
      <c r="I892" s="45"/>
      <c r="J892" s="45"/>
      <c r="K892" s="45"/>
      <c r="O892" s="45"/>
      <c r="P892" s="56"/>
      <c r="Q892" s="56"/>
      <c r="R892" s="46"/>
      <c r="S892" s="46"/>
      <c r="T892" s="46"/>
    </row>
    <row r="893">
      <c r="B893" s="37"/>
      <c r="C893" s="37"/>
      <c r="D893" s="37"/>
      <c r="E893" s="37"/>
      <c r="F893" s="37"/>
      <c r="G893" s="37"/>
      <c r="H893" s="37"/>
      <c r="I893" s="45"/>
      <c r="J893" s="45"/>
      <c r="K893" s="45"/>
      <c r="O893" s="45"/>
      <c r="P893" s="56"/>
      <c r="Q893" s="56"/>
      <c r="R893" s="46"/>
      <c r="S893" s="46"/>
      <c r="T893" s="46"/>
    </row>
    <row r="894">
      <c r="B894" s="37"/>
      <c r="C894" s="37"/>
      <c r="D894" s="37"/>
      <c r="E894" s="37"/>
      <c r="F894" s="37"/>
      <c r="G894" s="37"/>
      <c r="H894" s="37"/>
      <c r="I894" s="45"/>
      <c r="J894" s="45"/>
      <c r="K894" s="45"/>
      <c r="O894" s="45"/>
      <c r="P894" s="56"/>
      <c r="Q894" s="56"/>
      <c r="R894" s="46"/>
      <c r="S894" s="46"/>
      <c r="T894" s="46"/>
    </row>
    <row r="895">
      <c r="B895" s="37"/>
      <c r="C895" s="37"/>
      <c r="D895" s="37"/>
      <c r="E895" s="37"/>
      <c r="F895" s="37"/>
      <c r="G895" s="37"/>
      <c r="H895" s="37"/>
      <c r="I895" s="45"/>
      <c r="J895" s="45"/>
      <c r="K895" s="45"/>
      <c r="O895" s="45"/>
      <c r="P895" s="56"/>
      <c r="Q895" s="56"/>
      <c r="R895" s="46"/>
      <c r="S895" s="46"/>
      <c r="T895" s="46"/>
    </row>
    <row r="896">
      <c r="B896" s="37"/>
      <c r="C896" s="37"/>
      <c r="D896" s="37"/>
      <c r="E896" s="37"/>
      <c r="F896" s="37"/>
      <c r="G896" s="37"/>
      <c r="H896" s="37"/>
      <c r="I896" s="45"/>
      <c r="J896" s="45"/>
      <c r="K896" s="45"/>
      <c r="O896" s="45"/>
      <c r="P896" s="56"/>
      <c r="Q896" s="56"/>
      <c r="R896" s="46"/>
      <c r="S896" s="46"/>
      <c r="T896" s="46"/>
    </row>
    <row r="897">
      <c r="B897" s="37"/>
      <c r="C897" s="37"/>
      <c r="D897" s="37"/>
      <c r="E897" s="37"/>
      <c r="F897" s="37"/>
      <c r="G897" s="37"/>
      <c r="H897" s="37"/>
      <c r="I897" s="45"/>
      <c r="J897" s="45"/>
      <c r="K897" s="45"/>
      <c r="O897" s="45"/>
      <c r="P897" s="56"/>
      <c r="Q897" s="56"/>
      <c r="R897" s="46"/>
      <c r="S897" s="46"/>
      <c r="T897" s="46"/>
    </row>
    <row r="898">
      <c r="B898" s="37"/>
      <c r="C898" s="37"/>
      <c r="D898" s="37"/>
      <c r="E898" s="37"/>
      <c r="F898" s="37"/>
      <c r="G898" s="37"/>
      <c r="H898" s="37"/>
      <c r="I898" s="45"/>
      <c r="J898" s="45"/>
      <c r="K898" s="45"/>
      <c r="O898" s="45"/>
      <c r="P898" s="56"/>
      <c r="Q898" s="56"/>
      <c r="R898" s="46"/>
      <c r="S898" s="46"/>
      <c r="T898" s="46"/>
    </row>
    <row r="899">
      <c r="B899" s="37"/>
      <c r="C899" s="37"/>
      <c r="D899" s="37"/>
      <c r="E899" s="37"/>
      <c r="F899" s="37"/>
      <c r="G899" s="37"/>
      <c r="H899" s="37"/>
      <c r="I899" s="45"/>
      <c r="J899" s="45"/>
      <c r="K899" s="45"/>
      <c r="O899" s="45"/>
      <c r="P899" s="56"/>
      <c r="Q899" s="56"/>
      <c r="R899" s="46"/>
      <c r="S899" s="46"/>
      <c r="T899" s="46"/>
    </row>
    <row r="900">
      <c r="B900" s="37"/>
      <c r="C900" s="37"/>
      <c r="D900" s="37"/>
      <c r="E900" s="37"/>
      <c r="F900" s="37"/>
      <c r="G900" s="37"/>
      <c r="H900" s="37"/>
      <c r="I900" s="45"/>
      <c r="J900" s="45"/>
      <c r="K900" s="45"/>
      <c r="O900" s="45"/>
      <c r="P900" s="56"/>
      <c r="Q900" s="56"/>
      <c r="R900" s="46"/>
      <c r="S900" s="46"/>
      <c r="T900" s="46"/>
    </row>
    <row r="901">
      <c r="B901" s="37"/>
      <c r="C901" s="37"/>
      <c r="D901" s="37"/>
      <c r="E901" s="37"/>
      <c r="F901" s="37"/>
      <c r="G901" s="37"/>
      <c r="H901" s="37"/>
      <c r="I901" s="45"/>
      <c r="J901" s="45"/>
      <c r="K901" s="45"/>
      <c r="O901" s="45"/>
      <c r="P901" s="56"/>
      <c r="Q901" s="56"/>
      <c r="R901" s="46"/>
      <c r="S901" s="46"/>
      <c r="T901" s="46"/>
    </row>
    <row r="902">
      <c r="B902" s="37"/>
      <c r="C902" s="37"/>
      <c r="D902" s="37"/>
      <c r="E902" s="37"/>
      <c r="F902" s="37"/>
      <c r="G902" s="37"/>
      <c r="H902" s="37"/>
      <c r="I902" s="45"/>
      <c r="J902" s="45"/>
      <c r="K902" s="45"/>
      <c r="O902" s="45"/>
      <c r="P902" s="56"/>
      <c r="Q902" s="56"/>
      <c r="R902" s="46"/>
      <c r="S902" s="46"/>
      <c r="T902" s="46"/>
    </row>
    <row r="903">
      <c r="B903" s="37"/>
      <c r="C903" s="37"/>
      <c r="D903" s="37"/>
      <c r="E903" s="37"/>
      <c r="F903" s="37"/>
      <c r="G903" s="37"/>
      <c r="H903" s="37"/>
      <c r="I903" s="45"/>
      <c r="J903" s="45"/>
      <c r="K903" s="45"/>
      <c r="O903" s="45"/>
      <c r="P903" s="56"/>
      <c r="Q903" s="56"/>
      <c r="R903" s="46"/>
      <c r="S903" s="46"/>
      <c r="T903" s="46"/>
    </row>
    <row r="904">
      <c r="B904" s="37"/>
      <c r="C904" s="37"/>
      <c r="D904" s="37"/>
      <c r="E904" s="37"/>
      <c r="F904" s="37"/>
      <c r="G904" s="37"/>
      <c r="H904" s="37"/>
      <c r="I904" s="45"/>
      <c r="J904" s="45"/>
      <c r="K904" s="45"/>
      <c r="O904" s="45"/>
      <c r="P904" s="56"/>
      <c r="Q904" s="56"/>
      <c r="R904" s="46"/>
      <c r="S904" s="46"/>
      <c r="T904" s="46"/>
    </row>
    <row r="905">
      <c r="B905" s="37"/>
      <c r="C905" s="37"/>
      <c r="D905" s="37"/>
      <c r="E905" s="37"/>
      <c r="F905" s="37"/>
      <c r="G905" s="37"/>
      <c r="H905" s="37"/>
      <c r="I905" s="45"/>
      <c r="J905" s="45"/>
      <c r="K905" s="45"/>
      <c r="O905" s="45"/>
      <c r="P905" s="56"/>
      <c r="Q905" s="56"/>
      <c r="R905" s="46"/>
      <c r="S905" s="46"/>
      <c r="T905" s="46"/>
    </row>
    <row r="906">
      <c r="B906" s="37"/>
      <c r="C906" s="37"/>
      <c r="D906" s="37"/>
      <c r="E906" s="37"/>
      <c r="F906" s="37"/>
      <c r="G906" s="37"/>
      <c r="H906" s="37"/>
      <c r="I906" s="45"/>
      <c r="J906" s="45"/>
      <c r="K906" s="45"/>
      <c r="O906" s="45"/>
      <c r="P906" s="56"/>
      <c r="Q906" s="56"/>
      <c r="R906" s="46"/>
      <c r="S906" s="46"/>
      <c r="T906" s="46"/>
    </row>
    <row r="907">
      <c r="B907" s="37"/>
      <c r="C907" s="37"/>
      <c r="D907" s="37"/>
      <c r="E907" s="37"/>
      <c r="F907" s="37"/>
      <c r="G907" s="37"/>
      <c r="H907" s="37"/>
      <c r="I907" s="45"/>
      <c r="J907" s="45"/>
      <c r="K907" s="45"/>
      <c r="O907" s="45"/>
      <c r="P907" s="56"/>
      <c r="Q907" s="56"/>
      <c r="R907" s="46"/>
      <c r="S907" s="46"/>
      <c r="T907" s="46"/>
    </row>
    <row r="908">
      <c r="B908" s="37"/>
      <c r="C908" s="37"/>
      <c r="D908" s="37"/>
      <c r="E908" s="37"/>
      <c r="F908" s="37"/>
      <c r="G908" s="37"/>
      <c r="H908" s="37"/>
      <c r="I908" s="45"/>
      <c r="J908" s="45"/>
      <c r="K908" s="45"/>
      <c r="O908" s="45"/>
      <c r="P908" s="56"/>
      <c r="Q908" s="56"/>
      <c r="R908" s="46"/>
      <c r="S908" s="46"/>
      <c r="T908" s="46"/>
    </row>
    <row r="909">
      <c r="B909" s="37"/>
      <c r="C909" s="37"/>
      <c r="D909" s="37"/>
      <c r="E909" s="37"/>
      <c r="F909" s="37"/>
      <c r="G909" s="37"/>
      <c r="H909" s="37"/>
      <c r="I909" s="45"/>
      <c r="J909" s="45"/>
      <c r="K909" s="45"/>
      <c r="O909" s="45"/>
      <c r="P909" s="56"/>
      <c r="Q909" s="56"/>
      <c r="R909" s="46"/>
      <c r="S909" s="46"/>
      <c r="T909" s="46"/>
    </row>
    <row r="910">
      <c r="B910" s="37"/>
      <c r="C910" s="37"/>
      <c r="D910" s="37"/>
      <c r="E910" s="37"/>
      <c r="F910" s="37"/>
      <c r="G910" s="37"/>
      <c r="H910" s="37"/>
      <c r="I910" s="45"/>
      <c r="J910" s="45"/>
      <c r="K910" s="45"/>
      <c r="O910" s="45"/>
      <c r="P910" s="56"/>
      <c r="Q910" s="56"/>
      <c r="R910" s="46"/>
      <c r="S910" s="46"/>
      <c r="T910" s="46"/>
    </row>
    <row r="911">
      <c r="B911" s="37"/>
      <c r="C911" s="37"/>
      <c r="D911" s="37"/>
      <c r="E911" s="37"/>
      <c r="F911" s="37"/>
      <c r="G911" s="37"/>
      <c r="H911" s="37"/>
      <c r="I911" s="45"/>
      <c r="J911" s="45"/>
      <c r="K911" s="45"/>
      <c r="O911" s="45"/>
      <c r="P911" s="56"/>
      <c r="Q911" s="56"/>
      <c r="R911" s="46"/>
      <c r="S911" s="46"/>
      <c r="T911" s="46"/>
    </row>
    <row r="912">
      <c r="B912" s="37"/>
      <c r="C912" s="37"/>
      <c r="D912" s="37"/>
      <c r="E912" s="37"/>
      <c r="F912" s="37"/>
      <c r="G912" s="37"/>
      <c r="H912" s="37"/>
      <c r="I912" s="45"/>
      <c r="J912" s="45"/>
      <c r="K912" s="45"/>
      <c r="O912" s="45"/>
      <c r="P912" s="56"/>
      <c r="Q912" s="56"/>
      <c r="R912" s="46"/>
      <c r="S912" s="46"/>
      <c r="T912" s="46"/>
    </row>
    <row r="913">
      <c r="B913" s="37"/>
      <c r="C913" s="37"/>
      <c r="D913" s="37"/>
      <c r="E913" s="37"/>
      <c r="F913" s="37"/>
      <c r="G913" s="37"/>
      <c r="H913" s="37"/>
      <c r="I913" s="45"/>
      <c r="J913" s="45"/>
      <c r="K913" s="45"/>
      <c r="O913" s="45"/>
      <c r="P913" s="56"/>
      <c r="Q913" s="56"/>
      <c r="R913" s="46"/>
      <c r="S913" s="46"/>
      <c r="T913" s="46"/>
    </row>
    <row r="914">
      <c r="B914" s="37"/>
      <c r="C914" s="37"/>
      <c r="D914" s="37"/>
      <c r="E914" s="37"/>
      <c r="F914" s="37"/>
      <c r="G914" s="37"/>
      <c r="H914" s="37"/>
      <c r="I914" s="45"/>
      <c r="J914" s="45"/>
      <c r="K914" s="45"/>
      <c r="O914" s="45"/>
      <c r="P914" s="56"/>
      <c r="Q914" s="56"/>
      <c r="R914" s="46"/>
      <c r="S914" s="46"/>
      <c r="T914" s="46"/>
    </row>
    <row r="915">
      <c r="B915" s="37"/>
      <c r="C915" s="37"/>
      <c r="D915" s="37"/>
      <c r="E915" s="37"/>
      <c r="F915" s="37"/>
      <c r="G915" s="37"/>
      <c r="H915" s="37"/>
      <c r="I915" s="45"/>
      <c r="J915" s="45"/>
      <c r="K915" s="45"/>
      <c r="O915" s="45"/>
      <c r="P915" s="56"/>
      <c r="Q915" s="56"/>
      <c r="R915" s="46"/>
      <c r="S915" s="46"/>
      <c r="T915" s="46"/>
    </row>
    <row r="916">
      <c r="B916" s="37"/>
      <c r="C916" s="37"/>
      <c r="D916" s="37"/>
      <c r="E916" s="37"/>
      <c r="F916" s="37"/>
      <c r="G916" s="37"/>
      <c r="H916" s="37"/>
      <c r="I916" s="45"/>
      <c r="J916" s="45"/>
      <c r="K916" s="45"/>
      <c r="O916" s="45"/>
      <c r="P916" s="56"/>
      <c r="Q916" s="56"/>
      <c r="R916" s="46"/>
      <c r="S916" s="46"/>
      <c r="T916" s="46"/>
    </row>
    <row r="917">
      <c r="B917" s="37"/>
      <c r="C917" s="37"/>
      <c r="D917" s="37"/>
      <c r="E917" s="37"/>
      <c r="F917" s="37"/>
      <c r="G917" s="37"/>
      <c r="H917" s="37"/>
      <c r="I917" s="45"/>
      <c r="J917" s="45"/>
      <c r="K917" s="45"/>
      <c r="O917" s="45"/>
      <c r="P917" s="56"/>
      <c r="Q917" s="56"/>
      <c r="R917" s="46"/>
      <c r="S917" s="46"/>
      <c r="T917" s="46"/>
    </row>
    <row r="918">
      <c r="B918" s="37"/>
      <c r="C918" s="37"/>
      <c r="D918" s="37"/>
      <c r="E918" s="37"/>
      <c r="F918" s="37"/>
      <c r="G918" s="37"/>
      <c r="H918" s="37"/>
      <c r="I918" s="45"/>
      <c r="J918" s="45"/>
      <c r="K918" s="45"/>
      <c r="O918" s="45"/>
      <c r="P918" s="56"/>
      <c r="Q918" s="56"/>
      <c r="R918" s="46"/>
      <c r="S918" s="46"/>
      <c r="T918" s="46"/>
    </row>
    <row r="919">
      <c r="B919" s="37"/>
      <c r="C919" s="37"/>
      <c r="D919" s="37"/>
      <c r="E919" s="37"/>
      <c r="F919" s="37"/>
      <c r="G919" s="37"/>
      <c r="H919" s="37"/>
      <c r="I919" s="45"/>
      <c r="J919" s="45"/>
      <c r="K919" s="45"/>
      <c r="O919" s="45"/>
      <c r="P919" s="56"/>
      <c r="Q919" s="56"/>
      <c r="R919" s="46"/>
      <c r="S919" s="46"/>
      <c r="T919" s="46"/>
    </row>
    <row r="920">
      <c r="B920" s="37"/>
      <c r="C920" s="37"/>
      <c r="D920" s="37"/>
      <c r="E920" s="37"/>
      <c r="F920" s="37"/>
      <c r="G920" s="37"/>
      <c r="H920" s="37"/>
      <c r="I920" s="45"/>
      <c r="J920" s="45"/>
      <c r="K920" s="45"/>
      <c r="O920" s="45"/>
      <c r="P920" s="56"/>
      <c r="Q920" s="56"/>
      <c r="R920" s="46"/>
      <c r="S920" s="46"/>
      <c r="T920" s="46"/>
    </row>
    <row r="921">
      <c r="B921" s="37"/>
      <c r="C921" s="37"/>
      <c r="D921" s="37"/>
      <c r="E921" s="37"/>
      <c r="F921" s="37"/>
      <c r="G921" s="37"/>
      <c r="H921" s="37"/>
      <c r="I921" s="45"/>
      <c r="J921" s="45"/>
      <c r="K921" s="45"/>
      <c r="O921" s="45"/>
      <c r="P921" s="56"/>
      <c r="Q921" s="56"/>
      <c r="R921" s="46"/>
      <c r="S921" s="46"/>
      <c r="T921" s="46"/>
    </row>
    <row r="922">
      <c r="B922" s="37"/>
      <c r="C922" s="37"/>
      <c r="D922" s="37"/>
      <c r="E922" s="37"/>
      <c r="F922" s="37"/>
      <c r="G922" s="37"/>
      <c r="H922" s="37"/>
      <c r="I922" s="45"/>
      <c r="J922" s="45"/>
      <c r="K922" s="45"/>
      <c r="O922" s="45"/>
      <c r="P922" s="56"/>
      <c r="Q922" s="56"/>
      <c r="R922" s="46"/>
      <c r="S922" s="46"/>
      <c r="T922" s="46"/>
    </row>
    <row r="923">
      <c r="B923" s="37"/>
      <c r="C923" s="37"/>
      <c r="D923" s="37"/>
      <c r="E923" s="37"/>
      <c r="F923" s="37"/>
      <c r="G923" s="37"/>
      <c r="H923" s="37"/>
      <c r="I923" s="45"/>
      <c r="J923" s="45"/>
      <c r="K923" s="45"/>
      <c r="O923" s="45"/>
      <c r="P923" s="56"/>
      <c r="Q923" s="56"/>
      <c r="R923" s="46"/>
      <c r="S923" s="46"/>
      <c r="T923" s="46"/>
    </row>
    <row r="924">
      <c r="B924" s="37"/>
      <c r="C924" s="37"/>
      <c r="D924" s="37"/>
      <c r="E924" s="37"/>
      <c r="F924" s="37"/>
      <c r="G924" s="37"/>
      <c r="H924" s="37"/>
      <c r="I924" s="45"/>
      <c r="J924" s="45"/>
      <c r="K924" s="45"/>
      <c r="O924" s="45"/>
      <c r="P924" s="56"/>
      <c r="Q924" s="56"/>
      <c r="R924" s="46"/>
      <c r="S924" s="46"/>
      <c r="T924" s="46"/>
    </row>
    <row r="925">
      <c r="B925" s="37"/>
      <c r="C925" s="37"/>
      <c r="D925" s="37"/>
      <c r="E925" s="37"/>
      <c r="F925" s="37"/>
      <c r="G925" s="37"/>
      <c r="H925" s="37"/>
      <c r="I925" s="45"/>
      <c r="J925" s="45"/>
      <c r="K925" s="45"/>
      <c r="O925" s="45"/>
      <c r="P925" s="56"/>
      <c r="Q925" s="56"/>
      <c r="R925" s="46"/>
      <c r="S925" s="46"/>
      <c r="T925" s="46"/>
    </row>
    <row r="926">
      <c r="B926" s="37"/>
      <c r="C926" s="37"/>
      <c r="D926" s="37"/>
      <c r="E926" s="37"/>
      <c r="F926" s="37"/>
      <c r="G926" s="37"/>
      <c r="H926" s="37"/>
      <c r="I926" s="45"/>
      <c r="J926" s="45"/>
      <c r="K926" s="45"/>
      <c r="O926" s="45"/>
      <c r="P926" s="56"/>
      <c r="Q926" s="56"/>
      <c r="R926" s="46"/>
      <c r="S926" s="46"/>
      <c r="T926" s="46"/>
    </row>
    <row r="927">
      <c r="B927" s="37"/>
      <c r="C927" s="37"/>
      <c r="D927" s="37"/>
      <c r="E927" s="37"/>
      <c r="F927" s="37"/>
      <c r="G927" s="37"/>
      <c r="H927" s="37"/>
      <c r="I927" s="45"/>
      <c r="J927" s="45"/>
      <c r="K927" s="45"/>
      <c r="O927" s="45"/>
      <c r="P927" s="56"/>
      <c r="Q927" s="56"/>
      <c r="R927" s="46"/>
      <c r="S927" s="46"/>
      <c r="T927" s="46"/>
    </row>
    <row r="928">
      <c r="B928" s="37"/>
      <c r="C928" s="37"/>
      <c r="D928" s="37"/>
      <c r="E928" s="37"/>
      <c r="F928" s="37"/>
      <c r="G928" s="37"/>
      <c r="H928" s="37"/>
      <c r="I928" s="45"/>
      <c r="J928" s="45"/>
      <c r="K928" s="45"/>
      <c r="O928" s="45"/>
      <c r="P928" s="56"/>
      <c r="Q928" s="56"/>
      <c r="R928" s="46"/>
      <c r="S928" s="46"/>
      <c r="T928" s="46"/>
    </row>
    <row r="929">
      <c r="B929" s="37"/>
      <c r="C929" s="37"/>
      <c r="D929" s="37"/>
      <c r="E929" s="37"/>
      <c r="F929" s="37"/>
      <c r="G929" s="37"/>
      <c r="H929" s="37"/>
      <c r="I929" s="45"/>
      <c r="J929" s="45"/>
      <c r="K929" s="45"/>
      <c r="O929" s="45"/>
      <c r="P929" s="56"/>
      <c r="Q929" s="56"/>
      <c r="R929" s="46"/>
      <c r="S929" s="46"/>
      <c r="T929" s="46"/>
    </row>
    <row r="930">
      <c r="B930" s="37"/>
      <c r="C930" s="37"/>
      <c r="D930" s="37"/>
      <c r="E930" s="37"/>
      <c r="F930" s="37"/>
      <c r="G930" s="37"/>
      <c r="H930" s="37"/>
      <c r="I930" s="45"/>
      <c r="J930" s="45"/>
      <c r="K930" s="45"/>
      <c r="O930" s="45"/>
      <c r="P930" s="56"/>
      <c r="Q930" s="56"/>
      <c r="R930" s="46"/>
      <c r="S930" s="46"/>
      <c r="T930" s="46"/>
    </row>
    <row r="931">
      <c r="B931" s="37"/>
      <c r="C931" s="37"/>
      <c r="D931" s="37"/>
      <c r="E931" s="37"/>
      <c r="F931" s="37"/>
      <c r="G931" s="37"/>
      <c r="H931" s="37"/>
      <c r="I931" s="45"/>
      <c r="J931" s="45"/>
      <c r="K931" s="45"/>
      <c r="O931" s="45"/>
      <c r="P931" s="56"/>
      <c r="Q931" s="56"/>
      <c r="R931" s="46"/>
      <c r="S931" s="46"/>
      <c r="T931" s="46"/>
    </row>
    <row r="932">
      <c r="B932" s="37"/>
      <c r="C932" s="37"/>
      <c r="D932" s="37"/>
      <c r="E932" s="37"/>
      <c r="F932" s="37"/>
      <c r="G932" s="37"/>
      <c r="H932" s="37"/>
      <c r="I932" s="45"/>
      <c r="J932" s="45"/>
      <c r="K932" s="45"/>
      <c r="O932" s="45"/>
      <c r="P932" s="56"/>
      <c r="Q932" s="56"/>
      <c r="R932" s="46"/>
      <c r="S932" s="46"/>
      <c r="T932" s="46"/>
    </row>
    <row r="933">
      <c r="B933" s="37"/>
      <c r="C933" s="37"/>
      <c r="D933" s="37"/>
      <c r="E933" s="37"/>
      <c r="F933" s="37"/>
      <c r="G933" s="37"/>
      <c r="H933" s="37"/>
      <c r="I933" s="45"/>
      <c r="J933" s="45"/>
      <c r="K933" s="45"/>
      <c r="O933" s="45"/>
      <c r="P933" s="56"/>
      <c r="Q933" s="56"/>
      <c r="R933" s="46"/>
      <c r="S933" s="46"/>
      <c r="T933" s="46"/>
    </row>
    <row r="934">
      <c r="B934" s="37"/>
      <c r="C934" s="37"/>
      <c r="D934" s="37"/>
      <c r="E934" s="37"/>
      <c r="F934" s="37"/>
      <c r="G934" s="37"/>
      <c r="H934" s="37"/>
      <c r="I934" s="45"/>
      <c r="J934" s="45"/>
      <c r="K934" s="45"/>
      <c r="O934" s="45"/>
      <c r="P934" s="56"/>
      <c r="Q934" s="56"/>
      <c r="R934" s="46"/>
      <c r="S934" s="46"/>
      <c r="T934" s="46"/>
    </row>
    <row r="935">
      <c r="B935" s="37"/>
      <c r="C935" s="37"/>
      <c r="D935" s="37"/>
      <c r="E935" s="37"/>
      <c r="F935" s="37"/>
      <c r="G935" s="37"/>
      <c r="H935" s="37"/>
      <c r="I935" s="45"/>
      <c r="J935" s="45"/>
      <c r="K935" s="45"/>
      <c r="O935" s="45"/>
      <c r="P935" s="56"/>
      <c r="Q935" s="56"/>
      <c r="R935" s="46"/>
      <c r="S935" s="46"/>
      <c r="T935" s="46"/>
    </row>
    <row r="936">
      <c r="B936" s="37"/>
      <c r="C936" s="37"/>
      <c r="D936" s="37"/>
      <c r="E936" s="37"/>
      <c r="F936" s="37"/>
      <c r="G936" s="37"/>
      <c r="H936" s="37"/>
      <c r="I936" s="45"/>
      <c r="J936" s="45"/>
      <c r="K936" s="45"/>
      <c r="O936" s="45"/>
      <c r="P936" s="56"/>
      <c r="Q936" s="56"/>
      <c r="R936" s="46"/>
      <c r="S936" s="46"/>
      <c r="T936" s="46"/>
    </row>
    <row r="937">
      <c r="B937" s="37"/>
      <c r="C937" s="37"/>
      <c r="D937" s="37"/>
      <c r="E937" s="37"/>
      <c r="F937" s="37"/>
      <c r="G937" s="37"/>
      <c r="H937" s="37"/>
      <c r="I937" s="45"/>
      <c r="J937" s="45"/>
      <c r="K937" s="45"/>
      <c r="O937" s="45"/>
      <c r="P937" s="56"/>
      <c r="Q937" s="56"/>
      <c r="R937" s="46"/>
      <c r="S937" s="46"/>
      <c r="T937" s="46"/>
    </row>
    <row r="938">
      <c r="B938" s="37"/>
      <c r="C938" s="37"/>
      <c r="D938" s="37"/>
      <c r="E938" s="37"/>
      <c r="F938" s="37"/>
      <c r="G938" s="37"/>
      <c r="H938" s="37"/>
      <c r="I938" s="45"/>
      <c r="J938" s="45"/>
      <c r="K938" s="45"/>
      <c r="O938" s="45"/>
      <c r="P938" s="56"/>
      <c r="Q938" s="56"/>
      <c r="R938" s="46"/>
      <c r="S938" s="46"/>
      <c r="T938" s="46"/>
    </row>
    <row r="939">
      <c r="B939" s="37"/>
      <c r="C939" s="37"/>
      <c r="D939" s="37"/>
      <c r="E939" s="37"/>
      <c r="F939" s="37"/>
      <c r="G939" s="37"/>
      <c r="H939" s="37"/>
      <c r="I939" s="45"/>
      <c r="J939" s="45"/>
      <c r="K939" s="45"/>
      <c r="O939" s="45"/>
      <c r="P939" s="56"/>
      <c r="Q939" s="56"/>
      <c r="R939" s="46"/>
      <c r="S939" s="46"/>
      <c r="T939" s="46"/>
    </row>
    <row r="940">
      <c r="B940" s="37"/>
      <c r="C940" s="37"/>
      <c r="D940" s="37"/>
      <c r="E940" s="37"/>
      <c r="F940" s="37"/>
      <c r="G940" s="37"/>
      <c r="H940" s="37"/>
      <c r="I940" s="45"/>
      <c r="J940" s="45"/>
      <c r="K940" s="45"/>
      <c r="O940" s="45"/>
      <c r="P940" s="56"/>
      <c r="Q940" s="56"/>
      <c r="R940" s="46"/>
      <c r="S940" s="46"/>
      <c r="T940" s="46"/>
    </row>
    <row r="941">
      <c r="B941" s="37"/>
      <c r="C941" s="37"/>
      <c r="D941" s="37"/>
      <c r="E941" s="37"/>
      <c r="F941" s="37"/>
      <c r="G941" s="37"/>
      <c r="H941" s="37"/>
      <c r="I941" s="45"/>
      <c r="J941" s="45"/>
      <c r="K941" s="45"/>
      <c r="O941" s="45"/>
      <c r="P941" s="56"/>
      <c r="Q941" s="56"/>
      <c r="R941" s="46"/>
      <c r="S941" s="46"/>
      <c r="T941" s="46"/>
    </row>
    <row r="942">
      <c r="B942" s="37"/>
      <c r="C942" s="37"/>
      <c r="D942" s="37"/>
      <c r="E942" s="37"/>
      <c r="F942" s="37"/>
      <c r="G942" s="37"/>
      <c r="H942" s="37"/>
      <c r="I942" s="45"/>
      <c r="J942" s="45"/>
      <c r="K942" s="45"/>
      <c r="O942" s="45"/>
      <c r="P942" s="56"/>
      <c r="Q942" s="56"/>
      <c r="R942" s="46"/>
      <c r="S942" s="46"/>
      <c r="T942" s="46"/>
    </row>
    <row r="943">
      <c r="B943" s="37"/>
      <c r="C943" s="37"/>
      <c r="D943" s="37"/>
      <c r="E943" s="37"/>
      <c r="F943" s="37"/>
      <c r="G943" s="37"/>
      <c r="H943" s="37"/>
      <c r="I943" s="45"/>
      <c r="J943" s="45"/>
      <c r="K943" s="45"/>
      <c r="O943" s="45"/>
      <c r="P943" s="56"/>
      <c r="Q943" s="56"/>
      <c r="R943" s="46"/>
      <c r="S943" s="46"/>
      <c r="T943" s="46"/>
    </row>
    <row r="944">
      <c r="B944" s="37"/>
      <c r="C944" s="37"/>
      <c r="D944" s="37"/>
      <c r="E944" s="37"/>
      <c r="F944" s="37"/>
      <c r="G944" s="37"/>
      <c r="H944" s="37"/>
      <c r="I944" s="45"/>
      <c r="J944" s="45"/>
      <c r="K944" s="45"/>
      <c r="O944" s="45"/>
      <c r="P944" s="56"/>
      <c r="Q944" s="56"/>
      <c r="R944" s="46"/>
      <c r="S944" s="46"/>
      <c r="T944" s="46"/>
    </row>
    <row r="945">
      <c r="B945" s="37"/>
      <c r="C945" s="37"/>
      <c r="D945" s="37"/>
      <c r="E945" s="37"/>
      <c r="F945" s="37"/>
      <c r="G945" s="37"/>
      <c r="H945" s="37"/>
      <c r="I945" s="45"/>
      <c r="J945" s="45"/>
      <c r="K945" s="45"/>
      <c r="O945" s="45"/>
      <c r="P945" s="56"/>
      <c r="Q945" s="56"/>
      <c r="R945" s="46"/>
      <c r="S945" s="46"/>
      <c r="T945" s="46"/>
    </row>
    <row r="946">
      <c r="B946" s="37"/>
      <c r="C946" s="37"/>
      <c r="D946" s="37"/>
      <c r="E946" s="37"/>
      <c r="F946" s="37"/>
      <c r="G946" s="37"/>
      <c r="H946" s="37"/>
      <c r="I946" s="45"/>
      <c r="J946" s="45"/>
      <c r="K946" s="45"/>
      <c r="O946" s="45"/>
      <c r="P946" s="56"/>
      <c r="Q946" s="56"/>
      <c r="R946" s="46"/>
      <c r="S946" s="46"/>
      <c r="T946" s="46"/>
    </row>
    <row r="947">
      <c r="B947" s="37"/>
      <c r="C947" s="37"/>
      <c r="D947" s="37"/>
      <c r="E947" s="37"/>
      <c r="F947" s="37"/>
      <c r="G947" s="37"/>
      <c r="H947" s="37"/>
      <c r="I947" s="45"/>
      <c r="J947" s="45"/>
      <c r="K947" s="45"/>
      <c r="O947" s="45"/>
      <c r="P947" s="56"/>
      <c r="Q947" s="56"/>
      <c r="R947" s="46"/>
      <c r="S947" s="46"/>
      <c r="T947" s="46"/>
    </row>
    <row r="948">
      <c r="B948" s="37"/>
      <c r="C948" s="37"/>
      <c r="D948" s="37"/>
      <c r="E948" s="37"/>
      <c r="F948" s="37"/>
      <c r="G948" s="37"/>
      <c r="H948" s="37"/>
      <c r="I948" s="45"/>
      <c r="J948" s="45"/>
      <c r="K948" s="45"/>
      <c r="O948" s="45"/>
      <c r="P948" s="56"/>
      <c r="Q948" s="56"/>
      <c r="R948" s="46"/>
      <c r="S948" s="46"/>
      <c r="T948" s="46"/>
    </row>
    <row r="949">
      <c r="B949" s="37"/>
      <c r="C949" s="37"/>
      <c r="D949" s="37"/>
      <c r="E949" s="37"/>
      <c r="F949" s="37"/>
      <c r="G949" s="37"/>
      <c r="H949" s="37"/>
      <c r="I949" s="45"/>
      <c r="J949" s="45"/>
      <c r="K949" s="45"/>
      <c r="O949" s="45"/>
      <c r="P949" s="56"/>
      <c r="Q949" s="56"/>
      <c r="R949" s="46"/>
      <c r="S949" s="46"/>
      <c r="T949" s="46"/>
    </row>
    <row r="950">
      <c r="B950" s="37"/>
      <c r="C950" s="37"/>
      <c r="D950" s="37"/>
      <c r="E950" s="37"/>
      <c r="F950" s="37"/>
      <c r="G950" s="37"/>
      <c r="H950" s="37"/>
      <c r="I950" s="45"/>
      <c r="J950" s="45"/>
      <c r="K950" s="45"/>
      <c r="O950" s="45"/>
      <c r="P950" s="56"/>
      <c r="Q950" s="56"/>
      <c r="R950" s="46"/>
      <c r="S950" s="46"/>
      <c r="T950" s="46"/>
    </row>
    <row r="951">
      <c r="B951" s="37"/>
      <c r="C951" s="37"/>
      <c r="D951" s="37"/>
      <c r="E951" s="37"/>
      <c r="F951" s="37"/>
      <c r="G951" s="37"/>
      <c r="H951" s="37"/>
      <c r="I951" s="45"/>
      <c r="J951" s="45"/>
      <c r="K951" s="45"/>
      <c r="O951" s="45"/>
      <c r="P951" s="56"/>
      <c r="Q951" s="56"/>
      <c r="R951" s="46"/>
      <c r="S951" s="46"/>
      <c r="T951" s="46"/>
    </row>
    <row r="952">
      <c r="B952" s="37"/>
      <c r="C952" s="37"/>
      <c r="D952" s="37"/>
      <c r="E952" s="37"/>
      <c r="F952" s="37"/>
      <c r="G952" s="37"/>
      <c r="H952" s="37"/>
      <c r="I952" s="45"/>
      <c r="J952" s="45"/>
      <c r="K952" s="45"/>
      <c r="O952" s="45"/>
      <c r="P952" s="56"/>
      <c r="Q952" s="56"/>
      <c r="R952" s="46"/>
      <c r="S952" s="46"/>
      <c r="T952" s="46"/>
    </row>
    <row r="953">
      <c r="B953" s="37"/>
      <c r="C953" s="37"/>
      <c r="D953" s="37"/>
      <c r="E953" s="37"/>
      <c r="F953" s="37"/>
      <c r="G953" s="37"/>
      <c r="H953" s="37"/>
      <c r="I953" s="45"/>
      <c r="J953" s="45"/>
      <c r="K953" s="45"/>
      <c r="O953" s="45"/>
      <c r="P953" s="56"/>
      <c r="Q953" s="56"/>
      <c r="R953" s="46"/>
      <c r="S953" s="46"/>
      <c r="T953" s="46"/>
    </row>
    <row r="954">
      <c r="B954" s="37"/>
      <c r="C954" s="37"/>
      <c r="D954" s="37"/>
      <c r="E954" s="37"/>
      <c r="F954" s="37"/>
      <c r="G954" s="37"/>
      <c r="H954" s="37"/>
      <c r="I954" s="45"/>
      <c r="J954" s="45"/>
      <c r="K954" s="45"/>
      <c r="O954" s="45"/>
      <c r="P954" s="56"/>
      <c r="Q954" s="56"/>
      <c r="R954" s="46"/>
      <c r="S954" s="46"/>
      <c r="T954" s="46"/>
    </row>
    <row r="955">
      <c r="B955" s="37"/>
      <c r="C955" s="37"/>
      <c r="D955" s="37"/>
      <c r="E955" s="37"/>
      <c r="F955" s="37"/>
      <c r="G955" s="37"/>
      <c r="H955" s="37"/>
      <c r="I955" s="45"/>
      <c r="J955" s="45"/>
      <c r="K955" s="45"/>
      <c r="O955" s="45"/>
      <c r="P955" s="56"/>
      <c r="Q955" s="56"/>
      <c r="R955" s="46"/>
      <c r="S955" s="46"/>
      <c r="T955" s="46"/>
    </row>
    <row r="956">
      <c r="B956" s="37"/>
      <c r="C956" s="37"/>
      <c r="D956" s="37"/>
      <c r="E956" s="37"/>
      <c r="F956" s="37"/>
      <c r="G956" s="37"/>
      <c r="H956" s="37"/>
      <c r="I956" s="45"/>
      <c r="J956" s="45"/>
      <c r="K956" s="45"/>
      <c r="O956" s="45"/>
      <c r="P956" s="56"/>
      <c r="Q956" s="56"/>
      <c r="R956" s="46"/>
      <c r="S956" s="46"/>
      <c r="T956" s="46"/>
    </row>
    <row r="957">
      <c r="B957" s="37"/>
      <c r="C957" s="37"/>
      <c r="D957" s="37"/>
      <c r="E957" s="37"/>
      <c r="F957" s="37"/>
      <c r="G957" s="37"/>
      <c r="H957" s="37"/>
      <c r="I957" s="45"/>
      <c r="J957" s="45"/>
      <c r="K957" s="45"/>
      <c r="O957" s="45"/>
      <c r="P957" s="56"/>
      <c r="Q957" s="56"/>
      <c r="R957" s="46"/>
      <c r="S957" s="46"/>
      <c r="T957" s="46"/>
    </row>
    <row r="958">
      <c r="B958" s="37"/>
      <c r="C958" s="37"/>
      <c r="D958" s="37"/>
      <c r="E958" s="37"/>
      <c r="F958" s="37"/>
      <c r="G958" s="37"/>
      <c r="H958" s="37"/>
      <c r="I958" s="45"/>
      <c r="J958" s="45"/>
      <c r="K958" s="45"/>
      <c r="O958" s="45"/>
      <c r="P958" s="56"/>
      <c r="Q958" s="56"/>
      <c r="R958" s="46"/>
      <c r="S958" s="46"/>
      <c r="T958" s="46"/>
    </row>
    <row r="959">
      <c r="B959" s="37"/>
      <c r="C959" s="37"/>
      <c r="D959" s="37"/>
      <c r="E959" s="37"/>
      <c r="F959" s="37"/>
      <c r="G959" s="37"/>
      <c r="H959" s="37"/>
      <c r="I959" s="45"/>
      <c r="J959" s="45"/>
      <c r="K959" s="45"/>
      <c r="O959" s="45"/>
      <c r="P959" s="56"/>
      <c r="Q959" s="56"/>
      <c r="R959" s="46"/>
      <c r="S959" s="46"/>
      <c r="T959" s="46"/>
    </row>
    <row r="960">
      <c r="B960" s="37"/>
      <c r="C960" s="37"/>
      <c r="D960" s="37"/>
      <c r="E960" s="37"/>
      <c r="F960" s="37"/>
      <c r="G960" s="37"/>
      <c r="H960" s="37"/>
      <c r="I960" s="45"/>
      <c r="J960" s="45"/>
      <c r="K960" s="45"/>
      <c r="O960" s="45"/>
      <c r="P960" s="56"/>
      <c r="Q960" s="56"/>
      <c r="R960" s="46"/>
      <c r="S960" s="46"/>
      <c r="T960" s="46"/>
    </row>
    <row r="961">
      <c r="B961" s="37"/>
      <c r="C961" s="37"/>
      <c r="D961" s="37"/>
      <c r="E961" s="37"/>
      <c r="F961" s="37"/>
      <c r="G961" s="37"/>
      <c r="H961" s="37"/>
      <c r="I961" s="45"/>
      <c r="J961" s="45"/>
      <c r="K961" s="45"/>
      <c r="O961" s="45"/>
      <c r="P961" s="56"/>
      <c r="Q961" s="56"/>
      <c r="R961" s="46"/>
      <c r="S961" s="46"/>
      <c r="T961" s="46"/>
    </row>
    <row r="962">
      <c r="B962" s="37"/>
      <c r="C962" s="37"/>
      <c r="D962" s="37"/>
      <c r="E962" s="37"/>
      <c r="F962" s="37"/>
      <c r="G962" s="37"/>
      <c r="H962" s="37"/>
      <c r="I962" s="45"/>
      <c r="J962" s="45"/>
      <c r="K962" s="45"/>
      <c r="O962" s="45"/>
      <c r="P962" s="56"/>
      <c r="Q962" s="56"/>
      <c r="R962" s="46"/>
      <c r="S962" s="46"/>
      <c r="T962" s="46"/>
    </row>
    <row r="963">
      <c r="B963" s="37"/>
      <c r="C963" s="37"/>
      <c r="D963" s="37"/>
      <c r="E963" s="37"/>
      <c r="F963" s="37"/>
      <c r="G963" s="37"/>
      <c r="H963" s="37"/>
      <c r="I963" s="45"/>
      <c r="J963" s="45"/>
      <c r="K963" s="45"/>
      <c r="O963" s="45"/>
      <c r="P963" s="56"/>
      <c r="Q963" s="56"/>
      <c r="R963" s="46"/>
      <c r="S963" s="46"/>
      <c r="T963" s="46"/>
    </row>
    <row r="964">
      <c r="B964" s="37"/>
      <c r="C964" s="37"/>
      <c r="D964" s="37"/>
      <c r="E964" s="37"/>
      <c r="F964" s="37"/>
      <c r="G964" s="37"/>
      <c r="H964" s="37"/>
      <c r="I964" s="45"/>
      <c r="J964" s="45"/>
      <c r="K964" s="45"/>
      <c r="O964" s="45"/>
      <c r="P964" s="56"/>
      <c r="Q964" s="56"/>
      <c r="R964" s="46"/>
      <c r="S964" s="46"/>
      <c r="T964" s="46"/>
    </row>
    <row r="965">
      <c r="B965" s="37"/>
      <c r="C965" s="37"/>
      <c r="D965" s="37"/>
      <c r="E965" s="37"/>
      <c r="F965" s="37"/>
      <c r="G965" s="37"/>
      <c r="H965" s="37"/>
      <c r="I965" s="45"/>
      <c r="J965" s="45"/>
      <c r="K965" s="45"/>
      <c r="O965" s="45"/>
      <c r="P965" s="56"/>
      <c r="Q965" s="56"/>
      <c r="R965" s="46"/>
      <c r="S965" s="46"/>
      <c r="T965" s="46"/>
    </row>
    <row r="966">
      <c r="B966" s="37"/>
      <c r="C966" s="37"/>
      <c r="D966" s="37"/>
      <c r="E966" s="37"/>
      <c r="F966" s="37"/>
      <c r="G966" s="37"/>
      <c r="H966" s="37"/>
      <c r="I966" s="45"/>
      <c r="J966" s="45"/>
      <c r="K966" s="45"/>
      <c r="O966" s="45"/>
      <c r="P966" s="56"/>
      <c r="Q966" s="56"/>
      <c r="R966" s="46"/>
      <c r="S966" s="46"/>
      <c r="T966" s="46"/>
    </row>
    <row r="967">
      <c r="B967" s="37"/>
      <c r="C967" s="37"/>
      <c r="D967" s="37"/>
      <c r="E967" s="37"/>
      <c r="F967" s="37"/>
      <c r="G967" s="37"/>
      <c r="H967" s="37"/>
      <c r="I967" s="45"/>
      <c r="J967" s="45"/>
      <c r="K967" s="45"/>
      <c r="O967" s="45"/>
      <c r="P967" s="56"/>
      <c r="Q967" s="56"/>
      <c r="R967" s="46"/>
      <c r="S967" s="46"/>
      <c r="T967" s="46"/>
    </row>
    <row r="968">
      <c r="B968" s="37"/>
      <c r="C968" s="37"/>
      <c r="D968" s="37"/>
      <c r="E968" s="37"/>
      <c r="F968" s="37"/>
      <c r="G968" s="37"/>
      <c r="H968" s="37"/>
      <c r="I968" s="45"/>
      <c r="J968" s="45"/>
      <c r="K968" s="45"/>
      <c r="O968" s="45"/>
      <c r="P968" s="56"/>
      <c r="Q968" s="56"/>
      <c r="R968" s="46"/>
      <c r="S968" s="46"/>
      <c r="T968" s="46"/>
    </row>
    <row r="969">
      <c r="B969" s="37"/>
      <c r="C969" s="37"/>
      <c r="D969" s="37"/>
      <c r="E969" s="37"/>
      <c r="F969" s="37"/>
      <c r="G969" s="37"/>
      <c r="H969" s="37"/>
      <c r="I969" s="45"/>
      <c r="J969" s="45"/>
      <c r="K969" s="45"/>
      <c r="O969" s="45"/>
      <c r="P969" s="56"/>
      <c r="Q969" s="56"/>
      <c r="R969" s="46"/>
      <c r="S969" s="46"/>
      <c r="T969" s="46"/>
    </row>
    <row r="970">
      <c r="B970" s="37"/>
      <c r="C970" s="37"/>
      <c r="D970" s="37"/>
      <c r="E970" s="37"/>
      <c r="F970" s="37"/>
      <c r="G970" s="37"/>
      <c r="H970" s="37"/>
      <c r="I970" s="45"/>
      <c r="J970" s="45"/>
      <c r="K970" s="45"/>
      <c r="O970" s="45"/>
      <c r="P970" s="56"/>
      <c r="Q970" s="56"/>
      <c r="R970" s="46"/>
      <c r="S970" s="46"/>
      <c r="T970" s="46"/>
    </row>
    <row r="971">
      <c r="B971" s="37"/>
      <c r="C971" s="37"/>
      <c r="D971" s="37"/>
      <c r="E971" s="37"/>
      <c r="F971" s="37"/>
      <c r="G971" s="37"/>
      <c r="H971" s="37"/>
      <c r="I971" s="45"/>
      <c r="J971" s="45"/>
      <c r="K971" s="45"/>
      <c r="O971" s="45"/>
      <c r="P971" s="56"/>
      <c r="Q971" s="56"/>
      <c r="R971" s="46"/>
      <c r="S971" s="46"/>
      <c r="T971" s="46"/>
    </row>
    <row r="972">
      <c r="B972" s="37"/>
      <c r="C972" s="37"/>
      <c r="D972" s="37"/>
      <c r="E972" s="37"/>
      <c r="F972" s="37"/>
      <c r="G972" s="37"/>
      <c r="H972" s="37"/>
      <c r="I972" s="45"/>
      <c r="J972" s="45"/>
      <c r="K972" s="45"/>
      <c r="O972" s="45"/>
      <c r="P972" s="56"/>
      <c r="Q972" s="56"/>
      <c r="R972" s="46"/>
      <c r="S972" s="46"/>
      <c r="T972" s="46"/>
    </row>
    <row r="973">
      <c r="B973" s="37"/>
      <c r="C973" s="37"/>
      <c r="D973" s="37"/>
      <c r="E973" s="37"/>
      <c r="F973" s="37"/>
      <c r="G973" s="37"/>
      <c r="H973" s="37"/>
      <c r="I973" s="45"/>
      <c r="J973" s="45"/>
      <c r="K973" s="45"/>
      <c r="O973" s="45"/>
      <c r="P973" s="56"/>
      <c r="Q973" s="56"/>
      <c r="R973" s="46"/>
      <c r="S973" s="46"/>
      <c r="T973" s="46"/>
    </row>
    <row r="974">
      <c r="B974" s="37"/>
      <c r="C974" s="37"/>
      <c r="D974" s="37"/>
      <c r="E974" s="37"/>
      <c r="F974" s="37"/>
      <c r="G974" s="37"/>
      <c r="H974" s="37"/>
      <c r="I974" s="45"/>
      <c r="J974" s="45"/>
      <c r="K974" s="45"/>
      <c r="O974" s="45"/>
      <c r="P974" s="56"/>
      <c r="Q974" s="56"/>
      <c r="R974" s="46"/>
      <c r="S974" s="46"/>
      <c r="T974" s="46"/>
    </row>
    <row r="975">
      <c r="B975" s="37"/>
      <c r="C975" s="37"/>
      <c r="D975" s="37"/>
      <c r="E975" s="37"/>
      <c r="F975" s="37"/>
      <c r="G975" s="37"/>
      <c r="H975" s="37"/>
      <c r="I975" s="45"/>
      <c r="J975" s="45"/>
      <c r="K975" s="45"/>
      <c r="O975" s="45"/>
      <c r="P975" s="56"/>
      <c r="Q975" s="56"/>
      <c r="R975" s="46"/>
      <c r="S975" s="46"/>
      <c r="T975" s="46"/>
    </row>
    <row r="976">
      <c r="B976" s="37"/>
      <c r="C976" s="37"/>
      <c r="D976" s="37"/>
      <c r="E976" s="37"/>
      <c r="F976" s="37"/>
      <c r="G976" s="37"/>
      <c r="H976" s="37"/>
      <c r="I976" s="45"/>
      <c r="J976" s="45"/>
      <c r="K976" s="45"/>
      <c r="O976" s="45"/>
      <c r="P976" s="56"/>
      <c r="Q976" s="56"/>
      <c r="R976" s="46"/>
      <c r="S976" s="46"/>
      <c r="T976" s="46"/>
    </row>
    <row r="977">
      <c r="B977" s="37"/>
      <c r="C977" s="37"/>
      <c r="D977" s="37"/>
      <c r="E977" s="37"/>
      <c r="F977" s="37"/>
      <c r="G977" s="37"/>
      <c r="H977" s="37"/>
      <c r="I977" s="45"/>
      <c r="J977" s="45"/>
      <c r="K977" s="45"/>
      <c r="O977" s="45"/>
      <c r="P977" s="56"/>
      <c r="Q977" s="56"/>
      <c r="R977" s="46"/>
      <c r="S977" s="46"/>
      <c r="T977" s="46"/>
    </row>
    <row r="978">
      <c r="B978" s="37"/>
      <c r="C978" s="37"/>
      <c r="D978" s="37"/>
      <c r="E978" s="37"/>
      <c r="F978" s="37"/>
      <c r="G978" s="37"/>
      <c r="H978" s="37"/>
      <c r="I978" s="45"/>
      <c r="J978" s="45"/>
      <c r="K978" s="45"/>
      <c r="O978" s="45"/>
      <c r="P978" s="56"/>
      <c r="Q978" s="56"/>
      <c r="R978" s="46"/>
      <c r="S978" s="46"/>
      <c r="T978" s="46"/>
    </row>
    <row r="979">
      <c r="B979" s="37"/>
      <c r="C979" s="37"/>
      <c r="D979" s="37"/>
      <c r="E979" s="37"/>
      <c r="F979" s="37"/>
      <c r="G979" s="37"/>
      <c r="H979" s="37"/>
      <c r="I979" s="45"/>
      <c r="J979" s="45"/>
      <c r="K979" s="45"/>
      <c r="O979" s="45"/>
      <c r="P979" s="56"/>
      <c r="Q979" s="56"/>
      <c r="R979" s="46"/>
      <c r="S979" s="46"/>
      <c r="T979" s="46"/>
    </row>
    <row r="980">
      <c r="B980" s="37"/>
      <c r="C980" s="37"/>
      <c r="D980" s="37"/>
      <c r="E980" s="37"/>
      <c r="F980" s="37"/>
      <c r="G980" s="37"/>
      <c r="H980" s="37"/>
      <c r="I980" s="45"/>
      <c r="J980" s="45"/>
      <c r="K980" s="45"/>
      <c r="O980" s="45"/>
      <c r="P980" s="56"/>
      <c r="Q980" s="56"/>
      <c r="R980" s="46"/>
      <c r="S980" s="46"/>
      <c r="T980" s="46"/>
    </row>
    <row r="981">
      <c r="B981" s="37"/>
      <c r="C981" s="37"/>
      <c r="D981" s="37"/>
      <c r="E981" s="37"/>
      <c r="F981" s="37"/>
      <c r="G981" s="37"/>
      <c r="H981" s="37"/>
      <c r="I981" s="45"/>
      <c r="J981" s="45"/>
      <c r="K981" s="45"/>
      <c r="O981" s="45"/>
      <c r="P981" s="56"/>
      <c r="Q981" s="56"/>
      <c r="R981" s="46"/>
      <c r="S981" s="46"/>
      <c r="T981" s="46"/>
    </row>
    <row r="982">
      <c r="B982" s="37"/>
      <c r="C982" s="37"/>
      <c r="D982" s="37"/>
      <c r="E982" s="37"/>
      <c r="F982" s="37"/>
      <c r="G982" s="37"/>
      <c r="H982" s="37"/>
      <c r="I982" s="45"/>
      <c r="J982" s="45"/>
      <c r="K982" s="45"/>
      <c r="O982" s="45"/>
      <c r="P982" s="56"/>
      <c r="Q982" s="56"/>
      <c r="R982" s="46"/>
      <c r="S982" s="46"/>
      <c r="T982" s="46"/>
    </row>
    <row r="983">
      <c r="B983" s="37"/>
      <c r="C983" s="37"/>
      <c r="D983" s="37"/>
      <c r="E983" s="37"/>
      <c r="F983" s="37"/>
      <c r="G983" s="37"/>
      <c r="H983" s="37"/>
      <c r="I983" s="45"/>
      <c r="J983" s="45"/>
      <c r="K983" s="45"/>
      <c r="O983" s="45"/>
      <c r="P983" s="56"/>
      <c r="Q983" s="56"/>
      <c r="R983" s="46"/>
      <c r="S983" s="46"/>
      <c r="T983" s="46"/>
    </row>
    <row r="984">
      <c r="B984" s="37"/>
      <c r="C984" s="37"/>
      <c r="D984" s="37"/>
      <c r="E984" s="37"/>
      <c r="F984" s="37"/>
      <c r="G984" s="37"/>
      <c r="H984" s="37"/>
      <c r="I984" s="45"/>
      <c r="J984" s="45"/>
      <c r="K984" s="45"/>
      <c r="O984" s="45"/>
      <c r="P984" s="56"/>
      <c r="Q984" s="56"/>
      <c r="R984" s="46"/>
      <c r="S984" s="46"/>
      <c r="T984" s="46"/>
    </row>
    <row r="985">
      <c r="B985" s="37"/>
      <c r="C985" s="37"/>
      <c r="D985" s="37"/>
      <c r="E985" s="37"/>
      <c r="F985" s="37"/>
      <c r="G985" s="37"/>
      <c r="H985" s="37"/>
      <c r="I985" s="45"/>
      <c r="J985" s="45"/>
      <c r="K985" s="45"/>
      <c r="O985" s="45"/>
      <c r="P985" s="56"/>
      <c r="Q985" s="56"/>
      <c r="R985" s="46"/>
      <c r="S985" s="46"/>
      <c r="T985" s="46"/>
    </row>
    <row r="986">
      <c r="B986" s="37"/>
      <c r="C986" s="37"/>
      <c r="D986" s="37"/>
      <c r="E986" s="37"/>
      <c r="F986" s="37"/>
      <c r="G986" s="37"/>
      <c r="H986" s="37"/>
      <c r="I986" s="45"/>
      <c r="J986" s="45"/>
      <c r="K986" s="45"/>
      <c r="O986" s="45"/>
      <c r="P986" s="56"/>
      <c r="Q986" s="56"/>
      <c r="R986" s="46"/>
      <c r="S986" s="46"/>
      <c r="T986" s="46"/>
    </row>
    <row r="987">
      <c r="B987" s="37"/>
      <c r="C987" s="37"/>
      <c r="D987" s="37"/>
      <c r="E987" s="37"/>
      <c r="F987" s="37"/>
      <c r="G987" s="37"/>
      <c r="H987" s="37"/>
      <c r="I987" s="45"/>
      <c r="J987" s="45"/>
      <c r="K987" s="45"/>
      <c r="O987" s="45"/>
      <c r="P987" s="56"/>
      <c r="Q987" s="56"/>
      <c r="R987" s="46"/>
      <c r="S987" s="46"/>
      <c r="T987" s="46"/>
    </row>
    <row r="988">
      <c r="B988" s="37"/>
      <c r="C988" s="37"/>
      <c r="D988" s="37"/>
      <c r="E988" s="37"/>
      <c r="F988" s="37"/>
      <c r="G988" s="37"/>
      <c r="H988" s="37"/>
      <c r="I988" s="45"/>
      <c r="J988" s="45"/>
      <c r="K988" s="45"/>
      <c r="O988" s="45"/>
      <c r="P988" s="56"/>
      <c r="Q988" s="56"/>
      <c r="R988" s="46"/>
      <c r="S988" s="46"/>
      <c r="T988" s="46"/>
    </row>
    <row r="989">
      <c r="B989" s="37"/>
      <c r="C989" s="37"/>
      <c r="D989" s="37"/>
      <c r="E989" s="37"/>
      <c r="F989" s="37"/>
      <c r="G989" s="37"/>
      <c r="H989" s="37"/>
      <c r="I989" s="45"/>
      <c r="J989" s="45"/>
      <c r="K989" s="45"/>
      <c r="O989" s="45"/>
      <c r="P989" s="56"/>
      <c r="Q989" s="56"/>
      <c r="R989" s="46"/>
      <c r="S989" s="46"/>
      <c r="T989" s="46"/>
    </row>
    <row r="990">
      <c r="B990" s="37"/>
      <c r="C990" s="37"/>
      <c r="D990" s="37"/>
      <c r="E990" s="37"/>
      <c r="F990" s="37"/>
      <c r="G990" s="37"/>
      <c r="H990" s="37"/>
      <c r="I990" s="45"/>
      <c r="J990" s="45"/>
      <c r="K990" s="45"/>
      <c r="O990" s="45"/>
      <c r="P990" s="56"/>
      <c r="Q990" s="56"/>
      <c r="R990" s="46"/>
      <c r="S990" s="46"/>
      <c r="T990" s="46"/>
    </row>
    <row r="991">
      <c r="B991" s="37"/>
      <c r="C991" s="37"/>
      <c r="D991" s="37"/>
      <c r="E991" s="37"/>
      <c r="F991" s="37"/>
      <c r="G991" s="37"/>
      <c r="H991" s="37"/>
      <c r="I991" s="45"/>
      <c r="J991" s="45"/>
      <c r="K991" s="45"/>
      <c r="O991" s="45"/>
      <c r="P991" s="56"/>
      <c r="Q991" s="56"/>
      <c r="R991" s="46"/>
      <c r="S991" s="46"/>
      <c r="T991" s="46"/>
    </row>
    <row r="992">
      <c r="B992" s="37"/>
      <c r="C992" s="37"/>
      <c r="D992" s="37"/>
      <c r="E992" s="37"/>
      <c r="F992" s="37"/>
      <c r="G992" s="37"/>
      <c r="H992" s="37"/>
      <c r="I992" s="45"/>
      <c r="J992" s="45"/>
      <c r="K992" s="45"/>
      <c r="O992" s="45"/>
      <c r="P992" s="56"/>
      <c r="Q992" s="56"/>
      <c r="R992" s="46"/>
      <c r="S992" s="46"/>
      <c r="T992" s="46"/>
    </row>
    <row r="993">
      <c r="B993" s="37"/>
      <c r="C993" s="37"/>
      <c r="D993" s="37"/>
      <c r="E993" s="37"/>
      <c r="F993" s="37"/>
      <c r="G993" s="37"/>
      <c r="H993" s="37"/>
      <c r="I993" s="45"/>
      <c r="J993" s="45"/>
      <c r="K993" s="45"/>
      <c r="O993" s="45"/>
      <c r="P993" s="56"/>
      <c r="Q993" s="56"/>
      <c r="R993" s="46"/>
      <c r="S993" s="46"/>
      <c r="T993" s="46"/>
    </row>
    <row r="994">
      <c r="B994" s="37"/>
      <c r="C994" s="37"/>
      <c r="D994" s="37"/>
      <c r="E994" s="37"/>
      <c r="F994" s="37"/>
      <c r="G994" s="37"/>
      <c r="H994" s="37"/>
      <c r="I994" s="45"/>
      <c r="J994" s="45"/>
      <c r="K994" s="45"/>
      <c r="O994" s="45"/>
      <c r="P994" s="56"/>
      <c r="Q994" s="56"/>
      <c r="R994" s="46"/>
      <c r="S994" s="46"/>
      <c r="T994" s="46"/>
    </row>
    <row r="995">
      <c r="B995" s="37"/>
      <c r="C995" s="37"/>
      <c r="D995" s="37"/>
      <c r="E995" s="37"/>
      <c r="F995" s="37"/>
      <c r="G995" s="37"/>
      <c r="H995" s="37"/>
      <c r="I995" s="45"/>
      <c r="J995" s="45"/>
      <c r="K995" s="45"/>
      <c r="O995" s="45"/>
      <c r="P995" s="56"/>
      <c r="Q995" s="56"/>
      <c r="R995" s="46"/>
      <c r="S995" s="46"/>
      <c r="T995" s="46"/>
    </row>
    <row r="996">
      <c r="B996" s="37"/>
      <c r="C996" s="37"/>
      <c r="D996" s="37"/>
      <c r="E996" s="37"/>
      <c r="F996" s="37"/>
      <c r="G996" s="37"/>
      <c r="H996" s="37"/>
      <c r="I996" s="45"/>
      <c r="J996" s="45"/>
      <c r="K996" s="45"/>
      <c r="O996" s="45"/>
      <c r="P996" s="56"/>
      <c r="Q996" s="56"/>
      <c r="R996" s="46"/>
      <c r="S996" s="46"/>
      <c r="T996" s="46"/>
    </row>
    <row r="997">
      <c r="B997" s="37"/>
      <c r="C997" s="37"/>
      <c r="D997" s="37"/>
      <c r="E997" s="37"/>
      <c r="F997" s="37"/>
      <c r="G997" s="37"/>
      <c r="H997" s="37"/>
      <c r="I997" s="45"/>
      <c r="J997" s="45"/>
      <c r="K997" s="45"/>
      <c r="O997" s="45"/>
      <c r="P997" s="56"/>
      <c r="Q997" s="56"/>
      <c r="R997" s="46"/>
      <c r="S997" s="46"/>
      <c r="T997" s="46"/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6.25"/>
    <col customWidth="1" min="3" max="3" width="3.75"/>
    <col customWidth="1" min="4" max="4" width="12.63"/>
    <col customWidth="1" min="6" max="6" width="13.13"/>
    <col customWidth="1" min="7" max="7" width="13.5"/>
    <col customWidth="1" min="9" max="11" width="5.25"/>
    <col customWidth="1" min="12" max="12" width="5.0"/>
    <col customWidth="1" min="13" max="13" width="4.25"/>
    <col customWidth="1" min="14" max="14" width="4.88"/>
    <col customWidth="1" min="15" max="16" width="4.63"/>
    <col customWidth="1" min="17" max="17" width="5.75"/>
    <col customWidth="1" min="18" max="18" width="5.25"/>
    <col customWidth="1" min="19" max="19" width="5.38"/>
    <col customWidth="1" min="20" max="20" width="6.63"/>
    <col customWidth="1" min="23" max="23" width="16.75"/>
    <col customWidth="1" min="24" max="232" width="4.25"/>
    <col customWidth="1" min="233" max="233" width="3.75"/>
    <col customWidth="1" min="234" max="234" width="2.0"/>
  </cols>
  <sheetData>
    <row r="1">
      <c r="I1" s="35"/>
      <c r="J1" s="35"/>
      <c r="K1" s="35"/>
      <c r="O1" s="35"/>
      <c r="P1" s="47"/>
      <c r="Q1" s="47"/>
      <c r="R1" s="34"/>
      <c r="S1" s="34"/>
      <c r="T1" s="34"/>
    </row>
    <row r="2">
      <c r="A2" s="36"/>
      <c r="B2" s="37"/>
      <c r="C2" s="38" t="s">
        <v>0</v>
      </c>
      <c r="D2" s="38" t="s">
        <v>1</v>
      </c>
      <c r="E2" s="38" t="s">
        <v>34</v>
      </c>
      <c r="F2" s="38" t="s">
        <v>46</v>
      </c>
      <c r="G2" s="38" t="s">
        <v>47</v>
      </c>
      <c r="H2" s="38" t="s">
        <v>35</v>
      </c>
      <c r="I2" s="39" t="s">
        <v>48</v>
      </c>
      <c r="J2" s="39" t="s">
        <v>49</v>
      </c>
      <c r="K2" s="39" t="s">
        <v>50</v>
      </c>
      <c r="L2" s="48" t="s">
        <v>203</v>
      </c>
      <c r="M2" s="49" t="s">
        <v>204</v>
      </c>
      <c r="N2" s="49" t="s">
        <v>205</v>
      </c>
      <c r="O2" s="39" t="s">
        <v>54</v>
      </c>
      <c r="P2" s="39" t="s">
        <v>55</v>
      </c>
      <c r="Q2" s="39" t="s">
        <v>56</v>
      </c>
      <c r="R2" s="40" t="s">
        <v>206</v>
      </c>
      <c r="S2" s="40" t="s">
        <v>207</v>
      </c>
      <c r="T2" s="40" t="s">
        <v>208</v>
      </c>
      <c r="W2" s="36" t="s">
        <v>209</v>
      </c>
      <c r="EE2" s="36" t="s">
        <v>210</v>
      </c>
    </row>
    <row r="3">
      <c r="A3" s="36"/>
      <c r="B3" s="41" t="s">
        <v>40</v>
      </c>
      <c r="C3" s="38">
        <v>0.0</v>
      </c>
      <c r="D3" s="42">
        <f t="shared" ref="D3:D113" si="5">C3*$B$16</f>
        <v>0</v>
      </c>
      <c r="E3" s="42">
        <f t="shared" ref="E3:E113" si="6">sin(D3)</f>
        <v>0</v>
      </c>
      <c r="F3" s="42">
        <f t="shared" ref="F3:F113" si="7">SIN(D3+$B$18)</f>
        <v>-0.866025404</v>
      </c>
      <c r="G3" s="42">
        <f t="shared" ref="G3:G113" si="8">sin(D3+$B$20)</f>
        <v>0.8660254038</v>
      </c>
      <c r="H3" s="42">
        <f t="shared" ref="H3:H113" si="9">sin(3*D3)</f>
        <v>0</v>
      </c>
      <c r="I3" s="43">
        <f t="shared" ref="I3:K3" si="1">ROUNDDOWN(($B$10+E3)*$B$8)</f>
        <v>138</v>
      </c>
      <c r="J3" s="43">
        <f t="shared" si="1"/>
        <v>18</v>
      </c>
      <c r="K3" s="43">
        <f t="shared" si="1"/>
        <v>258</v>
      </c>
      <c r="L3" s="44" t="str">
        <f t="shared" ref="L3:N3" si="2">(concat(SUBSTITUTE(I3, ",", ".",),","))</f>
        <v>138,</v>
      </c>
      <c r="M3" s="44" t="str">
        <f t="shared" si="2"/>
        <v>18,</v>
      </c>
      <c r="N3" s="44" t="str">
        <f t="shared" si="2"/>
        <v>258,</v>
      </c>
      <c r="O3" s="43">
        <f t="shared" ref="O3:Q3" si="3">($B$10+(($B$4*E3)+($B$6*$H3)))*$B$8</f>
        <v>138.5</v>
      </c>
      <c r="P3" s="43">
        <f t="shared" si="3"/>
        <v>0.5638037809</v>
      </c>
      <c r="Q3" s="43">
        <f t="shared" si="3"/>
        <v>276.4361962</v>
      </c>
      <c r="R3" s="44" t="str">
        <f t="shared" ref="R3:T3" si="4">(concat(SUBSTITUTE(O3, ",", ".",),","))</f>
        <v>139,</v>
      </c>
      <c r="S3" s="44" t="str">
        <f t="shared" si="4"/>
        <v>1,</v>
      </c>
      <c r="T3" s="44" t="str">
        <f t="shared" si="4"/>
        <v>276,</v>
      </c>
      <c r="V3" s="50" t="str">
        <f t="array" ref="V3:EE3">TRANSPOSE(L$1:L$114)</f>
        <v/>
      </c>
      <c r="W3" s="50" t="s">
        <v>203</v>
      </c>
      <c r="X3" s="50" t="s">
        <v>60</v>
      </c>
      <c r="Y3" s="50" t="s">
        <v>61</v>
      </c>
      <c r="Z3" s="50" t="s">
        <v>62</v>
      </c>
      <c r="AA3" s="50" t="s">
        <v>211</v>
      </c>
      <c r="AB3" s="50" t="s">
        <v>64</v>
      </c>
      <c r="AC3" s="50" t="s">
        <v>65</v>
      </c>
      <c r="AD3" s="50" t="s">
        <v>66</v>
      </c>
      <c r="AE3" s="50" t="s">
        <v>212</v>
      </c>
      <c r="AF3" s="50" t="s">
        <v>68</v>
      </c>
      <c r="AG3" s="50" t="s">
        <v>69</v>
      </c>
      <c r="AH3" s="50" t="s">
        <v>177</v>
      </c>
      <c r="AI3" s="50" t="s">
        <v>71</v>
      </c>
      <c r="AJ3" s="50" t="s">
        <v>72</v>
      </c>
      <c r="AK3" s="50" t="s">
        <v>73</v>
      </c>
      <c r="AL3" s="50" t="s">
        <v>74</v>
      </c>
      <c r="AM3" s="50" t="s">
        <v>75</v>
      </c>
      <c r="AN3" s="50" t="s">
        <v>76</v>
      </c>
      <c r="AO3" s="50" t="s">
        <v>77</v>
      </c>
      <c r="AP3" s="50" t="s">
        <v>78</v>
      </c>
      <c r="AQ3" s="50" t="s">
        <v>79</v>
      </c>
      <c r="AR3" s="50" t="s">
        <v>213</v>
      </c>
      <c r="AS3" s="50" t="s">
        <v>81</v>
      </c>
      <c r="AT3" s="50" t="s">
        <v>173</v>
      </c>
      <c r="AU3" s="50" t="s">
        <v>83</v>
      </c>
      <c r="AV3" s="50" t="s">
        <v>88</v>
      </c>
      <c r="AW3" s="50" t="s">
        <v>85</v>
      </c>
      <c r="AX3" s="50" t="s">
        <v>86</v>
      </c>
      <c r="AY3" s="50" t="s">
        <v>86</v>
      </c>
      <c r="AZ3" s="50" t="s">
        <v>86</v>
      </c>
      <c r="BA3" s="50" t="s">
        <v>86</v>
      </c>
      <c r="BB3" s="50" t="s">
        <v>85</v>
      </c>
      <c r="BC3" s="50" t="s">
        <v>84</v>
      </c>
      <c r="BD3" s="50" t="s">
        <v>88</v>
      </c>
      <c r="BE3" s="50" t="s">
        <v>82</v>
      </c>
      <c r="BF3" s="50" t="s">
        <v>90</v>
      </c>
      <c r="BG3" s="50" t="s">
        <v>91</v>
      </c>
      <c r="BH3" s="50" t="s">
        <v>92</v>
      </c>
      <c r="BI3" s="50" t="s">
        <v>93</v>
      </c>
      <c r="BJ3" s="50" t="s">
        <v>94</v>
      </c>
      <c r="BK3" s="50" t="s">
        <v>214</v>
      </c>
      <c r="BL3" s="50" t="s">
        <v>96</v>
      </c>
      <c r="BM3" s="50" t="s">
        <v>215</v>
      </c>
      <c r="BN3" s="50" t="s">
        <v>98</v>
      </c>
      <c r="BO3" s="50" t="s">
        <v>99</v>
      </c>
      <c r="BP3" s="50" t="s">
        <v>100</v>
      </c>
      <c r="BQ3" s="50" t="s">
        <v>101</v>
      </c>
      <c r="BR3" s="50" t="s">
        <v>102</v>
      </c>
      <c r="BS3" s="50" t="s">
        <v>103</v>
      </c>
      <c r="BT3" s="50" t="s">
        <v>104</v>
      </c>
      <c r="BU3" s="50" t="s">
        <v>105</v>
      </c>
      <c r="BV3" s="50" t="s">
        <v>216</v>
      </c>
      <c r="BW3" s="50" t="s">
        <v>107</v>
      </c>
      <c r="BX3" s="50" t="s">
        <v>217</v>
      </c>
      <c r="BY3" s="50" t="s">
        <v>109</v>
      </c>
      <c r="BZ3" s="50" t="s">
        <v>110</v>
      </c>
      <c r="CA3" s="50" t="s">
        <v>111</v>
      </c>
      <c r="CB3" s="50" t="s">
        <v>112</v>
      </c>
      <c r="CC3" s="50" t="s">
        <v>113</v>
      </c>
      <c r="CD3" s="50" t="s">
        <v>183</v>
      </c>
      <c r="CE3" s="50" t="s">
        <v>115</v>
      </c>
      <c r="CF3" s="50" t="s">
        <v>116</v>
      </c>
      <c r="CG3" s="50" t="s">
        <v>117</v>
      </c>
      <c r="CH3" s="50" t="s">
        <v>118</v>
      </c>
      <c r="CI3" s="50" t="s">
        <v>119</v>
      </c>
      <c r="CJ3" s="50" t="s">
        <v>120</v>
      </c>
      <c r="CK3" s="50" t="s">
        <v>121</v>
      </c>
      <c r="CL3" s="50" t="s">
        <v>196</v>
      </c>
      <c r="CM3" s="50" t="s">
        <v>123</v>
      </c>
      <c r="CN3" s="50" t="s">
        <v>124</v>
      </c>
      <c r="CO3" s="50" t="s">
        <v>125</v>
      </c>
      <c r="CP3" s="50" t="s">
        <v>126</v>
      </c>
      <c r="CQ3" s="50" t="s">
        <v>218</v>
      </c>
      <c r="CR3" s="50" t="s">
        <v>128</v>
      </c>
      <c r="CS3" s="50" t="s">
        <v>129</v>
      </c>
      <c r="CT3" s="50" t="s">
        <v>130</v>
      </c>
      <c r="CU3" s="50" t="s">
        <v>131</v>
      </c>
      <c r="CV3" s="50" t="s">
        <v>132</v>
      </c>
      <c r="CW3" s="50" t="s">
        <v>133</v>
      </c>
      <c r="CX3" s="50" t="s">
        <v>134</v>
      </c>
      <c r="CY3" s="50" t="s">
        <v>135</v>
      </c>
      <c r="CZ3" s="50" t="s">
        <v>136</v>
      </c>
      <c r="DA3" s="50" t="s">
        <v>137</v>
      </c>
      <c r="DB3" s="50" t="s">
        <v>138</v>
      </c>
      <c r="DC3" s="50" t="s">
        <v>138</v>
      </c>
      <c r="DD3" s="50" t="s">
        <v>138</v>
      </c>
      <c r="DE3" s="50" t="s">
        <v>138</v>
      </c>
      <c r="DF3" s="50" t="s">
        <v>137</v>
      </c>
      <c r="DG3" s="50" t="s">
        <v>135</v>
      </c>
      <c r="DH3" s="50" t="s">
        <v>139</v>
      </c>
      <c r="DI3" s="50" t="s">
        <v>140</v>
      </c>
      <c r="DJ3" s="50" t="s">
        <v>190</v>
      </c>
      <c r="DK3" s="50" t="s">
        <v>142</v>
      </c>
      <c r="DL3" s="50" t="s">
        <v>143</v>
      </c>
      <c r="DM3" s="50" t="s">
        <v>144</v>
      </c>
      <c r="DN3" s="50" t="s">
        <v>145</v>
      </c>
      <c r="DO3" s="50" t="s">
        <v>146</v>
      </c>
      <c r="DP3" s="50" t="s">
        <v>147</v>
      </c>
      <c r="DQ3" s="50" t="s">
        <v>148</v>
      </c>
      <c r="DR3" s="50" t="s">
        <v>149</v>
      </c>
      <c r="DS3" s="50" t="s">
        <v>150</v>
      </c>
      <c r="DT3" s="50" t="s">
        <v>151</v>
      </c>
      <c r="DU3" s="50" t="s">
        <v>152</v>
      </c>
      <c r="DV3" s="50" t="s">
        <v>219</v>
      </c>
      <c r="DW3" s="50" t="s">
        <v>186</v>
      </c>
      <c r="DX3" s="50" t="s">
        <v>155</v>
      </c>
      <c r="DY3" s="50" t="s">
        <v>156</v>
      </c>
      <c r="DZ3" s="50" t="s">
        <v>220</v>
      </c>
      <c r="EA3" s="50" t="s">
        <v>158</v>
      </c>
      <c r="EB3" s="50" t="s">
        <v>159</v>
      </c>
      <c r="EC3" s="50" t="s">
        <v>221</v>
      </c>
      <c r="ED3" s="50" t="s">
        <v>222</v>
      </c>
      <c r="EE3" s="50" t="s">
        <v>162</v>
      </c>
    </row>
    <row r="4">
      <c r="A4" s="36"/>
      <c r="B4" s="16">
        <v>1.15</v>
      </c>
      <c r="C4" s="38">
        <v>1.0</v>
      </c>
      <c r="D4" s="42">
        <f t="shared" si="5"/>
        <v>0.05660527304</v>
      </c>
      <c r="E4" s="42">
        <f t="shared" si="6"/>
        <v>0.05657504918</v>
      </c>
      <c r="F4" s="42">
        <f t="shared" si="7"/>
        <v>-0.8929258583</v>
      </c>
      <c r="G4" s="42">
        <f t="shared" si="8"/>
        <v>0.836350809</v>
      </c>
      <c r="H4" s="42">
        <f t="shared" si="9"/>
        <v>0.1690008203</v>
      </c>
      <c r="I4" s="43">
        <f t="shared" ref="I4:K4" si="10">ROUNDDOWN(($B$10+E4)*$B$8)</f>
        <v>146</v>
      </c>
      <c r="J4" s="43">
        <f t="shared" si="10"/>
        <v>14</v>
      </c>
      <c r="K4" s="43">
        <f t="shared" si="10"/>
        <v>254</v>
      </c>
      <c r="L4" s="44" t="str">
        <f t="shared" ref="L4:N4" si="11">(concat(SUBSTITUTE(I4, ",", ".",),","))</f>
        <v>146,</v>
      </c>
      <c r="M4" s="44" t="str">
        <f t="shared" si="11"/>
        <v>14,</v>
      </c>
      <c r="N4" s="44" t="str">
        <f t="shared" si="11"/>
        <v>254,</v>
      </c>
      <c r="O4" s="43">
        <f t="shared" ref="O4:Q4" si="12">($B$10+(($B$4*E4)+($B$6*$H4)))*$B$8</f>
        <v>152.660446</v>
      </c>
      <c r="P4" s="43">
        <f t="shared" si="12"/>
        <v>1.42868891</v>
      </c>
      <c r="Q4" s="43">
        <f t="shared" si="12"/>
        <v>276.8592301</v>
      </c>
      <c r="R4" s="44" t="str">
        <f t="shared" ref="R4:T4" si="13">(concat(SUBSTITUTE(O4, ",", ".",),","))</f>
        <v>153,</v>
      </c>
      <c r="S4" s="44" t="str">
        <f t="shared" si="13"/>
        <v>1,</v>
      </c>
      <c r="T4" s="44" t="str">
        <f t="shared" si="13"/>
        <v>277,</v>
      </c>
      <c r="V4" s="50" t="str">
        <f t="array" ref="V4:EE4">TRANSPOSE(M$1:M$114)</f>
        <v/>
      </c>
      <c r="W4" s="50" t="s">
        <v>204</v>
      </c>
      <c r="X4" s="50" t="s">
        <v>130</v>
      </c>
      <c r="Y4" s="50" t="s">
        <v>131</v>
      </c>
      <c r="Z4" s="50" t="s">
        <v>132</v>
      </c>
      <c r="AA4" s="50" t="s">
        <v>133</v>
      </c>
      <c r="AB4" s="50" t="s">
        <v>134</v>
      </c>
      <c r="AC4" s="50" t="s">
        <v>135</v>
      </c>
      <c r="AD4" s="50" t="s">
        <v>136</v>
      </c>
      <c r="AE4" s="50" t="s">
        <v>137</v>
      </c>
      <c r="AF4" s="50" t="s">
        <v>138</v>
      </c>
      <c r="AG4" s="50" t="s">
        <v>138</v>
      </c>
      <c r="AH4" s="50" t="s">
        <v>138</v>
      </c>
      <c r="AI4" s="50" t="s">
        <v>138</v>
      </c>
      <c r="AJ4" s="50" t="s">
        <v>137</v>
      </c>
      <c r="AK4" s="50" t="s">
        <v>135</v>
      </c>
      <c r="AL4" s="50" t="s">
        <v>139</v>
      </c>
      <c r="AM4" s="50" t="s">
        <v>140</v>
      </c>
      <c r="AN4" s="50" t="s">
        <v>190</v>
      </c>
      <c r="AO4" s="50" t="s">
        <v>142</v>
      </c>
      <c r="AP4" s="50" t="s">
        <v>143</v>
      </c>
      <c r="AQ4" s="50" t="s">
        <v>144</v>
      </c>
      <c r="AR4" s="50" t="s">
        <v>145</v>
      </c>
      <c r="AS4" s="50" t="s">
        <v>146</v>
      </c>
      <c r="AT4" s="50" t="s">
        <v>147</v>
      </c>
      <c r="AU4" s="50" t="s">
        <v>148</v>
      </c>
      <c r="AV4" s="50" t="s">
        <v>149</v>
      </c>
      <c r="AW4" s="50" t="s">
        <v>150</v>
      </c>
      <c r="AX4" s="50" t="s">
        <v>151</v>
      </c>
      <c r="AY4" s="50" t="s">
        <v>152</v>
      </c>
      <c r="AZ4" s="50" t="s">
        <v>219</v>
      </c>
      <c r="BA4" s="50" t="s">
        <v>186</v>
      </c>
      <c r="BB4" s="50" t="s">
        <v>155</v>
      </c>
      <c r="BC4" s="50" t="s">
        <v>156</v>
      </c>
      <c r="BD4" s="50" t="s">
        <v>220</v>
      </c>
      <c r="BE4" s="50" t="s">
        <v>158</v>
      </c>
      <c r="BF4" s="50" t="s">
        <v>159</v>
      </c>
      <c r="BG4" s="50" t="s">
        <v>221</v>
      </c>
      <c r="BH4" s="50" t="s">
        <v>161</v>
      </c>
      <c r="BI4" s="50" t="s">
        <v>60</v>
      </c>
      <c r="BJ4" s="50" t="s">
        <v>61</v>
      </c>
      <c r="BK4" s="50" t="s">
        <v>62</v>
      </c>
      <c r="BL4" s="50" t="s">
        <v>211</v>
      </c>
      <c r="BM4" s="50" t="s">
        <v>64</v>
      </c>
      <c r="BN4" s="50" t="s">
        <v>65</v>
      </c>
      <c r="BO4" s="50" t="s">
        <v>66</v>
      </c>
      <c r="BP4" s="50" t="s">
        <v>212</v>
      </c>
      <c r="BQ4" s="50" t="s">
        <v>68</v>
      </c>
      <c r="BR4" s="50" t="s">
        <v>69</v>
      </c>
      <c r="BS4" s="50" t="s">
        <v>177</v>
      </c>
      <c r="BT4" s="50" t="s">
        <v>71</v>
      </c>
      <c r="BU4" s="50" t="s">
        <v>72</v>
      </c>
      <c r="BV4" s="50" t="s">
        <v>73</v>
      </c>
      <c r="BW4" s="50" t="s">
        <v>74</v>
      </c>
      <c r="BX4" s="50" t="s">
        <v>75</v>
      </c>
      <c r="BY4" s="50" t="s">
        <v>76</v>
      </c>
      <c r="BZ4" s="50" t="s">
        <v>77</v>
      </c>
      <c r="CA4" s="50" t="s">
        <v>78</v>
      </c>
      <c r="CB4" s="50" t="s">
        <v>79</v>
      </c>
      <c r="CC4" s="50" t="s">
        <v>213</v>
      </c>
      <c r="CD4" s="50" t="s">
        <v>81</v>
      </c>
      <c r="CE4" s="50" t="s">
        <v>173</v>
      </c>
      <c r="CF4" s="50" t="s">
        <v>83</v>
      </c>
      <c r="CG4" s="50" t="s">
        <v>88</v>
      </c>
      <c r="CH4" s="50" t="s">
        <v>85</v>
      </c>
      <c r="CI4" s="50" t="s">
        <v>86</v>
      </c>
      <c r="CJ4" s="50" t="s">
        <v>86</v>
      </c>
      <c r="CK4" s="50" t="s">
        <v>86</v>
      </c>
      <c r="CL4" s="50" t="s">
        <v>86</v>
      </c>
      <c r="CM4" s="50" t="s">
        <v>85</v>
      </c>
      <c r="CN4" s="50" t="s">
        <v>84</v>
      </c>
      <c r="CO4" s="50" t="s">
        <v>88</v>
      </c>
      <c r="CP4" s="50" t="s">
        <v>82</v>
      </c>
      <c r="CQ4" s="50" t="s">
        <v>90</v>
      </c>
      <c r="CR4" s="50" t="s">
        <v>91</v>
      </c>
      <c r="CS4" s="50" t="s">
        <v>92</v>
      </c>
      <c r="CT4" s="50" t="s">
        <v>93</v>
      </c>
      <c r="CU4" s="50" t="s">
        <v>94</v>
      </c>
      <c r="CV4" s="50" t="s">
        <v>214</v>
      </c>
      <c r="CW4" s="50" t="s">
        <v>96</v>
      </c>
      <c r="CX4" s="50" t="s">
        <v>215</v>
      </c>
      <c r="CY4" s="50" t="s">
        <v>98</v>
      </c>
      <c r="CZ4" s="50" t="s">
        <v>99</v>
      </c>
      <c r="DA4" s="50" t="s">
        <v>100</v>
      </c>
      <c r="DB4" s="50" t="s">
        <v>101</v>
      </c>
      <c r="DC4" s="50" t="s">
        <v>102</v>
      </c>
      <c r="DD4" s="50" t="s">
        <v>103</v>
      </c>
      <c r="DE4" s="50" t="s">
        <v>104</v>
      </c>
      <c r="DF4" s="50" t="s">
        <v>105</v>
      </c>
      <c r="DG4" s="50" t="s">
        <v>216</v>
      </c>
      <c r="DH4" s="50" t="s">
        <v>107</v>
      </c>
      <c r="DI4" s="50" t="s">
        <v>217</v>
      </c>
      <c r="DJ4" s="50" t="s">
        <v>109</v>
      </c>
      <c r="DK4" s="50" t="s">
        <v>110</v>
      </c>
      <c r="DL4" s="50" t="s">
        <v>111</v>
      </c>
      <c r="DM4" s="50" t="s">
        <v>112</v>
      </c>
      <c r="DN4" s="50" t="s">
        <v>113</v>
      </c>
      <c r="DO4" s="50" t="s">
        <v>183</v>
      </c>
      <c r="DP4" s="50" t="s">
        <v>115</v>
      </c>
      <c r="DQ4" s="50" t="s">
        <v>116</v>
      </c>
      <c r="DR4" s="50" t="s">
        <v>117</v>
      </c>
      <c r="DS4" s="50" t="s">
        <v>118</v>
      </c>
      <c r="DT4" s="50" t="s">
        <v>119</v>
      </c>
      <c r="DU4" s="50" t="s">
        <v>120</v>
      </c>
      <c r="DV4" s="50" t="s">
        <v>121</v>
      </c>
      <c r="DW4" s="50" t="s">
        <v>196</v>
      </c>
      <c r="DX4" s="50" t="s">
        <v>123</v>
      </c>
      <c r="DY4" s="50" t="s">
        <v>124</v>
      </c>
      <c r="DZ4" s="50" t="s">
        <v>125</v>
      </c>
      <c r="EA4" s="50" t="s">
        <v>126</v>
      </c>
      <c r="EB4" s="50" t="s">
        <v>218</v>
      </c>
      <c r="EC4" s="50" t="s">
        <v>128</v>
      </c>
      <c r="ED4" s="50" t="s">
        <v>223</v>
      </c>
      <c r="EE4" s="50" t="s">
        <v>162</v>
      </c>
    </row>
    <row r="5">
      <c r="A5" s="36"/>
      <c r="B5" s="41" t="s">
        <v>41</v>
      </c>
      <c r="C5" s="38">
        <v>2.0</v>
      </c>
      <c r="D5" s="42">
        <f t="shared" si="5"/>
        <v>0.1132105461</v>
      </c>
      <c r="E5" s="42">
        <f t="shared" si="6"/>
        <v>0.1129688714</v>
      </c>
      <c r="F5" s="42">
        <f t="shared" si="7"/>
        <v>-0.916966002</v>
      </c>
      <c r="G5" s="42">
        <f t="shared" si="8"/>
        <v>0.8039971304</v>
      </c>
      <c r="H5" s="42">
        <f t="shared" si="9"/>
        <v>0.3331397947</v>
      </c>
      <c r="I5" s="43">
        <f t="shared" ref="I5:K5" si="14">ROUNDDOWN(($B$10+E5)*$B$8)</f>
        <v>154</v>
      </c>
      <c r="J5" s="43">
        <f t="shared" si="14"/>
        <v>11</v>
      </c>
      <c r="K5" s="43">
        <f t="shared" si="14"/>
        <v>249</v>
      </c>
      <c r="L5" s="44" t="str">
        <f t="shared" ref="L5:N5" si="15">(concat(SUBSTITUTE(I5, ",", ".",),","))</f>
        <v>154,</v>
      </c>
      <c r="M5" s="44" t="str">
        <f t="shared" si="15"/>
        <v>11,</v>
      </c>
      <c r="N5" s="44" t="str">
        <f t="shared" si="15"/>
        <v>249,</v>
      </c>
      <c r="O5" s="43">
        <f t="shared" ref="O5:Q5" si="16">($B$10+(($B$4*E5)+($B$6*$H5)))*$B$8</f>
        <v>166.6438865</v>
      </c>
      <c r="P5" s="43">
        <f t="shared" si="16"/>
        <v>2.601009585</v>
      </c>
      <c r="Q5" s="43">
        <f t="shared" si="16"/>
        <v>276.7074125</v>
      </c>
      <c r="R5" s="44" t="str">
        <f t="shared" ref="R5:T5" si="17">(concat(SUBSTITUTE(O5, ",", ".",),","))</f>
        <v>167,</v>
      </c>
      <c r="S5" s="44" t="str">
        <f t="shared" si="17"/>
        <v>3,</v>
      </c>
      <c r="T5" s="44" t="str">
        <f t="shared" si="17"/>
        <v>277,</v>
      </c>
      <c r="V5" s="50" t="str">
        <f t="array" ref="V5:EE5">TRANSPOSE(N$1:N$114)</f>
        <v/>
      </c>
      <c r="W5" s="50" t="s">
        <v>205</v>
      </c>
      <c r="X5" s="50" t="s">
        <v>93</v>
      </c>
      <c r="Y5" s="50" t="s">
        <v>94</v>
      </c>
      <c r="Z5" s="50" t="s">
        <v>214</v>
      </c>
      <c r="AA5" s="50" t="s">
        <v>96</v>
      </c>
      <c r="AB5" s="50" t="s">
        <v>215</v>
      </c>
      <c r="AC5" s="50" t="s">
        <v>98</v>
      </c>
      <c r="AD5" s="50" t="s">
        <v>99</v>
      </c>
      <c r="AE5" s="50" t="s">
        <v>100</v>
      </c>
      <c r="AF5" s="50" t="s">
        <v>101</v>
      </c>
      <c r="AG5" s="50" t="s">
        <v>102</v>
      </c>
      <c r="AH5" s="50" t="s">
        <v>103</v>
      </c>
      <c r="AI5" s="50" t="s">
        <v>104</v>
      </c>
      <c r="AJ5" s="50" t="s">
        <v>105</v>
      </c>
      <c r="AK5" s="50" t="s">
        <v>216</v>
      </c>
      <c r="AL5" s="50" t="s">
        <v>107</v>
      </c>
      <c r="AM5" s="50" t="s">
        <v>217</v>
      </c>
      <c r="AN5" s="50" t="s">
        <v>109</v>
      </c>
      <c r="AO5" s="50" t="s">
        <v>110</v>
      </c>
      <c r="AP5" s="50" t="s">
        <v>111</v>
      </c>
      <c r="AQ5" s="50" t="s">
        <v>112</v>
      </c>
      <c r="AR5" s="50" t="s">
        <v>113</v>
      </c>
      <c r="AS5" s="50" t="s">
        <v>183</v>
      </c>
      <c r="AT5" s="50" t="s">
        <v>115</v>
      </c>
      <c r="AU5" s="50" t="s">
        <v>116</v>
      </c>
      <c r="AV5" s="50" t="s">
        <v>117</v>
      </c>
      <c r="AW5" s="50" t="s">
        <v>118</v>
      </c>
      <c r="AX5" s="50" t="s">
        <v>119</v>
      </c>
      <c r="AY5" s="50" t="s">
        <v>120</v>
      </c>
      <c r="AZ5" s="50" t="s">
        <v>121</v>
      </c>
      <c r="BA5" s="50" t="s">
        <v>196</v>
      </c>
      <c r="BB5" s="50" t="s">
        <v>123</v>
      </c>
      <c r="BC5" s="50" t="s">
        <v>124</v>
      </c>
      <c r="BD5" s="50" t="s">
        <v>125</v>
      </c>
      <c r="BE5" s="50" t="s">
        <v>126</v>
      </c>
      <c r="BF5" s="50" t="s">
        <v>218</v>
      </c>
      <c r="BG5" s="50" t="s">
        <v>128</v>
      </c>
      <c r="BH5" s="50" t="s">
        <v>129</v>
      </c>
      <c r="BI5" s="50" t="s">
        <v>130</v>
      </c>
      <c r="BJ5" s="50" t="s">
        <v>131</v>
      </c>
      <c r="BK5" s="50" t="s">
        <v>132</v>
      </c>
      <c r="BL5" s="50" t="s">
        <v>133</v>
      </c>
      <c r="BM5" s="50" t="s">
        <v>134</v>
      </c>
      <c r="BN5" s="50" t="s">
        <v>135</v>
      </c>
      <c r="BO5" s="50" t="s">
        <v>136</v>
      </c>
      <c r="BP5" s="50" t="s">
        <v>137</v>
      </c>
      <c r="BQ5" s="50" t="s">
        <v>138</v>
      </c>
      <c r="BR5" s="50" t="s">
        <v>138</v>
      </c>
      <c r="BS5" s="50" t="s">
        <v>138</v>
      </c>
      <c r="BT5" s="50" t="s">
        <v>138</v>
      </c>
      <c r="BU5" s="50" t="s">
        <v>137</v>
      </c>
      <c r="BV5" s="50" t="s">
        <v>135</v>
      </c>
      <c r="BW5" s="50" t="s">
        <v>139</v>
      </c>
      <c r="BX5" s="50" t="s">
        <v>140</v>
      </c>
      <c r="BY5" s="50" t="s">
        <v>190</v>
      </c>
      <c r="BZ5" s="50" t="s">
        <v>142</v>
      </c>
      <c r="CA5" s="50" t="s">
        <v>143</v>
      </c>
      <c r="CB5" s="50" t="s">
        <v>144</v>
      </c>
      <c r="CC5" s="50" t="s">
        <v>145</v>
      </c>
      <c r="CD5" s="50" t="s">
        <v>146</v>
      </c>
      <c r="CE5" s="50" t="s">
        <v>147</v>
      </c>
      <c r="CF5" s="50" t="s">
        <v>148</v>
      </c>
      <c r="CG5" s="50" t="s">
        <v>149</v>
      </c>
      <c r="CH5" s="50" t="s">
        <v>150</v>
      </c>
      <c r="CI5" s="50" t="s">
        <v>151</v>
      </c>
      <c r="CJ5" s="50" t="s">
        <v>152</v>
      </c>
      <c r="CK5" s="50" t="s">
        <v>219</v>
      </c>
      <c r="CL5" s="50" t="s">
        <v>186</v>
      </c>
      <c r="CM5" s="50" t="s">
        <v>155</v>
      </c>
      <c r="CN5" s="50" t="s">
        <v>156</v>
      </c>
      <c r="CO5" s="50" t="s">
        <v>220</v>
      </c>
      <c r="CP5" s="50" t="s">
        <v>158</v>
      </c>
      <c r="CQ5" s="50" t="s">
        <v>159</v>
      </c>
      <c r="CR5" s="50" t="s">
        <v>221</v>
      </c>
      <c r="CS5" s="50" t="s">
        <v>161</v>
      </c>
      <c r="CT5" s="50" t="s">
        <v>60</v>
      </c>
      <c r="CU5" s="50" t="s">
        <v>61</v>
      </c>
      <c r="CV5" s="50" t="s">
        <v>62</v>
      </c>
      <c r="CW5" s="50" t="s">
        <v>211</v>
      </c>
      <c r="CX5" s="50" t="s">
        <v>64</v>
      </c>
      <c r="CY5" s="50" t="s">
        <v>65</v>
      </c>
      <c r="CZ5" s="50" t="s">
        <v>66</v>
      </c>
      <c r="DA5" s="50" t="s">
        <v>212</v>
      </c>
      <c r="DB5" s="50" t="s">
        <v>68</v>
      </c>
      <c r="DC5" s="50" t="s">
        <v>69</v>
      </c>
      <c r="DD5" s="50" t="s">
        <v>177</v>
      </c>
      <c r="DE5" s="50" t="s">
        <v>71</v>
      </c>
      <c r="DF5" s="50" t="s">
        <v>72</v>
      </c>
      <c r="DG5" s="50" t="s">
        <v>73</v>
      </c>
      <c r="DH5" s="50" t="s">
        <v>74</v>
      </c>
      <c r="DI5" s="50" t="s">
        <v>75</v>
      </c>
      <c r="DJ5" s="50" t="s">
        <v>76</v>
      </c>
      <c r="DK5" s="50" t="s">
        <v>77</v>
      </c>
      <c r="DL5" s="50" t="s">
        <v>78</v>
      </c>
      <c r="DM5" s="50" t="s">
        <v>79</v>
      </c>
      <c r="DN5" s="50" t="s">
        <v>213</v>
      </c>
      <c r="DO5" s="50" t="s">
        <v>81</v>
      </c>
      <c r="DP5" s="50" t="s">
        <v>173</v>
      </c>
      <c r="DQ5" s="50" t="s">
        <v>83</v>
      </c>
      <c r="DR5" s="50" t="s">
        <v>88</v>
      </c>
      <c r="DS5" s="50" t="s">
        <v>85</v>
      </c>
      <c r="DT5" s="50" t="s">
        <v>86</v>
      </c>
      <c r="DU5" s="50" t="s">
        <v>86</v>
      </c>
      <c r="DV5" s="50" t="s">
        <v>86</v>
      </c>
      <c r="DW5" s="50" t="s">
        <v>86</v>
      </c>
      <c r="DX5" s="50" t="s">
        <v>85</v>
      </c>
      <c r="DY5" s="50" t="s">
        <v>84</v>
      </c>
      <c r="DZ5" s="50" t="s">
        <v>88</v>
      </c>
      <c r="EA5" s="50" t="s">
        <v>82</v>
      </c>
      <c r="EB5" s="50" t="s">
        <v>90</v>
      </c>
      <c r="EC5" s="50" t="s">
        <v>91</v>
      </c>
      <c r="ED5" s="50" t="s">
        <v>224</v>
      </c>
      <c r="EE5" s="50" t="s">
        <v>162</v>
      </c>
    </row>
    <row r="6">
      <c r="A6" s="36"/>
      <c r="B6" s="16">
        <v>0.22</v>
      </c>
      <c r="C6" s="38">
        <v>3.0</v>
      </c>
      <c r="D6" s="42">
        <f t="shared" si="5"/>
        <v>0.1698158191</v>
      </c>
      <c r="E6" s="42">
        <f t="shared" si="6"/>
        <v>0.1690008203</v>
      </c>
      <c r="F6" s="42">
        <f t="shared" si="7"/>
        <v>-0.938068827</v>
      </c>
      <c r="G6" s="42">
        <f t="shared" si="8"/>
        <v>0.7690680066</v>
      </c>
      <c r="H6" s="42">
        <f t="shared" si="9"/>
        <v>0.4876949438</v>
      </c>
      <c r="I6" s="43">
        <f t="shared" ref="I6:K6" si="18">ROUNDDOWN(($B$10+E6)*$B$8)</f>
        <v>161</v>
      </c>
      <c r="J6" s="43">
        <f t="shared" si="18"/>
        <v>8</v>
      </c>
      <c r="K6" s="43">
        <f t="shared" si="18"/>
        <v>245</v>
      </c>
      <c r="L6" s="44" t="str">
        <f t="shared" ref="L6:N6" si="19">(concat(SUBSTITUTE(I6, ",", ".",),","))</f>
        <v>161,</v>
      </c>
      <c r="M6" s="44" t="str">
        <f t="shared" si="19"/>
        <v>8,</v>
      </c>
      <c r="N6" s="44" t="str">
        <f t="shared" si="19"/>
        <v>245,</v>
      </c>
      <c r="O6" s="43">
        <f t="shared" ref="O6:Q6" si="20">($B$10+(($B$4*E6)+($B$6*$H6)))*$B$8</f>
        <v>180.2776706</v>
      </c>
      <c r="P6" s="43">
        <f t="shared" si="20"/>
        <v>3.949152512</v>
      </c>
      <c r="Q6" s="43">
        <f t="shared" si="20"/>
        <v>275.8533717</v>
      </c>
      <c r="R6" s="44" t="str">
        <f t="shared" ref="R6:T6" si="21">(concat(SUBSTITUTE(O6, ",", ".",),","))</f>
        <v>180,</v>
      </c>
      <c r="S6" s="44" t="str">
        <f t="shared" si="21"/>
        <v>4,</v>
      </c>
      <c r="T6" s="44" t="str">
        <f t="shared" si="21"/>
        <v>276,</v>
      </c>
      <c r="W6" s="36" t="s">
        <v>225</v>
      </c>
    </row>
    <row r="7">
      <c r="A7" s="36"/>
      <c r="B7" s="41" t="s">
        <v>42</v>
      </c>
      <c r="C7" s="38">
        <v>4.0</v>
      </c>
      <c r="D7" s="42">
        <f t="shared" si="5"/>
        <v>0.2264210922</v>
      </c>
      <c r="E7" s="42">
        <f t="shared" si="6"/>
        <v>0.2244914086</v>
      </c>
      <c r="F7" s="42">
        <f t="shared" si="7"/>
        <v>-0.9561667349</v>
      </c>
      <c r="G7" s="42">
        <f t="shared" si="8"/>
        <v>0.7316753261</v>
      </c>
      <c r="H7" s="42">
        <f t="shared" si="9"/>
        <v>0.6282199973</v>
      </c>
      <c r="I7" s="43">
        <f t="shared" ref="I7:K7" si="22">ROUNDDOWN(($B$10+E7)*$B$8)</f>
        <v>169</v>
      </c>
      <c r="J7" s="43">
        <f t="shared" si="22"/>
        <v>6</v>
      </c>
      <c r="K7" s="43">
        <f t="shared" si="22"/>
        <v>239</v>
      </c>
      <c r="L7" s="44" t="str">
        <f t="shared" ref="L7:N7" si="23">(concat(SUBSTITUTE(I7, ",", ".",),","))</f>
        <v>169,</v>
      </c>
      <c r="M7" s="44" t="str">
        <f t="shared" si="23"/>
        <v>6,</v>
      </c>
      <c r="N7" s="44" t="str">
        <f t="shared" si="23"/>
        <v>239,</v>
      </c>
      <c r="O7" s="43">
        <f t="shared" ref="O7:Q7" si="24">($B$10+(($B$4*E7)+($B$6*$H7)))*$B$8</f>
        <v>193.3977324</v>
      </c>
      <c r="P7" s="43">
        <f t="shared" si="24"/>
        <v>5.348406624</v>
      </c>
      <c r="Q7" s="43">
        <f t="shared" si="24"/>
        <v>274.1794509</v>
      </c>
      <c r="R7" s="44" t="str">
        <f t="shared" ref="R7:T7" si="25">(concat(SUBSTITUTE(O7, ",", ".",),","))</f>
        <v>193,</v>
      </c>
      <c r="S7" s="44" t="str">
        <f t="shared" si="25"/>
        <v>5,</v>
      </c>
      <c r="T7" s="44" t="str">
        <f t="shared" si="25"/>
        <v>274,</v>
      </c>
      <c r="W7" s="36" t="s">
        <v>226</v>
      </c>
    </row>
    <row r="8">
      <c r="A8" s="36"/>
      <c r="B8" s="16">
        <v>138.5</v>
      </c>
      <c r="C8" s="38">
        <v>5.0</v>
      </c>
      <c r="D8" s="42">
        <f t="shared" si="5"/>
        <v>0.2830263652</v>
      </c>
      <c r="E8" s="42">
        <f t="shared" si="6"/>
        <v>0.2792628833</v>
      </c>
      <c r="F8" s="42">
        <f t="shared" si="7"/>
        <v>-0.9712017524</v>
      </c>
      <c r="G8" s="42">
        <f t="shared" si="8"/>
        <v>0.691938869</v>
      </c>
      <c r="H8" s="42">
        <f t="shared" si="9"/>
        <v>0.7506723053</v>
      </c>
      <c r="I8" s="43">
        <f t="shared" ref="I8:K8" si="26">ROUNDDOWN(($B$10+E8)*$B$8)</f>
        <v>177</v>
      </c>
      <c r="J8" s="43">
        <f t="shared" si="26"/>
        <v>3</v>
      </c>
      <c r="K8" s="43">
        <f t="shared" si="26"/>
        <v>234</v>
      </c>
      <c r="L8" s="44" t="str">
        <f t="shared" ref="L8:N8" si="27">(concat(SUBSTITUTE(I8, ",", ".",),","))</f>
        <v>177,</v>
      </c>
      <c r="M8" s="44" t="str">
        <f t="shared" si="27"/>
        <v>3,</v>
      </c>
      <c r="N8" s="44" t="str">
        <f t="shared" si="27"/>
        <v>234,</v>
      </c>
      <c r="O8" s="43">
        <f t="shared" ref="O8:Q8" si="28">($B$10+(($B$4*E8)+($B$6*$H8)))*$B$8</f>
        <v>205.8525809</v>
      </c>
      <c r="P8" s="43">
        <f t="shared" si="28"/>
        <v>6.684826033</v>
      </c>
      <c r="Q8" s="43">
        <f t="shared" si="28"/>
        <v>271.5815485</v>
      </c>
      <c r="R8" s="44" t="str">
        <f t="shared" ref="R8:T8" si="29">(concat(SUBSTITUTE(O8, ",", ".",),","))</f>
        <v>206,</v>
      </c>
      <c r="S8" s="44" t="str">
        <f t="shared" si="29"/>
        <v>7,</v>
      </c>
      <c r="T8" s="44" t="str">
        <f t="shared" si="29"/>
        <v>272,</v>
      </c>
      <c r="V8" s="50" t="str">
        <f t="array" ref="V8:EE8">TRANSPOSE(R$1:R$114)</f>
        <v/>
      </c>
      <c r="W8" s="50" t="s">
        <v>206</v>
      </c>
      <c r="X8" s="50" t="s">
        <v>163</v>
      </c>
      <c r="Y8" s="50" t="s">
        <v>164</v>
      </c>
      <c r="Z8" s="50" t="s">
        <v>165</v>
      </c>
      <c r="AA8" s="50" t="s">
        <v>216</v>
      </c>
      <c r="AB8" s="50" t="s">
        <v>227</v>
      </c>
      <c r="AC8" s="50" t="s">
        <v>69</v>
      </c>
      <c r="AD8" s="50" t="s">
        <v>167</v>
      </c>
      <c r="AE8" s="50" t="s">
        <v>99</v>
      </c>
      <c r="AF8" s="50" t="s">
        <v>169</v>
      </c>
      <c r="AG8" s="50" t="s">
        <v>76</v>
      </c>
      <c r="AH8" s="50" t="s">
        <v>94</v>
      </c>
      <c r="AI8" s="50" t="s">
        <v>171</v>
      </c>
      <c r="AJ8" s="50" t="s">
        <v>172</v>
      </c>
      <c r="AK8" s="50" t="s">
        <v>82</v>
      </c>
      <c r="AL8" s="50" t="s">
        <v>88</v>
      </c>
      <c r="AM8" s="50" t="s">
        <v>85</v>
      </c>
      <c r="AN8" s="50" t="s">
        <v>86</v>
      </c>
      <c r="AO8" s="50" t="s">
        <v>87</v>
      </c>
      <c r="AP8" s="50" t="s">
        <v>87</v>
      </c>
      <c r="AQ8" s="50" t="s">
        <v>86</v>
      </c>
      <c r="AR8" s="50" t="s">
        <v>85</v>
      </c>
      <c r="AS8" s="50" t="s">
        <v>84</v>
      </c>
      <c r="AT8" s="50" t="s">
        <v>83</v>
      </c>
      <c r="AU8" s="50" t="s">
        <v>89</v>
      </c>
      <c r="AV8" s="50" t="s">
        <v>82</v>
      </c>
      <c r="AW8" s="50" t="s">
        <v>173</v>
      </c>
      <c r="AX8" s="50" t="s">
        <v>90</v>
      </c>
      <c r="AY8" s="50" t="s">
        <v>81</v>
      </c>
      <c r="AZ8" s="50" t="s">
        <v>81</v>
      </c>
      <c r="BA8" s="50" t="s">
        <v>90</v>
      </c>
      <c r="BB8" s="50" t="s">
        <v>90</v>
      </c>
      <c r="BC8" s="50" t="s">
        <v>173</v>
      </c>
      <c r="BD8" s="50" t="s">
        <v>82</v>
      </c>
      <c r="BE8" s="50" t="s">
        <v>83</v>
      </c>
      <c r="BF8" s="50" t="s">
        <v>88</v>
      </c>
      <c r="BG8" s="50" t="s">
        <v>84</v>
      </c>
      <c r="BH8" s="50" t="s">
        <v>86</v>
      </c>
      <c r="BI8" s="50" t="s">
        <v>86</v>
      </c>
      <c r="BJ8" s="50" t="s">
        <v>87</v>
      </c>
      <c r="BK8" s="50" t="s">
        <v>87</v>
      </c>
      <c r="BL8" s="50" t="s">
        <v>86</v>
      </c>
      <c r="BM8" s="50" t="s">
        <v>84</v>
      </c>
      <c r="BN8" s="50" t="s">
        <v>83</v>
      </c>
      <c r="BO8" s="50" t="s">
        <v>90</v>
      </c>
      <c r="BP8" s="50" t="s">
        <v>213</v>
      </c>
      <c r="BQ8" s="50" t="s">
        <v>228</v>
      </c>
      <c r="BR8" s="50" t="s">
        <v>174</v>
      </c>
      <c r="BS8" s="50" t="s">
        <v>75</v>
      </c>
      <c r="BT8" s="50" t="s">
        <v>229</v>
      </c>
      <c r="BU8" s="50" t="s">
        <v>176</v>
      </c>
      <c r="BV8" s="50" t="s">
        <v>177</v>
      </c>
      <c r="BW8" s="50" t="s">
        <v>178</v>
      </c>
      <c r="BX8" s="50" t="s">
        <v>179</v>
      </c>
      <c r="BY8" s="50" t="s">
        <v>180</v>
      </c>
      <c r="BZ8" s="50" t="s">
        <v>181</v>
      </c>
      <c r="CA8" s="50" t="s">
        <v>61</v>
      </c>
      <c r="CB8" s="50" t="s">
        <v>230</v>
      </c>
      <c r="CC8" s="50" t="s">
        <v>231</v>
      </c>
      <c r="CD8" s="50" t="s">
        <v>116</v>
      </c>
      <c r="CE8" s="50" t="s">
        <v>185</v>
      </c>
      <c r="CF8" s="50" t="s">
        <v>186</v>
      </c>
      <c r="CG8" s="50" t="s">
        <v>187</v>
      </c>
      <c r="CH8" s="50" t="s">
        <v>123</v>
      </c>
      <c r="CI8" s="50" t="s">
        <v>188</v>
      </c>
      <c r="CJ8" s="50" t="s">
        <v>189</v>
      </c>
      <c r="CK8" s="50" t="s">
        <v>232</v>
      </c>
      <c r="CL8" s="50" t="s">
        <v>144</v>
      </c>
      <c r="CM8" s="50" t="s">
        <v>131</v>
      </c>
      <c r="CN8" s="50" t="s">
        <v>190</v>
      </c>
      <c r="CO8" s="50" t="s">
        <v>191</v>
      </c>
      <c r="CP8" s="50" t="s">
        <v>135</v>
      </c>
      <c r="CQ8" s="50" t="s">
        <v>137</v>
      </c>
      <c r="CR8" s="50" t="s">
        <v>138</v>
      </c>
      <c r="CS8" s="50" t="s">
        <v>138</v>
      </c>
      <c r="CT8" s="50" t="s">
        <v>137</v>
      </c>
      <c r="CU8" s="50" t="s">
        <v>137</v>
      </c>
      <c r="CV8" s="50" t="s">
        <v>135</v>
      </c>
      <c r="CW8" s="50" t="s">
        <v>139</v>
      </c>
      <c r="CX8" s="50" t="s">
        <v>191</v>
      </c>
      <c r="CY8" s="50" t="s">
        <v>140</v>
      </c>
      <c r="CZ8" s="50" t="s">
        <v>133</v>
      </c>
      <c r="DA8" s="50" t="s">
        <v>190</v>
      </c>
      <c r="DB8" s="50" t="s">
        <v>190</v>
      </c>
      <c r="DC8" s="50" t="s">
        <v>141</v>
      </c>
      <c r="DD8" s="50" t="s">
        <v>141</v>
      </c>
      <c r="DE8" s="50" t="s">
        <v>190</v>
      </c>
      <c r="DF8" s="50" t="s">
        <v>133</v>
      </c>
      <c r="DG8" s="50" t="s">
        <v>140</v>
      </c>
      <c r="DH8" s="50" t="s">
        <v>134</v>
      </c>
      <c r="DI8" s="50" t="s">
        <v>191</v>
      </c>
      <c r="DJ8" s="50" t="s">
        <v>135</v>
      </c>
      <c r="DK8" s="50" t="s">
        <v>136</v>
      </c>
      <c r="DL8" s="50" t="s">
        <v>137</v>
      </c>
      <c r="DM8" s="50" t="s">
        <v>138</v>
      </c>
      <c r="DN8" s="50" t="s">
        <v>138</v>
      </c>
      <c r="DO8" s="50" t="s">
        <v>137</v>
      </c>
      <c r="DP8" s="50" t="s">
        <v>136</v>
      </c>
      <c r="DQ8" s="50" t="s">
        <v>139</v>
      </c>
      <c r="DR8" s="50" t="s">
        <v>140</v>
      </c>
      <c r="DS8" s="50" t="s">
        <v>132</v>
      </c>
      <c r="DT8" s="50" t="s">
        <v>143</v>
      </c>
      <c r="DU8" s="50" t="s">
        <v>193</v>
      </c>
      <c r="DV8" s="50" t="s">
        <v>194</v>
      </c>
      <c r="DW8" s="50" t="s">
        <v>148</v>
      </c>
      <c r="DX8" s="50" t="s">
        <v>195</v>
      </c>
      <c r="DY8" s="50" t="s">
        <v>233</v>
      </c>
      <c r="DZ8" s="50" t="s">
        <v>153</v>
      </c>
      <c r="EA8" s="50" t="s">
        <v>197</v>
      </c>
      <c r="EB8" s="50" t="s">
        <v>198</v>
      </c>
      <c r="EC8" s="50" t="s">
        <v>234</v>
      </c>
      <c r="ED8" s="50" t="s">
        <v>235</v>
      </c>
      <c r="EE8" s="50" t="s">
        <v>162</v>
      </c>
    </row>
    <row r="9">
      <c r="A9" s="36"/>
      <c r="B9" s="41" t="s">
        <v>43</v>
      </c>
      <c r="C9" s="38">
        <v>6.0</v>
      </c>
      <c r="D9" s="42">
        <f t="shared" si="5"/>
        <v>0.3396316382</v>
      </c>
      <c r="E9" s="42">
        <f t="shared" si="6"/>
        <v>0.3331397947</v>
      </c>
      <c r="F9" s="42">
        <f t="shared" si="7"/>
        <v>-0.9831257179</v>
      </c>
      <c r="G9" s="42">
        <f t="shared" si="8"/>
        <v>0.6499859231</v>
      </c>
      <c r="H9" s="42">
        <f t="shared" si="9"/>
        <v>0.8515291377</v>
      </c>
      <c r="I9" s="43">
        <f t="shared" ref="I9:K9" si="30">ROUNDDOWN(($B$10+E9)*$B$8)</f>
        <v>184</v>
      </c>
      <c r="J9" s="43">
        <f t="shared" si="30"/>
        <v>2</v>
      </c>
      <c r="K9" s="43">
        <f t="shared" si="30"/>
        <v>228</v>
      </c>
      <c r="L9" s="44" t="str">
        <f t="shared" ref="L9:N9" si="31">(concat(SUBSTITUTE(I9, ",", ".",),","))</f>
        <v>184,</v>
      </c>
      <c r="M9" s="44" t="str">
        <f t="shared" si="31"/>
        <v>2,</v>
      </c>
      <c r="N9" s="44" t="str">
        <f t="shared" si="31"/>
        <v>228,</v>
      </c>
      <c r="O9" s="43">
        <f t="shared" ref="O9:Q9" si="32">($B$10+(($B$4*E9)+($B$6*$H9)))*$B$8</f>
        <v>217.5069336</v>
      </c>
      <c r="P9" s="43">
        <f t="shared" si="32"/>
        <v>7.858744113</v>
      </c>
      <c r="Q9" s="43">
        <f t="shared" si="32"/>
        <v>267.9726007</v>
      </c>
      <c r="R9" s="44" t="str">
        <f t="shared" ref="R9:T9" si="33">(concat(SUBSTITUTE(O9, ",", ".",),","))</f>
        <v>218,</v>
      </c>
      <c r="S9" s="44" t="str">
        <f t="shared" si="33"/>
        <v>8,</v>
      </c>
      <c r="T9" s="44" t="str">
        <f t="shared" si="33"/>
        <v>268,</v>
      </c>
      <c r="V9" s="50" t="str">
        <f t="array" ref="V9:EE9">TRANSPOSE(S$1:S$114)</f>
        <v/>
      </c>
      <c r="W9" s="50" t="s">
        <v>207</v>
      </c>
      <c r="X9" s="50" t="s">
        <v>137</v>
      </c>
      <c r="Y9" s="50" t="s">
        <v>137</v>
      </c>
      <c r="Z9" s="50" t="s">
        <v>135</v>
      </c>
      <c r="AA9" s="50" t="s">
        <v>139</v>
      </c>
      <c r="AB9" s="50" t="s">
        <v>191</v>
      </c>
      <c r="AC9" s="50" t="s">
        <v>140</v>
      </c>
      <c r="AD9" s="50" t="s">
        <v>133</v>
      </c>
      <c r="AE9" s="50" t="s">
        <v>190</v>
      </c>
      <c r="AF9" s="50" t="s">
        <v>190</v>
      </c>
      <c r="AG9" s="50" t="s">
        <v>141</v>
      </c>
      <c r="AH9" s="50" t="s">
        <v>141</v>
      </c>
      <c r="AI9" s="50" t="s">
        <v>190</v>
      </c>
      <c r="AJ9" s="50" t="s">
        <v>133</v>
      </c>
      <c r="AK9" s="50" t="s">
        <v>140</v>
      </c>
      <c r="AL9" s="50" t="s">
        <v>134</v>
      </c>
      <c r="AM9" s="50" t="s">
        <v>191</v>
      </c>
      <c r="AN9" s="50" t="s">
        <v>135</v>
      </c>
      <c r="AO9" s="50" t="s">
        <v>136</v>
      </c>
      <c r="AP9" s="50" t="s">
        <v>137</v>
      </c>
      <c r="AQ9" s="50" t="s">
        <v>138</v>
      </c>
      <c r="AR9" s="50" t="s">
        <v>138</v>
      </c>
      <c r="AS9" s="50" t="s">
        <v>137</v>
      </c>
      <c r="AT9" s="50" t="s">
        <v>136</v>
      </c>
      <c r="AU9" s="50" t="s">
        <v>139</v>
      </c>
      <c r="AV9" s="50" t="s">
        <v>140</v>
      </c>
      <c r="AW9" s="50" t="s">
        <v>132</v>
      </c>
      <c r="AX9" s="50" t="s">
        <v>143</v>
      </c>
      <c r="AY9" s="50" t="s">
        <v>193</v>
      </c>
      <c r="AZ9" s="50" t="s">
        <v>194</v>
      </c>
      <c r="BA9" s="50" t="s">
        <v>148</v>
      </c>
      <c r="BB9" s="50" t="s">
        <v>195</v>
      </c>
      <c r="BC9" s="50" t="s">
        <v>233</v>
      </c>
      <c r="BD9" s="50" t="s">
        <v>153</v>
      </c>
      <c r="BE9" s="50" t="s">
        <v>197</v>
      </c>
      <c r="BF9" s="50" t="s">
        <v>198</v>
      </c>
      <c r="BG9" s="50" t="s">
        <v>234</v>
      </c>
      <c r="BH9" s="50" t="s">
        <v>236</v>
      </c>
      <c r="BI9" s="50" t="s">
        <v>163</v>
      </c>
      <c r="BJ9" s="50" t="s">
        <v>164</v>
      </c>
      <c r="BK9" s="50" t="s">
        <v>165</v>
      </c>
      <c r="BL9" s="50" t="s">
        <v>216</v>
      </c>
      <c r="BM9" s="50" t="s">
        <v>227</v>
      </c>
      <c r="BN9" s="50" t="s">
        <v>69</v>
      </c>
      <c r="BO9" s="50" t="s">
        <v>167</v>
      </c>
      <c r="BP9" s="50" t="s">
        <v>99</v>
      </c>
      <c r="BQ9" s="50" t="s">
        <v>169</v>
      </c>
      <c r="BR9" s="50" t="s">
        <v>76</v>
      </c>
      <c r="BS9" s="50" t="s">
        <v>94</v>
      </c>
      <c r="BT9" s="50" t="s">
        <v>171</v>
      </c>
      <c r="BU9" s="50" t="s">
        <v>172</v>
      </c>
      <c r="BV9" s="50" t="s">
        <v>82</v>
      </c>
      <c r="BW9" s="50" t="s">
        <v>88</v>
      </c>
      <c r="BX9" s="50" t="s">
        <v>85</v>
      </c>
      <c r="BY9" s="50" t="s">
        <v>86</v>
      </c>
      <c r="BZ9" s="50" t="s">
        <v>87</v>
      </c>
      <c r="CA9" s="50" t="s">
        <v>87</v>
      </c>
      <c r="CB9" s="50" t="s">
        <v>86</v>
      </c>
      <c r="CC9" s="50" t="s">
        <v>85</v>
      </c>
      <c r="CD9" s="50" t="s">
        <v>84</v>
      </c>
      <c r="CE9" s="50" t="s">
        <v>83</v>
      </c>
      <c r="CF9" s="50" t="s">
        <v>89</v>
      </c>
      <c r="CG9" s="50" t="s">
        <v>82</v>
      </c>
      <c r="CH9" s="50" t="s">
        <v>173</v>
      </c>
      <c r="CI9" s="50" t="s">
        <v>90</v>
      </c>
      <c r="CJ9" s="50" t="s">
        <v>81</v>
      </c>
      <c r="CK9" s="50" t="s">
        <v>81</v>
      </c>
      <c r="CL9" s="50" t="s">
        <v>90</v>
      </c>
      <c r="CM9" s="50" t="s">
        <v>90</v>
      </c>
      <c r="CN9" s="50" t="s">
        <v>173</v>
      </c>
      <c r="CO9" s="50" t="s">
        <v>82</v>
      </c>
      <c r="CP9" s="50" t="s">
        <v>83</v>
      </c>
      <c r="CQ9" s="50" t="s">
        <v>88</v>
      </c>
      <c r="CR9" s="50" t="s">
        <v>84</v>
      </c>
      <c r="CS9" s="50" t="s">
        <v>86</v>
      </c>
      <c r="CT9" s="50" t="s">
        <v>86</v>
      </c>
      <c r="CU9" s="50" t="s">
        <v>87</v>
      </c>
      <c r="CV9" s="50" t="s">
        <v>87</v>
      </c>
      <c r="CW9" s="50" t="s">
        <v>86</v>
      </c>
      <c r="CX9" s="50" t="s">
        <v>84</v>
      </c>
      <c r="CY9" s="50" t="s">
        <v>83</v>
      </c>
      <c r="CZ9" s="50" t="s">
        <v>90</v>
      </c>
      <c r="DA9" s="50" t="s">
        <v>213</v>
      </c>
      <c r="DB9" s="50" t="s">
        <v>228</v>
      </c>
      <c r="DC9" s="50" t="s">
        <v>174</v>
      </c>
      <c r="DD9" s="50" t="s">
        <v>75</v>
      </c>
      <c r="DE9" s="50" t="s">
        <v>229</v>
      </c>
      <c r="DF9" s="50" t="s">
        <v>176</v>
      </c>
      <c r="DG9" s="50" t="s">
        <v>177</v>
      </c>
      <c r="DH9" s="50" t="s">
        <v>178</v>
      </c>
      <c r="DI9" s="50" t="s">
        <v>179</v>
      </c>
      <c r="DJ9" s="50" t="s">
        <v>180</v>
      </c>
      <c r="DK9" s="50" t="s">
        <v>181</v>
      </c>
      <c r="DL9" s="50" t="s">
        <v>61</v>
      </c>
      <c r="DM9" s="50" t="s">
        <v>230</v>
      </c>
      <c r="DN9" s="50" t="s">
        <v>231</v>
      </c>
      <c r="DO9" s="50" t="s">
        <v>116</v>
      </c>
      <c r="DP9" s="50" t="s">
        <v>185</v>
      </c>
      <c r="DQ9" s="50" t="s">
        <v>186</v>
      </c>
      <c r="DR9" s="50" t="s">
        <v>187</v>
      </c>
      <c r="DS9" s="50" t="s">
        <v>123</v>
      </c>
      <c r="DT9" s="50" t="s">
        <v>188</v>
      </c>
      <c r="DU9" s="50" t="s">
        <v>189</v>
      </c>
      <c r="DV9" s="50" t="s">
        <v>232</v>
      </c>
      <c r="DW9" s="50" t="s">
        <v>144</v>
      </c>
      <c r="DX9" s="50" t="s">
        <v>131</v>
      </c>
      <c r="DY9" s="50" t="s">
        <v>190</v>
      </c>
      <c r="DZ9" s="50" t="s">
        <v>191</v>
      </c>
      <c r="EA9" s="50" t="s">
        <v>135</v>
      </c>
      <c r="EB9" s="50" t="s">
        <v>137</v>
      </c>
      <c r="EC9" s="50" t="s">
        <v>138</v>
      </c>
      <c r="ED9" s="50" t="s">
        <v>237</v>
      </c>
      <c r="EE9" s="50" t="s">
        <v>162</v>
      </c>
    </row>
    <row r="10">
      <c r="A10" s="36"/>
      <c r="B10" s="16">
        <v>1.0</v>
      </c>
      <c r="C10" s="38">
        <v>7.0</v>
      </c>
      <c r="D10" s="42">
        <f t="shared" si="5"/>
        <v>0.3962369113</v>
      </c>
      <c r="E10" s="42">
        <f t="shared" si="6"/>
        <v>0.385949559</v>
      </c>
      <c r="F10" s="42">
        <f t="shared" si="7"/>
        <v>-0.9919004353</v>
      </c>
      <c r="G10" s="42">
        <f t="shared" si="8"/>
        <v>0.6059508763</v>
      </c>
      <c r="H10" s="42">
        <f t="shared" si="9"/>
        <v>0.9278890273</v>
      </c>
      <c r="I10" s="43">
        <f t="shared" ref="I10:K10" si="34">ROUNDDOWN(($B$10+E10)*$B$8)</f>
        <v>191</v>
      </c>
      <c r="J10" s="43">
        <f t="shared" si="34"/>
        <v>1</v>
      </c>
      <c r="K10" s="43">
        <f t="shared" si="34"/>
        <v>222</v>
      </c>
      <c r="L10" s="44" t="str">
        <f t="shared" ref="L10:N10" si="35">(concat(SUBSTITUTE(I10, ",", ".",),","))</f>
        <v>191,</v>
      </c>
      <c r="M10" s="44" t="str">
        <f t="shared" si="35"/>
        <v>1,</v>
      </c>
      <c r="N10" s="44" t="str">
        <f t="shared" si="35"/>
        <v>222,</v>
      </c>
      <c r="O10" s="43">
        <f t="shared" ref="O10:Q10" si="36">($B$10+(($B$4*E10)+($B$6*$H10)))*$B$8</f>
        <v>228.2448947</v>
      </c>
      <c r="P10" s="43">
        <f t="shared" si="36"/>
        <v>8.787836828</v>
      </c>
      <c r="Q10" s="43">
        <f t="shared" si="36"/>
        <v>263.2856045</v>
      </c>
      <c r="R10" s="44" t="str">
        <f t="shared" ref="R10:T10" si="37">(concat(SUBSTITUTE(O10, ",", ".",),","))</f>
        <v>228,</v>
      </c>
      <c r="S10" s="44" t="str">
        <f t="shared" si="37"/>
        <v>9,</v>
      </c>
      <c r="T10" s="44" t="str">
        <f t="shared" si="37"/>
        <v>263,</v>
      </c>
      <c r="V10" s="50" t="str">
        <f t="array" ref="V10:EE10">TRANSPOSE(T$1:T$114)</f>
        <v/>
      </c>
      <c r="W10" s="50" t="s">
        <v>208</v>
      </c>
      <c r="X10" s="50" t="s">
        <v>86</v>
      </c>
      <c r="Y10" s="50" t="s">
        <v>87</v>
      </c>
      <c r="Z10" s="50" t="s">
        <v>87</v>
      </c>
      <c r="AA10" s="50" t="s">
        <v>86</v>
      </c>
      <c r="AB10" s="50" t="s">
        <v>84</v>
      </c>
      <c r="AC10" s="50" t="s">
        <v>83</v>
      </c>
      <c r="AD10" s="50" t="s">
        <v>90</v>
      </c>
      <c r="AE10" s="50" t="s">
        <v>213</v>
      </c>
      <c r="AF10" s="50" t="s">
        <v>228</v>
      </c>
      <c r="AG10" s="50" t="s">
        <v>174</v>
      </c>
      <c r="AH10" s="50" t="s">
        <v>75</v>
      </c>
      <c r="AI10" s="50" t="s">
        <v>229</v>
      </c>
      <c r="AJ10" s="50" t="s">
        <v>176</v>
      </c>
      <c r="AK10" s="50" t="s">
        <v>177</v>
      </c>
      <c r="AL10" s="50" t="s">
        <v>178</v>
      </c>
      <c r="AM10" s="50" t="s">
        <v>179</v>
      </c>
      <c r="AN10" s="50" t="s">
        <v>180</v>
      </c>
      <c r="AO10" s="50" t="s">
        <v>181</v>
      </c>
      <c r="AP10" s="50" t="s">
        <v>61</v>
      </c>
      <c r="AQ10" s="50" t="s">
        <v>230</v>
      </c>
      <c r="AR10" s="50" t="s">
        <v>231</v>
      </c>
      <c r="AS10" s="50" t="s">
        <v>116</v>
      </c>
      <c r="AT10" s="50" t="s">
        <v>185</v>
      </c>
      <c r="AU10" s="50" t="s">
        <v>186</v>
      </c>
      <c r="AV10" s="50" t="s">
        <v>187</v>
      </c>
      <c r="AW10" s="50" t="s">
        <v>123</v>
      </c>
      <c r="AX10" s="50" t="s">
        <v>188</v>
      </c>
      <c r="AY10" s="50" t="s">
        <v>189</v>
      </c>
      <c r="AZ10" s="50" t="s">
        <v>232</v>
      </c>
      <c r="BA10" s="50" t="s">
        <v>144</v>
      </c>
      <c r="BB10" s="50" t="s">
        <v>131</v>
      </c>
      <c r="BC10" s="50" t="s">
        <v>190</v>
      </c>
      <c r="BD10" s="50" t="s">
        <v>191</v>
      </c>
      <c r="BE10" s="50" t="s">
        <v>135</v>
      </c>
      <c r="BF10" s="50" t="s">
        <v>137</v>
      </c>
      <c r="BG10" s="50" t="s">
        <v>138</v>
      </c>
      <c r="BH10" s="50" t="s">
        <v>138</v>
      </c>
      <c r="BI10" s="50" t="s">
        <v>137</v>
      </c>
      <c r="BJ10" s="50" t="s">
        <v>137</v>
      </c>
      <c r="BK10" s="50" t="s">
        <v>135</v>
      </c>
      <c r="BL10" s="50" t="s">
        <v>139</v>
      </c>
      <c r="BM10" s="50" t="s">
        <v>191</v>
      </c>
      <c r="BN10" s="50" t="s">
        <v>140</v>
      </c>
      <c r="BO10" s="50" t="s">
        <v>133</v>
      </c>
      <c r="BP10" s="50" t="s">
        <v>190</v>
      </c>
      <c r="BQ10" s="50" t="s">
        <v>190</v>
      </c>
      <c r="BR10" s="50" t="s">
        <v>141</v>
      </c>
      <c r="BS10" s="50" t="s">
        <v>141</v>
      </c>
      <c r="BT10" s="50" t="s">
        <v>190</v>
      </c>
      <c r="BU10" s="50" t="s">
        <v>133</v>
      </c>
      <c r="BV10" s="50" t="s">
        <v>140</v>
      </c>
      <c r="BW10" s="50" t="s">
        <v>134</v>
      </c>
      <c r="BX10" s="50" t="s">
        <v>191</v>
      </c>
      <c r="BY10" s="50" t="s">
        <v>135</v>
      </c>
      <c r="BZ10" s="50" t="s">
        <v>136</v>
      </c>
      <c r="CA10" s="50" t="s">
        <v>137</v>
      </c>
      <c r="CB10" s="50" t="s">
        <v>138</v>
      </c>
      <c r="CC10" s="50" t="s">
        <v>138</v>
      </c>
      <c r="CD10" s="50" t="s">
        <v>137</v>
      </c>
      <c r="CE10" s="50" t="s">
        <v>136</v>
      </c>
      <c r="CF10" s="50" t="s">
        <v>139</v>
      </c>
      <c r="CG10" s="50" t="s">
        <v>140</v>
      </c>
      <c r="CH10" s="50" t="s">
        <v>132</v>
      </c>
      <c r="CI10" s="50" t="s">
        <v>143</v>
      </c>
      <c r="CJ10" s="50" t="s">
        <v>193</v>
      </c>
      <c r="CK10" s="50" t="s">
        <v>194</v>
      </c>
      <c r="CL10" s="50" t="s">
        <v>148</v>
      </c>
      <c r="CM10" s="50" t="s">
        <v>195</v>
      </c>
      <c r="CN10" s="50" t="s">
        <v>233</v>
      </c>
      <c r="CO10" s="50" t="s">
        <v>153</v>
      </c>
      <c r="CP10" s="50" t="s">
        <v>197</v>
      </c>
      <c r="CQ10" s="50" t="s">
        <v>198</v>
      </c>
      <c r="CR10" s="50" t="s">
        <v>234</v>
      </c>
      <c r="CS10" s="50" t="s">
        <v>236</v>
      </c>
      <c r="CT10" s="50" t="s">
        <v>163</v>
      </c>
      <c r="CU10" s="50" t="s">
        <v>164</v>
      </c>
      <c r="CV10" s="50" t="s">
        <v>165</v>
      </c>
      <c r="CW10" s="50" t="s">
        <v>216</v>
      </c>
      <c r="CX10" s="50" t="s">
        <v>227</v>
      </c>
      <c r="CY10" s="50" t="s">
        <v>69</v>
      </c>
      <c r="CZ10" s="50" t="s">
        <v>167</v>
      </c>
      <c r="DA10" s="50" t="s">
        <v>99</v>
      </c>
      <c r="DB10" s="50" t="s">
        <v>169</v>
      </c>
      <c r="DC10" s="50" t="s">
        <v>76</v>
      </c>
      <c r="DD10" s="50" t="s">
        <v>94</v>
      </c>
      <c r="DE10" s="50" t="s">
        <v>171</v>
      </c>
      <c r="DF10" s="50" t="s">
        <v>172</v>
      </c>
      <c r="DG10" s="50" t="s">
        <v>82</v>
      </c>
      <c r="DH10" s="50" t="s">
        <v>88</v>
      </c>
      <c r="DI10" s="50" t="s">
        <v>85</v>
      </c>
      <c r="DJ10" s="50" t="s">
        <v>86</v>
      </c>
      <c r="DK10" s="50" t="s">
        <v>87</v>
      </c>
      <c r="DL10" s="50" t="s">
        <v>87</v>
      </c>
      <c r="DM10" s="50" t="s">
        <v>86</v>
      </c>
      <c r="DN10" s="50" t="s">
        <v>85</v>
      </c>
      <c r="DO10" s="50" t="s">
        <v>84</v>
      </c>
      <c r="DP10" s="50" t="s">
        <v>83</v>
      </c>
      <c r="DQ10" s="50" t="s">
        <v>89</v>
      </c>
      <c r="DR10" s="50" t="s">
        <v>82</v>
      </c>
      <c r="DS10" s="50" t="s">
        <v>173</v>
      </c>
      <c r="DT10" s="50" t="s">
        <v>90</v>
      </c>
      <c r="DU10" s="50" t="s">
        <v>81</v>
      </c>
      <c r="DV10" s="50" t="s">
        <v>81</v>
      </c>
      <c r="DW10" s="50" t="s">
        <v>90</v>
      </c>
      <c r="DX10" s="50" t="s">
        <v>90</v>
      </c>
      <c r="DY10" s="50" t="s">
        <v>173</v>
      </c>
      <c r="DZ10" s="50" t="s">
        <v>82</v>
      </c>
      <c r="EA10" s="50" t="s">
        <v>83</v>
      </c>
      <c r="EB10" s="50" t="s">
        <v>88</v>
      </c>
      <c r="EC10" s="50" t="s">
        <v>84</v>
      </c>
      <c r="ED10" s="50" t="s">
        <v>238</v>
      </c>
      <c r="EE10" s="50" t="s">
        <v>162</v>
      </c>
    </row>
    <row r="11">
      <c r="A11" s="36"/>
      <c r="B11" s="41" t="s">
        <v>44</v>
      </c>
      <c r="C11" s="38">
        <v>8.0</v>
      </c>
      <c r="D11" s="42">
        <f t="shared" si="5"/>
        <v>0.4528421843</v>
      </c>
      <c r="E11" s="42">
        <f t="shared" si="6"/>
        <v>0.4375230105</v>
      </c>
      <c r="F11" s="42">
        <f t="shared" si="7"/>
        <v>-0.9974977966</v>
      </c>
      <c r="G11" s="42">
        <f t="shared" si="8"/>
        <v>0.5599747861</v>
      </c>
      <c r="H11" s="42">
        <f t="shared" si="9"/>
        <v>0.9775552389</v>
      </c>
      <c r="I11" s="43">
        <f t="shared" ref="I11:K11" si="38">ROUNDDOWN(($B$10+E11)*$B$8)</f>
        <v>199</v>
      </c>
      <c r="J11" s="43">
        <f t="shared" si="38"/>
        <v>0</v>
      </c>
      <c r="K11" s="43">
        <f t="shared" si="38"/>
        <v>216</v>
      </c>
      <c r="L11" s="44" t="str">
        <f t="shared" ref="L11:N11" si="39">(concat(SUBSTITUTE(I11, ",", ".",),","))</f>
        <v>199,</v>
      </c>
      <c r="M11" s="44" t="str">
        <f t="shared" si="39"/>
        <v>0,</v>
      </c>
      <c r="N11" s="44" t="str">
        <f t="shared" si="39"/>
        <v>216,</v>
      </c>
      <c r="O11" s="43">
        <f t="shared" ref="O11:Q11" si="40">($B$10+(($B$4*E11)+($B$6*$H11)))*$B$8</f>
        <v>237.9725856</v>
      </c>
      <c r="P11" s="43">
        <f t="shared" si="40"/>
        <v>9.409646574</v>
      </c>
      <c r="Q11" s="43">
        <f t="shared" si="40"/>
        <v>257.4760922</v>
      </c>
      <c r="R11" s="44" t="str">
        <f t="shared" ref="R11:T11" si="41">(concat(SUBSTITUTE(O11, ",", ".",),","))</f>
        <v>238,</v>
      </c>
      <c r="S11" s="44" t="str">
        <f t="shared" si="41"/>
        <v>9,</v>
      </c>
      <c r="T11" s="44" t="str">
        <f t="shared" si="41"/>
        <v>257,</v>
      </c>
      <c r="W11" s="36" t="s">
        <v>225</v>
      </c>
    </row>
    <row r="12">
      <c r="A12" s="36"/>
      <c r="B12" s="16">
        <v>60.0</v>
      </c>
      <c r="C12" s="38">
        <v>9.0</v>
      </c>
      <c r="D12" s="42">
        <f t="shared" si="5"/>
        <v>0.5094474573</v>
      </c>
      <c r="E12" s="42">
        <f t="shared" si="6"/>
        <v>0.4876949438</v>
      </c>
      <c r="F12" s="42">
        <f t="shared" si="7"/>
        <v>-0.9998998718</v>
      </c>
      <c r="G12" s="42">
        <f t="shared" si="8"/>
        <v>0.512204928</v>
      </c>
      <c r="H12" s="42">
        <f t="shared" si="9"/>
        <v>0.9990989662</v>
      </c>
      <c r="I12" s="43">
        <f t="shared" ref="I12:K12" si="42">ROUNDDOWN(($B$10+E12)*$B$8)</f>
        <v>206</v>
      </c>
      <c r="J12" s="43">
        <f t="shared" si="42"/>
        <v>0</v>
      </c>
      <c r="K12" s="43">
        <f t="shared" si="42"/>
        <v>209</v>
      </c>
      <c r="L12" s="44" t="str">
        <f t="shared" ref="L12:N12" si="43">(concat(SUBSTITUTE(I12, ",", ".",),","))</f>
        <v>206,</v>
      </c>
      <c r="M12" s="44" t="str">
        <f t="shared" si="43"/>
        <v>0,</v>
      </c>
      <c r="N12" s="44" t="str">
        <f t="shared" si="43"/>
        <v>209,</v>
      </c>
      <c r="O12" s="43">
        <f t="shared" ref="O12:Q12" si="44">($B$10+(($B$4*E12)+($B$6*$H12)))*$B$8</f>
        <v>246.6201577</v>
      </c>
      <c r="P12" s="43">
        <f t="shared" si="44"/>
        <v>9.683493424</v>
      </c>
      <c r="Q12" s="43">
        <f t="shared" si="44"/>
        <v>250.5239854</v>
      </c>
      <c r="R12" s="44" t="str">
        <f t="shared" ref="R12:T12" si="45">(concat(SUBSTITUTE(O12, ",", ".",),","))</f>
        <v>247,</v>
      </c>
      <c r="S12" s="44" t="str">
        <f t="shared" si="45"/>
        <v>10,</v>
      </c>
      <c r="T12" s="44" t="str">
        <f t="shared" si="45"/>
        <v>251,</v>
      </c>
    </row>
    <row r="13">
      <c r="A13" s="36"/>
      <c r="B13" s="41" t="s">
        <v>45</v>
      </c>
      <c r="C13" s="38">
        <v>10.0</v>
      </c>
      <c r="D13" s="42">
        <f t="shared" si="5"/>
        <v>0.5660527304</v>
      </c>
      <c r="E13" s="42">
        <f t="shared" si="6"/>
        <v>0.5363046432</v>
      </c>
      <c r="F13" s="42">
        <f t="shared" si="7"/>
        <v>-0.9990989662</v>
      </c>
      <c r="G13" s="42">
        <f t="shared" si="8"/>
        <v>0.462794323</v>
      </c>
      <c r="H13" s="42">
        <f t="shared" si="9"/>
        <v>0.9919004353</v>
      </c>
      <c r="I13" s="43">
        <f t="shared" ref="I13:K13" si="46">ROUNDDOWN(($B$10+E13)*$B$8)</f>
        <v>212</v>
      </c>
      <c r="J13" s="43">
        <f t="shared" si="46"/>
        <v>0</v>
      </c>
      <c r="K13" s="43">
        <f t="shared" si="46"/>
        <v>202</v>
      </c>
      <c r="L13" s="44" t="str">
        <f t="shared" ref="L13:N13" si="47">(concat(SUBSTITUTE(I13, ",", ".",),","))</f>
        <v>212,</v>
      </c>
      <c r="M13" s="44" t="str">
        <f t="shared" si="47"/>
        <v>0,</v>
      </c>
      <c r="N13" s="44" t="str">
        <f t="shared" si="47"/>
        <v>202,</v>
      </c>
      <c r="O13" s="43">
        <f t="shared" ref="O13:Q13" si="48">($B$10+(($B$4*E13)+($B$6*$H13)))*$B$8</f>
        <v>254.1431283</v>
      </c>
      <c r="P13" s="43">
        <f t="shared" si="48"/>
        <v>9.591718423</v>
      </c>
      <c r="Q13" s="43">
        <f t="shared" si="48"/>
        <v>242.4347721</v>
      </c>
      <c r="R13" s="44" t="str">
        <f t="shared" ref="R13:T13" si="49">(concat(SUBSTITUTE(O13, ",", ".",),","))</f>
        <v>254,</v>
      </c>
      <c r="S13" s="44" t="str">
        <f t="shared" si="49"/>
        <v>10,</v>
      </c>
      <c r="T13" s="44" t="str">
        <f t="shared" si="49"/>
        <v>242,</v>
      </c>
    </row>
    <row r="14">
      <c r="B14" s="16">
        <v>111.0</v>
      </c>
      <c r="C14" s="38">
        <v>11.0</v>
      </c>
      <c r="D14" s="42">
        <f t="shared" si="5"/>
        <v>0.6226580034</v>
      </c>
      <c r="E14" s="42">
        <f t="shared" si="6"/>
        <v>0.5831963972</v>
      </c>
      <c r="F14" s="42">
        <f t="shared" si="7"/>
        <v>-0.9950976454</v>
      </c>
      <c r="G14" s="42">
        <f t="shared" si="8"/>
        <v>0.4119012482</v>
      </c>
      <c r="H14" s="42">
        <f t="shared" si="9"/>
        <v>0.9561667347</v>
      </c>
      <c r="I14" s="43">
        <f t="shared" ref="I14:K14" si="50">ROUNDDOWN(($B$10+E14)*$B$8)</f>
        <v>219</v>
      </c>
      <c r="J14" s="43">
        <f t="shared" si="50"/>
        <v>0</v>
      </c>
      <c r="K14" s="43">
        <f t="shared" si="50"/>
        <v>195</v>
      </c>
      <c r="L14" s="44" t="str">
        <f t="shared" ref="L14:N14" si="51">(concat(SUBSTITUTE(I14, ",", ".",),","))</f>
        <v>219,</v>
      </c>
      <c r="M14" s="44" t="str">
        <f t="shared" si="51"/>
        <v>0,</v>
      </c>
      <c r="N14" s="44" t="str">
        <f t="shared" si="51"/>
        <v>195,</v>
      </c>
      <c r="O14" s="43">
        <f t="shared" ref="O14:Q14" si="52">($B$10+(($B$4*E14)+($B$6*$H14)))*$B$8</f>
        <v>260.5230066</v>
      </c>
      <c r="P14" s="43">
        <f t="shared" si="52"/>
        <v>9.140222935</v>
      </c>
      <c r="Q14" s="43">
        <f t="shared" si="52"/>
        <v>233.2399717</v>
      </c>
      <c r="R14" s="44" t="str">
        <f t="shared" ref="R14:T14" si="53">(concat(SUBSTITUTE(O14, ",", ".",),","))</f>
        <v>261,</v>
      </c>
      <c r="S14" s="44" t="str">
        <f t="shared" si="53"/>
        <v>9,</v>
      </c>
      <c r="T14" s="44" t="str">
        <f t="shared" si="53"/>
        <v>233,</v>
      </c>
    </row>
    <row r="15">
      <c r="B15" s="41" t="s">
        <v>11</v>
      </c>
      <c r="C15" s="38">
        <v>12.0</v>
      </c>
      <c r="D15" s="42">
        <f t="shared" si="5"/>
        <v>0.6792632765</v>
      </c>
      <c r="E15" s="42">
        <f t="shared" si="6"/>
        <v>0.6282199973</v>
      </c>
      <c r="F15" s="42">
        <f t="shared" si="7"/>
        <v>-0.9879087269</v>
      </c>
      <c r="G15" s="42">
        <f t="shared" si="8"/>
        <v>0.3596887296</v>
      </c>
      <c r="H15" s="42">
        <f t="shared" si="9"/>
        <v>0.8929258581</v>
      </c>
      <c r="I15" s="43">
        <f t="shared" ref="I15:K15" si="54">ROUNDDOWN(($B$10+E15)*$B$8)</f>
        <v>225</v>
      </c>
      <c r="J15" s="43">
        <f t="shared" si="54"/>
        <v>1</v>
      </c>
      <c r="K15" s="43">
        <f t="shared" si="54"/>
        <v>188</v>
      </c>
      <c r="L15" s="44" t="str">
        <f t="shared" ref="L15:N15" si="55">(concat(SUBSTITUTE(I15, ",", ".",),","))</f>
        <v>225,</v>
      </c>
      <c r="M15" s="44" t="str">
        <f t="shared" si="55"/>
        <v>1,</v>
      </c>
      <c r="N15" s="44" t="str">
        <f t="shared" si="55"/>
        <v>188,</v>
      </c>
      <c r="O15" s="43">
        <f t="shared" ref="O15:Q15" si="56">($B$10+(($B$4*E15)+($B$6*$H15)))*$B$8</f>
        <v>265.767191</v>
      </c>
      <c r="P15" s="43">
        <f t="shared" si="56"/>
        <v>8.358288424</v>
      </c>
      <c r="Q15" s="43">
        <f t="shared" si="56"/>
        <v>222.9968733</v>
      </c>
      <c r="R15" s="44" t="str">
        <f t="shared" ref="R15:T15" si="57">(concat(SUBSTITUTE(O15, ",", ".",),","))</f>
        <v>266,</v>
      </c>
      <c r="S15" s="44" t="str">
        <f t="shared" si="57"/>
        <v>8,</v>
      </c>
      <c r="T15" s="44" t="str">
        <f t="shared" si="57"/>
        <v>223,</v>
      </c>
    </row>
    <row r="16">
      <c r="B16" s="28">
        <f>2*pi()/B14</f>
        <v>0.05660527304</v>
      </c>
      <c r="C16" s="38">
        <v>13.0</v>
      </c>
      <c r="D16" s="42">
        <f t="shared" si="5"/>
        <v>0.7358685495</v>
      </c>
      <c r="E16" s="42">
        <f t="shared" si="6"/>
        <v>0.6712312193</v>
      </c>
      <c r="F16" s="42">
        <f t="shared" si="7"/>
        <v>-0.9775552389</v>
      </c>
      <c r="G16" s="42">
        <f t="shared" si="8"/>
        <v>0.3063240196</v>
      </c>
      <c r="H16" s="42">
        <f t="shared" si="9"/>
        <v>0.8039971304</v>
      </c>
      <c r="I16" s="43">
        <f t="shared" ref="I16:K16" si="58">ROUNDDOWN(($B$10+E16)*$B$8)</f>
        <v>231</v>
      </c>
      <c r="J16" s="43">
        <f t="shared" si="58"/>
        <v>3</v>
      </c>
      <c r="K16" s="43">
        <f t="shared" si="58"/>
        <v>180</v>
      </c>
      <c r="L16" s="44" t="str">
        <f t="shared" ref="L16:N16" si="59">(concat(SUBSTITUTE(I16, ",", ".",),","))</f>
        <v>231,</v>
      </c>
      <c r="M16" s="44" t="str">
        <f t="shared" si="59"/>
        <v>3,</v>
      </c>
      <c r="N16" s="44" t="str">
        <f t="shared" si="59"/>
        <v>180,</v>
      </c>
      <c r="O16" s="43">
        <f t="shared" ref="O16:Q16" si="60">($B$10+(($B$4*E16)+($B$6*$H16)))*$B$8</f>
        <v>269.908145</v>
      </c>
      <c r="P16" s="43">
        <f t="shared" si="60"/>
        <v>7.297681892</v>
      </c>
      <c r="Q16" s="43">
        <f t="shared" si="60"/>
        <v>211.7875508</v>
      </c>
      <c r="R16" s="44" t="str">
        <f t="shared" ref="R16:T16" si="61">(concat(SUBSTITUTE(O16, ",", ".",),","))</f>
        <v>270,</v>
      </c>
      <c r="S16" s="44" t="str">
        <f t="shared" si="61"/>
        <v>7,</v>
      </c>
      <c r="T16" s="44" t="str">
        <f t="shared" si="61"/>
        <v>212,</v>
      </c>
    </row>
    <row r="17">
      <c r="B17" s="41" t="s">
        <v>200</v>
      </c>
      <c r="C17" s="38">
        <v>14.0</v>
      </c>
      <c r="D17" s="42">
        <f t="shared" si="5"/>
        <v>0.7924738225</v>
      </c>
      <c r="E17" s="42">
        <f t="shared" si="6"/>
        <v>0.7120922854</v>
      </c>
      <c r="F17" s="42">
        <f t="shared" si="7"/>
        <v>-0.9640703467</v>
      </c>
      <c r="G17" s="42">
        <f t="shared" si="8"/>
        <v>0.2519780614</v>
      </c>
      <c r="H17" s="42">
        <f t="shared" si="9"/>
        <v>0.691938869</v>
      </c>
      <c r="I17" s="43">
        <f t="shared" ref="I17:K17" si="62">ROUNDDOWN(($B$10+E17)*$B$8)</f>
        <v>237</v>
      </c>
      <c r="J17" s="43">
        <f t="shared" si="62"/>
        <v>4</v>
      </c>
      <c r="K17" s="43">
        <f t="shared" si="62"/>
        <v>173</v>
      </c>
      <c r="L17" s="44" t="str">
        <f t="shared" ref="L17:N17" si="63">(concat(SUBSTITUTE(I17, ",", ".",),","))</f>
        <v>237,</v>
      </c>
      <c r="M17" s="44" t="str">
        <f t="shared" si="63"/>
        <v>4,</v>
      </c>
      <c r="N17" s="44" t="str">
        <f t="shared" si="63"/>
        <v>173,</v>
      </c>
      <c r="O17" s="43">
        <f t="shared" ref="O17:Q17" si="64">($B$10+(($B$4*E17)+($B$6*$H17)))*$B$8</f>
        <v>273.0018761</v>
      </c>
      <c r="P17" s="43">
        <f t="shared" si="64"/>
        <v>6.031072865</v>
      </c>
      <c r="Q17" s="43">
        <f t="shared" si="64"/>
        <v>199.7171831</v>
      </c>
      <c r="R17" s="44" t="str">
        <f t="shared" ref="R17:T17" si="65">(concat(SUBSTITUTE(O17, ",", ".",),","))</f>
        <v>273,</v>
      </c>
      <c r="S17" s="44" t="str">
        <f t="shared" si="65"/>
        <v>6,</v>
      </c>
      <c r="T17" s="44" t="str">
        <f t="shared" si="65"/>
        <v>200,</v>
      </c>
    </row>
    <row r="18">
      <c r="B18" s="16">
        <v>-2.094395102</v>
      </c>
      <c r="C18" s="38">
        <v>15.0</v>
      </c>
      <c r="D18" s="42">
        <f t="shared" si="5"/>
        <v>0.8490790956</v>
      </c>
      <c r="E18" s="42">
        <f t="shared" si="6"/>
        <v>0.7506723053</v>
      </c>
      <c r="F18" s="42">
        <f t="shared" si="7"/>
        <v>-0.9474972466</v>
      </c>
      <c r="G18" s="42">
        <f t="shared" si="8"/>
        <v>0.1968249415</v>
      </c>
      <c r="H18" s="42">
        <f t="shared" si="9"/>
        <v>0.5599747861</v>
      </c>
      <c r="I18" s="43">
        <f t="shared" ref="I18:K18" si="66">ROUNDDOWN(($B$10+E18)*$B$8)</f>
        <v>242</v>
      </c>
      <c r="J18" s="43">
        <f t="shared" si="66"/>
        <v>7</v>
      </c>
      <c r="K18" s="43">
        <f t="shared" si="66"/>
        <v>165</v>
      </c>
      <c r="L18" s="44" t="str">
        <f t="shared" ref="L18:N18" si="67">(concat(SUBSTITUTE(I18, ",", ".",),","))</f>
        <v>242,</v>
      </c>
      <c r="M18" s="44" t="str">
        <f t="shared" si="67"/>
        <v>7,</v>
      </c>
      <c r="N18" s="44" t="str">
        <f t="shared" si="67"/>
        <v>165,</v>
      </c>
      <c r="O18" s="43">
        <f t="shared" ref="O18:Q18" si="68">($B$10+(($B$4*E18)+($B$6*$H18)))*$B$8</f>
        <v>275.1257632</v>
      </c>
      <c r="P18" s="43">
        <f t="shared" si="68"/>
        <v>4.649807782</v>
      </c>
      <c r="Q18" s="43">
        <f t="shared" si="68"/>
        <v>186.9117243</v>
      </c>
      <c r="R18" s="44" t="str">
        <f t="shared" ref="R18:T18" si="69">(concat(SUBSTITUTE(O18, ",", ".",),","))</f>
        <v>275,</v>
      </c>
      <c r="S18" s="44" t="str">
        <f t="shared" si="69"/>
        <v>5,</v>
      </c>
      <c r="T18" s="44" t="str">
        <f t="shared" si="69"/>
        <v>187,</v>
      </c>
    </row>
    <row r="19">
      <c r="B19" s="51" t="s">
        <v>201</v>
      </c>
      <c r="C19" s="38">
        <v>16.0</v>
      </c>
      <c r="D19" s="42">
        <f t="shared" si="5"/>
        <v>0.9056843686</v>
      </c>
      <c r="E19" s="42">
        <f t="shared" si="6"/>
        <v>0.7868476954</v>
      </c>
      <c r="F19" s="42">
        <f t="shared" si="7"/>
        <v>-0.9278890271</v>
      </c>
      <c r="G19" s="42">
        <f t="shared" si="8"/>
        <v>0.1410413319</v>
      </c>
      <c r="H19" s="42">
        <f t="shared" si="9"/>
        <v>0.4119012482</v>
      </c>
      <c r="I19" s="43">
        <f t="shared" ref="I19:K19" si="70">ROUNDDOWN(($B$10+E19)*$B$8)</f>
        <v>247</v>
      </c>
      <c r="J19" s="43">
        <f t="shared" si="70"/>
        <v>9</v>
      </c>
      <c r="K19" s="43">
        <f t="shared" si="70"/>
        <v>158</v>
      </c>
      <c r="L19" s="44" t="str">
        <f t="shared" ref="L19:N19" si="71">(concat(SUBSTITUTE(I19, ",", ".",),","))</f>
        <v>247,</v>
      </c>
      <c r="M19" s="44" t="str">
        <f t="shared" si="71"/>
        <v>9,</v>
      </c>
      <c r="N19" s="44" t="str">
        <f t="shared" si="71"/>
        <v>158,</v>
      </c>
      <c r="O19" s="43">
        <f t="shared" ref="O19:Q19" si="72">($B$10+(($B$4*E19)+($B$6*$H19)))*$B$8</f>
        <v>276.3757977</v>
      </c>
      <c r="P19" s="43">
        <f t="shared" si="72"/>
        <v>3.261106235</v>
      </c>
      <c r="Q19" s="43">
        <f t="shared" si="72"/>
        <v>173.5149892</v>
      </c>
      <c r="R19" s="44" t="str">
        <f t="shared" ref="R19:T19" si="73">(concat(SUBSTITUTE(O19, ",", ".",),","))</f>
        <v>276,</v>
      </c>
      <c r="S19" s="44" t="str">
        <f t="shared" si="73"/>
        <v>3,</v>
      </c>
      <c r="T19" s="44" t="str">
        <f t="shared" si="73"/>
        <v>174,</v>
      </c>
    </row>
    <row r="20">
      <c r="B20" s="13">
        <f>2*pi()/3</f>
        <v>2.094395102</v>
      </c>
      <c r="C20" s="38">
        <v>17.0</v>
      </c>
      <c r="D20" s="42">
        <f t="shared" si="5"/>
        <v>0.9622896416</v>
      </c>
      <c r="E20" s="42">
        <f t="shared" si="6"/>
        <v>0.8205025751</v>
      </c>
      <c r="F20" s="42">
        <f t="shared" si="7"/>
        <v>-0.9053084994</v>
      </c>
      <c r="G20" s="42">
        <f t="shared" si="8"/>
        <v>0.08480592448</v>
      </c>
      <c r="H20" s="42">
        <f t="shared" si="9"/>
        <v>0.2519780614</v>
      </c>
      <c r="I20" s="43">
        <f t="shared" ref="I20:K20" si="74">ROUNDDOWN(($B$10+E20)*$B$8)</f>
        <v>252</v>
      </c>
      <c r="J20" s="43">
        <f t="shared" si="74"/>
        <v>13</v>
      </c>
      <c r="K20" s="43">
        <f t="shared" si="74"/>
        <v>150</v>
      </c>
      <c r="L20" s="44" t="str">
        <f t="shared" ref="L20:N20" si="75">(concat(SUBSTITUTE(I20, ",", ".",),","))</f>
        <v>252,</v>
      </c>
      <c r="M20" s="44" t="str">
        <f t="shared" si="75"/>
        <v>13,</v>
      </c>
      <c r="N20" s="44" t="str">
        <f t="shared" si="75"/>
        <v>150,</v>
      </c>
      <c r="O20" s="43">
        <f t="shared" ref="O20:Q20" si="76">($B$10+(($B$4*E20)+($B$6*$H20)))*$B$8</f>
        <v>276.8633192</v>
      </c>
      <c r="P20" s="43">
        <f t="shared" si="76"/>
        <v>1.984760286</v>
      </c>
      <c r="Q20" s="43">
        <f t="shared" si="76"/>
        <v>159.6852352</v>
      </c>
      <c r="R20" s="44" t="str">
        <f t="shared" ref="R20:T20" si="77">(concat(SUBSTITUTE(O20, ",", ".",),","))</f>
        <v>277,</v>
      </c>
      <c r="S20" s="44" t="str">
        <f t="shared" si="77"/>
        <v>2,</v>
      </c>
      <c r="T20" s="44" t="str">
        <f t="shared" si="77"/>
        <v>160,</v>
      </c>
    </row>
    <row r="21">
      <c r="B21" s="52" t="s">
        <v>202</v>
      </c>
      <c r="C21" s="38">
        <v>18.0</v>
      </c>
      <c r="D21" s="42">
        <f t="shared" si="5"/>
        <v>1.018894915</v>
      </c>
      <c r="E21" s="42">
        <f t="shared" si="6"/>
        <v>0.8515291377</v>
      </c>
      <c r="F21" s="42">
        <f t="shared" si="7"/>
        <v>-0.8798279956</v>
      </c>
      <c r="G21" s="42">
        <f t="shared" si="8"/>
        <v>0.02829885808</v>
      </c>
      <c r="H21" s="42">
        <f t="shared" si="9"/>
        <v>0.08480592448</v>
      </c>
      <c r="I21" s="43">
        <f t="shared" ref="I21:K21" si="78">ROUNDDOWN(($B$10+E21)*$B$8)</f>
        <v>256</v>
      </c>
      <c r="J21" s="43">
        <f t="shared" si="78"/>
        <v>16</v>
      </c>
      <c r="K21" s="43">
        <f t="shared" si="78"/>
        <v>142</v>
      </c>
      <c r="L21" s="44" t="str">
        <f t="shared" ref="L21:N21" si="79">(concat(SUBSTITUTE(I21, ",", ".",),","))</f>
        <v>256,</v>
      </c>
      <c r="M21" s="44" t="str">
        <f t="shared" si="79"/>
        <v>16,</v>
      </c>
      <c r="N21" s="44" t="str">
        <f t="shared" si="79"/>
        <v>142,</v>
      </c>
      <c r="O21" s="43">
        <f t="shared" ref="O21:Q21" si="80">($B$10+(($B$4*E21)+($B$6*$H21)))*$B$8</f>
        <v>276.7113399</v>
      </c>
      <c r="P21" s="43">
        <f t="shared" si="80"/>
        <v>0.9494325149</v>
      </c>
      <c r="Q21" s="43">
        <f t="shared" si="80"/>
        <v>145.5913371</v>
      </c>
      <c r="R21" s="44" t="str">
        <f t="shared" ref="R21:T21" si="81">(concat(SUBSTITUTE(O21, ",", ".",),","))</f>
        <v>277,</v>
      </c>
      <c r="S21" s="44" t="str">
        <f t="shared" si="81"/>
        <v>1,</v>
      </c>
      <c r="T21" s="44" t="str">
        <f t="shared" si="81"/>
        <v>146,</v>
      </c>
    </row>
    <row r="22">
      <c r="B22" s="53">
        <v>555.0</v>
      </c>
      <c r="C22" s="38">
        <v>19.0</v>
      </c>
      <c r="D22" s="42">
        <f t="shared" si="5"/>
        <v>1.075500188</v>
      </c>
      <c r="E22" s="42">
        <f t="shared" si="6"/>
        <v>0.8798279958</v>
      </c>
      <c r="F22" s="42">
        <f t="shared" si="7"/>
        <v>-0.8515291375</v>
      </c>
      <c r="G22" s="42">
        <f t="shared" si="8"/>
        <v>-0.02829885808</v>
      </c>
      <c r="H22" s="42">
        <f t="shared" si="9"/>
        <v>-0.08480592448</v>
      </c>
      <c r="I22" s="43">
        <f t="shared" ref="I22:K22" si="82">ROUNDDOWN(($B$10+E22)*$B$8)</f>
        <v>260</v>
      </c>
      <c r="J22" s="43">
        <f t="shared" si="82"/>
        <v>20</v>
      </c>
      <c r="K22" s="43">
        <f t="shared" si="82"/>
        <v>134</v>
      </c>
      <c r="L22" s="44" t="str">
        <f t="shared" ref="L22:N22" si="83">(concat(SUBSTITUTE(I22, ",", ".",),","))</f>
        <v>260,</v>
      </c>
      <c r="M22" s="44" t="str">
        <f t="shared" si="83"/>
        <v>20,</v>
      </c>
      <c r="N22" s="44" t="str">
        <f t="shared" si="83"/>
        <v>134,</v>
      </c>
      <c r="O22" s="43">
        <f t="shared" ref="O22:Q22" si="84">($B$10+(($B$4*E22)+($B$6*$H22)))*$B$8</f>
        <v>276.0505675</v>
      </c>
      <c r="P22" s="43">
        <f t="shared" si="84"/>
        <v>0.2886601016</v>
      </c>
      <c r="Q22" s="43">
        <f t="shared" si="84"/>
        <v>131.4086629</v>
      </c>
      <c r="R22" s="44" t="str">
        <f t="shared" ref="R22:T22" si="85">(concat(SUBSTITUTE(O22, ",", ".",),","))</f>
        <v>276,</v>
      </c>
      <c r="S22" s="44" t="str">
        <f t="shared" si="85"/>
        <v>0,</v>
      </c>
      <c r="T22" s="44" t="str">
        <f t="shared" si="85"/>
        <v>131,</v>
      </c>
    </row>
    <row r="23">
      <c r="B23" s="37"/>
      <c r="C23" s="38">
        <v>20.0</v>
      </c>
      <c r="D23" s="42">
        <f t="shared" si="5"/>
        <v>1.132105461</v>
      </c>
      <c r="E23" s="42">
        <f t="shared" si="6"/>
        <v>0.9053084996</v>
      </c>
      <c r="F23" s="42">
        <f t="shared" si="7"/>
        <v>-0.8205025749</v>
      </c>
      <c r="G23" s="42">
        <f t="shared" si="8"/>
        <v>-0.08480592448</v>
      </c>
      <c r="H23" s="42">
        <f t="shared" si="9"/>
        <v>-0.2519780614</v>
      </c>
      <c r="I23" s="43">
        <f t="shared" ref="I23:K23" si="86">ROUNDDOWN(($B$10+E23)*$B$8)</f>
        <v>263</v>
      </c>
      <c r="J23" s="43">
        <f t="shared" si="86"/>
        <v>24</v>
      </c>
      <c r="K23" s="43">
        <f t="shared" si="86"/>
        <v>126</v>
      </c>
      <c r="L23" s="44" t="str">
        <f t="shared" ref="L23:N23" si="87">(concat(SUBSTITUTE(I23, ",", ".",),","))</f>
        <v>263,</v>
      </c>
      <c r="M23" s="44" t="str">
        <f t="shared" si="87"/>
        <v>24,</v>
      </c>
      <c r="N23" s="44" t="str">
        <f t="shared" si="87"/>
        <v>126,</v>
      </c>
      <c r="O23" s="43">
        <f t="shared" ref="O23:Q23" si="88">($B$10+(($B$4*E23)+($B$6*$H23)))*$B$8</f>
        <v>275.0152397</v>
      </c>
      <c r="P23" s="43">
        <f t="shared" si="88"/>
        <v>0.1366808552</v>
      </c>
      <c r="Q23" s="43">
        <f t="shared" si="88"/>
        <v>117.3147648</v>
      </c>
      <c r="R23" s="44" t="str">
        <f t="shared" ref="R23:T23" si="89">(concat(SUBSTITUTE(O23, ",", ".",),","))</f>
        <v>275,</v>
      </c>
      <c r="S23" s="44" t="str">
        <f t="shared" si="89"/>
        <v>0,</v>
      </c>
      <c r="T23" s="44" t="str">
        <f t="shared" si="89"/>
        <v>117,</v>
      </c>
    </row>
    <row r="24">
      <c r="B24" s="37"/>
      <c r="C24" s="38">
        <v>21.0</v>
      </c>
      <c r="D24" s="42">
        <f t="shared" si="5"/>
        <v>1.188710734</v>
      </c>
      <c r="E24" s="42">
        <f t="shared" si="6"/>
        <v>0.9278890273</v>
      </c>
      <c r="F24" s="42">
        <f t="shared" si="7"/>
        <v>-0.7868476951</v>
      </c>
      <c r="G24" s="42">
        <f t="shared" si="8"/>
        <v>-0.1410413319</v>
      </c>
      <c r="H24" s="42">
        <f t="shared" si="9"/>
        <v>-0.4119012482</v>
      </c>
      <c r="I24" s="43">
        <f t="shared" ref="I24:K24" si="90">ROUNDDOWN(($B$10+E24)*$B$8)</f>
        <v>267</v>
      </c>
      <c r="J24" s="43">
        <f t="shared" si="90"/>
        <v>29</v>
      </c>
      <c r="K24" s="43">
        <f t="shared" si="90"/>
        <v>118</v>
      </c>
      <c r="L24" s="44" t="str">
        <f t="shared" ref="L24:N24" si="91">(concat(SUBSTITUTE(I24, ",", ".",),","))</f>
        <v>267,</v>
      </c>
      <c r="M24" s="44" t="str">
        <f t="shared" si="91"/>
        <v>29,</v>
      </c>
      <c r="N24" s="44" t="str">
        <f t="shared" si="91"/>
        <v>118,</v>
      </c>
      <c r="O24" s="43">
        <f t="shared" ref="O24:Q24" si="92">($B$10+(($B$4*E24)+($B$6*$H24)))*$B$8</f>
        <v>273.7388938</v>
      </c>
      <c r="P24" s="43">
        <f t="shared" si="92"/>
        <v>0.6242023243</v>
      </c>
      <c r="Q24" s="43">
        <f t="shared" si="92"/>
        <v>103.4850108</v>
      </c>
      <c r="R24" s="44" t="str">
        <f t="shared" ref="R24:T24" si="93">(concat(SUBSTITUTE(O24, ",", ".",),","))</f>
        <v>274,</v>
      </c>
      <c r="S24" s="44" t="str">
        <f t="shared" si="93"/>
        <v>1,</v>
      </c>
      <c r="T24" s="44" t="str">
        <f t="shared" si="93"/>
        <v>103,</v>
      </c>
    </row>
    <row r="25">
      <c r="B25" s="37"/>
      <c r="C25" s="38">
        <v>22.0</v>
      </c>
      <c r="D25" s="42">
        <f t="shared" si="5"/>
        <v>1.245316007</v>
      </c>
      <c r="E25" s="42">
        <f t="shared" si="6"/>
        <v>0.9474972467</v>
      </c>
      <c r="F25" s="42">
        <f t="shared" si="7"/>
        <v>-0.750672305</v>
      </c>
      <c r="G25" s="42">
        <f t="shared" si="8"/>
        <v>-0.1968249415</v>
      </c>
      <c r="H25" s="42">
        <f t="shared" si="9"/>
        <v>-0.5599747861</v>
      </c>
      <c r="I25" s="43">
        <f t="shared" ref="I25:K25" si="94">ROUNDDOWN(($B$10+E25)*$B$8)</f>
        <v>269</v>
      </c>
      <c r="J25" s="43">
        <f t="shared" si="94"/>
        <v>34</v>
      </c>
      <c r="K25" s="43">
        <f t="shared" si="94"/>
        <v>111</v>
      </c>
      <c r="L25" s="44" t="str">
        <f t="shared" ref="L25:N25" si="95">(concat(SUBSTITUTE(I25, ",", ".",),","))</f>
        <v>269,</v>
      </c>
      <c r="M25" s="44" t="str">
        <f t="shared" si="95"/>
        <v>34,</v>
      </c>
      <c r="N25" s="44" t="str">
        <f t="shared" si="95"/>
        <v>111,</v>
      </c>
      <c r="O25" s="43">
        <f t="shared" ref="O25:Q25" si="96">($B$10+(($B$4*E25)+($B$6*$H25)))*$B$8</f>
        <v>272.3501922</v>
      </c>
      <c r="P25" s="43">
        <f t="shared" si="96"/>
        <v>1.874236889</v>
      </c>
      <c r="Q25" s="43">
        <f t="shared" si="96"/>
        <v>90.08827571</v>
      </c>
      <c r="R25" s="44" t="str">
        <f t="shared" ref="R25:T25" si="97">(concat(SUBSTITUTE(O25, ",", ".",),","))</f>
        <v>272,</v>
      </c>
      <c r="S25" s="44" t="str">
        <f t="shared" si="97"/>
        <v>2,</v>
      </c>
      <c r="T25" s="44" t="str">
        <f t="shared" si="97"/>
        <v>90,</v>
      </c>
    </row>
    <row r="26">
      <c r="B26" s="37"/>
      <c r="C26" s="38">
        <v>23.0</v>
      </c>
      <c r="D26" s="42">
        <f t="shared" si="5"/>
        <v>1.30192128</v>
      </c>
      <c r="E26" s="42">
        <f t="shared" si="6"/>
        <v>0.9640703468</v>
      </c>
      <c r="F26" s="42">
        <f t="shared" si="7"/>
        <v>-0.7120922852</v>
      </c>
      <c r="G26" s="42">
        <f t="shared" si="8"/>
        <v>-0.2519780614</v>
      </c>
      <c r="H26" s="42">
        <f t="shared" si="9"/>
        <v>-0.691938869</v>
      </c>
      <c r="I26" s="43">
        <f t="shared" ref="I26:K26" si="98">ROUNDDOWN(($B$10+E26)*$B$8)</f>
        <v>272</v>
      </c>
      <c r="J26" s="43">
        <f t="shared" si="98"/>
        <v>39</v>
      </c>
      <c r="K26" s="43">
        <f t="shared" si="98"/>
        <v>103</v>
      </c>
      <c r="L26" s="44" t="str">
        <f t="shared" ref="L26:N26" si="99">(concat(SUBSTITUTE(I26, ",", ".",),","))</f>
        <v>272,</v>
      </c>
      <c r="M26" s="44" t="str">
        <f t="shared" si="99"/>
        <v>39,</v>
      </c>
      <c r="N26" s="44" t="str">
        <f t="shared" si="99"/>
        <v>103,</v>
      </c>
      <c r="O26" s="43">
        <f t="shared" ref="O26:Q26" si="100">($B$10+(($B$4*E26)+($B$6*$H26)))*$B$8</f>
        <v>270.9689272</v>
      </c>
      <c r="P26" s="43">
        <f t="shared" si="100"/>
        <v>3.998123944</v>
      </c>
      <c r="Q26" s="43">
        <f t="shared" si="100"/>
        <v>77.28281694</v>
      </c>
      <c r="R26" s="44" t="str">
        <f t="shared" ref="R26:T26" si="101">(concat(SUBSTITUTE(O26, ",", ".",),","))</f>
        <v>271,</v>
      </c>
      <c r="S26" s="44" t="str">
        <f t="shared" si="101"/>
        <v>4,</v>
      </c>
      <c r="T26" s="44" t="str">
        <f t="shared" si="101"/>
        <v>77,</v>
      </c>
    </row>
    <row r="27">
      <c r="B27" s="37"/>
      <c r="C27" s="38">
        <v>24.0</v>
      </c>
      <c r="D27" s="42">
        <f t="shared" si="5"/>
        <v>1.358526553</v>
      </c>
      <c r="E27" s="42">
        <f t="shared" si="6"/>
        <v>0.9775552389</v>
      </c>
      <c r="F27" s="42">
        <f t="shared" si="7"/>
        <v>-0.671231219</v>
      </c>
      <c r="G27" s="42">
        <f t="shared" si="8"/>
        <v>-0.3063240196</v>
      </c>
      <c r="H27" s="42">
        <f t="shared" si="9"/>
        <v>-0.8039971304</v>
      </c>
      <c r="I27" s="43">
        <f t="shared" ref="I27:K27" si="102">ROUNDDOWN(($B$10+E27)*$B$8)</f>
        <v>273</v>
      </c>
      <c r="J27" s="43">
        <f t="shared" si="102"/>
        <v>45</v>
      </c>
      <c r="K27" s="43">
        <f t="shared" si="102"/>
        <v>96</v>
      </c>
      <c r="L27" s="44" t="str">
        <f t="shared" ref="L27:N27" si="103">(concat(SUBSTITUTE(I27, ",", ".",),","))</f>
        <v>273,</v>
      </c>
      <c r="M27" s="44" t="str">
        <f t="shared" si="103"/>
        <v>45,</v>
      </c>
      <c r="N27" s="44" t="str">
        <f t="shared" si="103"/>
        <v>96,</v>
      </c>
      <c r="O27" s="43">
        <f t="shared" ref="O27:Q27" si="104">($B$10+(($B$4*E27)+($B$6*$H27)))*$B$8</f>
        <v>269.7023181</v>
      </c>
      <c r="P27" s="43">
        <f t="shared" si="104"/>
        <v>7.091855024</v>
      </c>
      <c r="Q27" s="43">
        <f t="shared" si="104"/>
        <v>65.21244921</v>
      </c>
      <c r="R27" s="44" t="str">
        <f t="shared" ref="R27:T27" si="105">(concat(SUBSTITUTE(O27, ",", ".",),","))</f>
        <v>270,</v>
      </c>
      <c r="S27" s="44" t="str">
        <f t="shared" si="105"/>
        <v>7,</v>
      </c>
      <c r="T27" s="44" t="str">
        <f t="shared" si="105"/>
        <v>65,</v>
      </c>
    </row>
    <row r="28">
      <c r="B28" s="37"/>
      <c r="C28" s="38">
        <v>25.0</v>
      </c>
      <c r="D28" s="42">
        <f t="shared" si="5"/>
        <v>1.415131826</v>
      </c>
      <c r="E28" s="42">
        <f t="shared" si="6"/>
        <v>0.9879087269</v>
      </c>
      <c r="F28" s="42">
        <f t="shared" si="7"/>
        <v>-0.628219997</v>
      </c>
      <c r="G28" s="42">
        <f t="shared" si="8"/>
        <v>-0.3596887296</v>
      </c>
      <c r="H28" s="42">
        <f t="shared" si="9"/>
        <v>-0.8929258581</v>
      </c>
      <c r="I28" s="43">
        <f t="shared" ref="I28:K28" si="106">ROUNDDOWN(($B$10+E28)*$B$8)</f>
        <v>275</v>
      </c>
      <c r="J28" s="43">
        <f t="shared" si="106"/>
        <v>51</v>
      </c>
      <c r="K28" s="43">
        <f t="shared" si="106"/>
        <v>88</v>
      </c>
      <c r="L28" s="44" t="str">
        <f t="shared" ref="L28:N28" si="107">(concat(SUBSTITUTE(I28, ",", ".",),","))</f>
        <v>275,</v>
      </c>
      <c r="M28" s="44" t="str">
        <f t="shared" si="107"/>
        <v>51,</v>
      </c>
      <c r="N28" s="44" t="str">
        <f t="shared" si="107"/>
        <v>88,</v>
      </c>
      <c r="O28" s="43">
        <f t="shared" ref="O28:Q28" si="108">($B$10+(($B$4*E28)+($B$6*$H28)))*$B$8</f>
        <v>268.6417116</v>
      </c>
      <c r="P28" s="43">
        <f t="shared" si="108"/>
        <v>11.23280908</v>
      </c>
      <c r="Q28" s="43">
        <f t="shared" si="108"/>
        <v>54.00312669</v>
      </c>
      <c r="R28" s="44" t="str">
        <f t="shared" ref="R28:T28" si="109">(concat(SUBSTITUTE(O28, ",", ".",),","))</f>
        <v>269,</v>
      </c>
      <c r="S28" s="44" t="str">
        <f t="shared" si="109"/>
        <v>11,</v>
      </c>
      <c r="T28" s="44" t="str">
        <f t="shared" si="109"/>
        <v>54,</v>
      </c>
    </row>
    <row r="29">
      <c r="B29" s="37"/>
      <c r="C29" s="38">
        <v>26.0</v>
      </c>
      <c r="D29" s="42">
        <f t="shared" si="5"/>
        <v>1.471737099</v>
      </c>
      <c r="E29" s="42">
        <f t="shared" si="6"/>
        <v>0.9950976455</v>
      </c>
      <c r="F29" s="42">
        <f t="shared" si="7"/>
        <v>-0.5831963969</v>
      </c>
      <c r="G29" s="42">
        <f t="shared" si="8"/>
        <v>-0.4119012482</v>
      </c>
      <c r="H29" s="42">
        <f t="shared" si="9"/>
        <v>-0.9561667347</v>
      </c>
      <c r="I29" s="43">
        <f t="shared" ref="I29:K29" si="110">ROUNDDOWN(($B$10+E29)*$B$8)</f>
        <v>276</v>
      </c>
      <c r="J29" s="43">
        <f t="shared" si="110"/>
        <v>57</v>
      </c>
      <c r="K29" s="43">
        <f t="shared" si="110"/>
        <v>81</v>
      </c>
      <c r="L29" s="44" t="str">
        <f t="shared" ref="L29:N29" si="111">(concat(SUBSTITUTE(I29, ",", ".",),","))</f>
        <v>276,</v>
      </c>
      <c r="M29" s="44" t="str">
        <f t="shared" si="111"/>
        <v>57,</v>
      </c>
      <c r="N29" s="44" t="str">
        <f t="shared" si="111"/>
        <v>81,</v>
      </c>
      <c r="O29" s="43">
        <f t="shared" ref="O29:Q29" si="112">($B$10+(($B$4*E29)+($B$6*$H29)))*$B$8</f>
        <v>267.8597771</v>
      </c>
      <c r="P29" s="43">
        <f t="shared" si="112"/>
        <v>16.47699348</v>
      </c>
      <c r="Q29" s="43">
        <f t="shared" si="112"/>
        <v>43.76002828</v>
      </c>
      <c r="R29" s="44" t="str">
        <f t="shared" ref="R29:T29" si="113">(concat(SUBSTITUTE(O29, ",", ".",),","))</f>
        <v>268,</v>
      </c>
      <c r="S29" s="44" t="str">
        <f t="shared" si="113"/>
        <v>16,</v>
      </c>
      <c r="T29" s="44" t="str">
        <f t="shared" si="113"/>
        <v>44,</v>
      </c>
    </row>
    <row r="30">
      <c r="B30" s="37"/>
      <c r="C30" s="38">
        <v>27.0</v>
      </c>
      <c r="D30" s="42">
        <f t="shared" si="5"/>
        <v>1.528342372</v>
      </c>
      <c r="E30" s="42">
        <f t="shared" si="6"/>
        <v>0.9990989662</v>
      </c>
      <c r="F30" s="42">
        <f t="shared" si="7"/>
        <v>-0.5363046429</v>
      </c>
      <c r="G30" s="42">
        <f t="shared" si="8"/>
        <v>-0.462794323</v>
      </c>
      <c r="H30" s="42">
        <f t="shared" si="9"/>
        <v>-0.9919004353</v>
      </c>
      <c r="I30" s="43">
        <f t="shared" ref="I30:K30" si="114">ROUNDDOWN(($B$10+E30)*$B$8)</f>
        <v>276</v>
      </c>
      <c r="J30" s="43">
        <f t="shared" si="114"/>
        <v>64</v>
      </c>
      <c r="K30" s="43">
        <f t="shared" si="114"/>
        <v>74</v>
      </c>
      <c r="L30" s="44" t="str">
        <f t="shared" ref="L30:N30" si="115">(concat(SUBSTITUTE(I30, ",", ".",),","))</f>
        <v>276,</v>
      </c>
      <c r="M30" s="44" t="str">
        <f t="shared" si="115"/>
        <v>64,</v>
      </c>
      <c r="N30" s="44" t="str">
        <f t="shared" si="115"/>
        <v>74,</v>
      </c>
      <c r="O30" s="43">
        <f t="shared" ref="O30:Q30" si="116">($B$10+(($B$4*E30)+($B$6*$H30)))*$B$8</f>
        <v>267.4082816</v>
      </c>
      <c r="P30" s="43">
        <f t="shared" si="116"/>
        <v>22.85687174</v>
      </c>
      <c r="Q30" s="43">
        <f t="shared" si="116"/>
        <v>34.56522795</v>
      </c>
      <c r="R30" s="44" t="str">
        <f t="shared" ref="R30:T30" si="117">(concat(SUBSTITUTE(O30, ",", ".",),","))</f>
        <v>267,</v>
      </c>
      <c r="S30" s="44" t="str">
        <f t="shared" si="117"/>
        <v>23,</v>
      </c>
      <c r="T30" s="44" t="str">
        <f t="shared" si="117"/>
        <v>35,</v>
      </c>
    </row>
    <row r="31">
      <c r="B31" s="37"/>
      <c r="C31" s="38">
        <v>28.0</v>
      </c>
      <c r="D31" s="42">
        <f t="shared" si="5"/>
        <v>1.584947645</v>
      </c>
      <c r="E31" s="42">
        <f t="shared" si="6"/>
        <v>0.9998998718</v>
      </c>
      <c r="F31" s="42">
        <f t="shared" si="7"/>
        <v>-0.4876949435</v>
      </c>
      <c r="G31" s="42">
        <f t="shared" si="8"/>
        <v>-0.512204928</v>
      </c>
      <c r="H31" s="42">
        <f t="shared" si="9"/>
        <v>-0.9990989662</v>
      </c>
      <c r="I31" s="43">
        <f t="shared" ref="I31:K31" si="118">ROUNDDOWN(($B$10+E31)*$B$8)</f>
        <v>276</v>
      </c>
      <c r="J31" s="43">
        <f t="shared" si="118"/>
        <v>70</v>
      </c>
      <c r="K31" s="43">
        <f t="shared" si="118"/>
        <v>67</v>
      </c>
      <c r="L31" s="44" t="str">
        <f t="shared" ref="L31:N31" si="119">(concat(SUBSTITUTE(I31, ",", ".",),","))</f>
        <v>276,</v>
      </c>
      <c r="M31" s="44" t="str">
        <f t="shared" si="119"/>
        <v>70,</v>
      </c>
      <c r="N31" s="44" t="str">
        <f t="shared" si="119"/>
        <v>67,</v>
      </c>
      <c r="O31" s="43">
        <f t="shared" ref="O31:Q31" si="120">($B$10+(($B$4*E31)+($B$6*$H31)))*$B$8</f>
        <v>267.3165066</v>
      </c>
      <c r="P31" s="43">
        <f t="shared" si="120"/>
        <v>30.37984238</v>
      </c>
      <c r="Q31" s="43">
        <f t="shared" si="120"/>
        <v>26.4760146</v>
      </c>
      <c r="R31" s="44" t="str">
        <f t="shared" ref="R31:T31" si="121">(concat(SUBSTITUTE(O31, ",", ".",),","))</f>
        <v>267,</v>
      </c>
      <c r="S31" s="44" t="str">
        <f t="shared" si="121"/>
        <v>30,</v>
      </c>
      <c r="T31" s="44" t="str">
        <f t="shared" si="121"/>
        <v>26,</v>
      </c>
    </row>
    <row r="32">
      <c r="B32" s="37"/>
      <c r="C32" s="38">
        <v>29.0</v>
      </c>
      <c r="D32" s="42">
        <f t="shared" si="5"/>
        <v>1.641552918</v>
      </c>
      <c r="E32" s="42">
        <f t="shared" si="6"/>
        <v>0.9974977966</v>
      </c>
      <c r="F32" s="42">
        <f t="shared" si="7"/>
        <v>-0.4375230101</v>
      </c>
      <c r="G32" s="42">
        <f t="shared" si="8"/>
        <v>-0.5599747861</v>
      </c>
      <c r="H32" s="42">
        <f t="shared" si="9"/>
        <v>-0.9775552389</v>
      </c>
      <c r="I32" s="43">
        <f t="shared" ref="I32:K32" si="122">ROUNDDOWN(($B$10+E32)*$B$8)</f>
        <v>276</v>
      </c>
      <c r="J32" s="43">
        <f t="shared" si="122"/>
        <v>77</v>
      </c>
      <c r="K32" s="43">
        <f t="shared" si="122"/>
        <v>60</v>
      </c>
      <c r="L32" s="44" t="str">
        <f t="shared" ref="L32:N32" si="123">(concat(SUBSTITUTE(I32, ",", ".",),","))</f>
        <v>276,</v>
      </c>
      <c r="M32" s="44" t="str">
        <f t="shared" si="123"/>
        <v>77,</v>
      </c>
      <c r="N32" s="44" t="str">
        <f t="shared" si="123"/>
        <v>60,</v>
      </c>
      <c r="O32" s="43">
        <f t="shared" ref="O32:Q32" si="124">($B$10+(($B$4*E32)+($B$6*$H32)))*$B$8</f>
        <v>267.5903534</v>
      </c>
      <c r="P32" s="43">
        <f t="shared" si="124"/>
        <v>39.02741444</v>
      </c>
      <c r="Q32" s="43">
        <f t="shared" si="124"/>
        <v>19.52390781</v>
      </c>
      <c r="R32" s="44" t="str">
        <f t="shared" ref="R32:T32" si="125">(concat(SUBSTITUTE(O32, ",", ".",),","))</f>
        <v>268,</v>
      </c>
      <c r="S32" s="44" t="str">
        <f t="shared" si="125"/>
        <v>39,</v>
      </c>
      <c r="T32" s="44" t="str">
        <f t="shared" si="125"/>
        <v>20,</v>
      </c>
    </row>
    <row r="33">
      <c r="B33" s="37"/>
      <c r="C33" s="38">
        <v>30.0</v>
      </c>
      <c r="D33" s="42">
        <f t="shared" si="5"/>
        <v>1.698158191</v>
      </c>
      <c r="E33" s="42">
        <f t="shared" si="6"/>
        <v>0.9919004353</v>
      </c>
      <c r="F33" s="42">
        <f t="shared" si="7"/>
        <v>-0.3859495586</v>
      </c>
      <c r="G33" s="42">
        <f t="shared" si="8"/>
        <v>-0.6059508763</v>
      </c>
      <c r="H33" s="42">
        <f t="shared" si="9"/>
        <v>-0.9278890273</v>
      </c>
      <c r="I33" s="43">
        <f t="shared" ref="I33:K33" si="126">ROUNDDOWN(($B$10+E33)*$B$8)</f>
        <v>275</v>
      </c>
      <c r="J33" s="43">
        <f t="shared" si="126"/>
        <v>85</v>
      </c>
      <c r="K33" s="43">
        <f t="shared" si="126"/>
        <v>54</v>
      </c>
      <c r="L33" s="44" t="str">
        <f t="shared" ref="L33:N33" si="127">(concat(SUBSTITUTE(I33, ",", ".",),","))</f>
        <v>275,</v>
      </c>
      <c r="M33" s="44" t="str">
        <f t="shared" si="127"/>
        <v>85,</v>
      </c>
      <c r="N33" s="44" t="str">
        <f t="shared" si="127"/>
        <v>54,</v>
      </c>
      <c r="O33" s="43">
        <f t="shared" ref="O33:Q33" si="128">($B$10+(($B$4*E33)+($B$6*$H33)))*$B$8</f>
        <v>268.2121632</v>
      </c>
      <c r="P33" s="43">
        <f t="shared" si="128"/>
        <v>48.75510539</v>
      </c>
      <c r="Q33" s="43">
        <f t="shared" si="128"/>
        <v>13.71439552</v>
      </c>
      <c r="R33" s="44" t="str">
        <f t="shared" ref="R33:T33" si="129">(concat(SUBSTITUTE(O33, ",", ".",),","))</f>
        <v>268,</v>
      </c>
      <c r="S33" s="44" t="str">
        <f t="shared" si="129"/>
        <v>49,</v>
      </c>
      <c r="T33" s="44" t="str">
        <f t="shared" si="129"/>
        <v>14,</v>
      </c>
    </row>
    <row r="34">
      <c r="B34" s="37"/>
      <c r="C34" s="38">
        <v>31.0</v>
      </c>
      <c r="D34" s="42">
        <f t="shared" si="5"/>
        <v>1.754763464</v>
      </c>
      <c r="E34" s="42">
        <f t="shared" si="6"/>
        <v>0.9831257178</v>
      </c>
      <c r="F34" s="42">
        <f t="shared" si="7"/>
        <v>-0.3331397944</v>
      </c>
      <c r="G34" s="42">
        <f t="shared" si="8"/>
        <v>-0.6499859231</v>
      </c>
      <c r="H34" s="42">
        <f t="shared" si="9"/>
        <v>-0.8515291377</v>
      </c>
      <c r="I34" s="43">
        <f t="shared" ref="I34:K34" si="130">ROUNDDOWN(($B$10+E34)*$B$8)</f>
        <v>274</v>
      </c>
      <c r="J34" s="43">
        <f t="shared" si="130"/>
        <v>92</v>
      </c>
      <c r="K34" s="43">
        <f t="shared" si="130"/>
        <v>48</v>
      </c>
      <c r="L34" s="44" t="str">
        <f t="shared" ref="L34:N34" si="131">(concat(SUBSTITUTE(I34, ",", ".",),","))</f>
        <v>274,</v>
      </c>
      <c r="M34" s="44" t="str">
        <f t="shared" si="131"/>
        <v>92,</v>
      </c>
      <c r="N34" s="44" t="str">
        <f t="shared" si="131"/>
        <v>48,</v>
      </c>
      <c r="O34" s="43">
        <f t="shared" ref="O34:Q34" si="132">($B$10+(($B$4*E34)+($B$6*$H34)))*$B$8</f>
        <v>269.1412559</v>
      </c>
      <c r="P34" s="43">
        <f t="shared" si="132"/>
        <v>59.49306642</v>
      </c>
      <c r="Q34" s="43">
        <f t="shared" si="132"/>
        <v>9.027399279</v>
      </c>
      <c r="R34" s="44" t="str">
        <f t="shared" ref="R34:T34" si="133">(concat(SUBSTITUTE(O34, ",", ".",),","))</f>
        <v>269,</v>
      </c>
      <c r="S34" s="44" t="str">
        <f t="shared" si="133"/>
        <v>59,</v>
      </c>
      <c r="T34" s="44" t="str">
        <f t="shared" si="133"/>
        <v>9,</v>
      </c>
    </row>
    <row r="35">
      <c r="B35" s="37"/>
      <c r="C35" s="38">
        <v>32.0</v>
      </c>
      <c r="D35" s="42">
        <f t="shared" si="5"/>
        <v>1.811368737</v>
      </c>
      <c r="E35" s="42">
        <f t="shared" si="6"/>
        <v>0.9712017523</v>
      </c>
      <c r="F35" s="42">
        <f t="shared" si="7"/>
        <v>-0.2792628829</v>
      </c>
      <c r="G35" s="42">
        <f t="shared" si="8"/>
        <v>-0.691938869</v>
      </c>
      <c r="H35" s="42">
        <f t="shared" si="9"/>
        <v>-0.7506723053</v>
      </c>
      <c r="I35" s="43">
        <f t="shared" ref="I35:K35" si="134">ROUNDDOWN(($B$10+E35)*$B$8)</f>
        <v>273</v>
      </c>
      <c r="J35" s="43">
        <f t="shared" si="134"/>
        <v>99</v>
      </c>
      <c r="K35" s="43">
        <f t="shared" si="134"/>
        <v>42</v>
      </c>
      <c r="L35" s="44" t="str">
        <f t="shared" ref="L35:N35" si="135">(concat(SUBSTITUTE(I35, ",", ".",),","))</f>
        <v>273,</v>
      </c>
      <c r="M35" s="44" t="str">
        <f t="shared" si="135"/>
        <v>99,</v>
      </c>
      <c r="N35" s="44" t="str">
        <f t="shared" si="135"/>
        <v>42,</v>
      </c>
      <c r="O35" s="43">
        <f t="shared" ref="O35:Q35" si="136">($B$10+(($B$4*E35)+($B$6*$H35)))*$B$8</f>
        <v>270.315174</v>
      </c>
      <c r="P35" s="43">
        <f t="shared" si="136"/>
        <v>71.14741918</v>
      </c>
      <c r="Q35" s="43">
        <f t="shared" si="136"/>
        <v>5.418451503</v>
      </c>
      <c r="R35" s="44" t="str">
        <f t="shared" ref="R35:T35" si="137">(concat(SUBSTITUTE(O35, ",", ".",),","))</f>
        <v>270,</v>
      </c>
      <c r="S35" s="44" t="str">
        <f t="shared" si="137"/>
        <v>71,</v>
      </c>
      <c r="T35" s="44" t="str">
        <f t="shared" si="137"/>
        <v>5,</v>
      </c>
    </row>
    <row r="36">
      <c r="B36" s="37"/>
      <c r="C36" s="38">
        <v>33.0</v>
      </c>
      <c r="D36" s="42">
        <f t="shared" si="5"/>
        <v>1.86797401</v>
      </c>
      <c r="E36" s="42">
        <f t="shared" si="6"/>
        <v>0.9561667347</v>
      </c>
      <c r="F36" s="42">
        <f t="shared" si="7"/>
        <v>-0.2244914083</v>
      </c>
      <c r="G36" s="42">
        <f t="shared" si="8"/>
        <v>-0.7316753261</v>
      </c>
      <c r="H36" s="42">
        <f t="shared" si="9"/>
        <v>-0.6282199973</v>
      </c>
      <c r="I36" s="43">
        <f t="shared" ref="I36:K36" si="138">ROUNDDOWN(($B$10+E36)*$B$8)</f>
        <v>270</v>
      </c>
      <c r="J36" s="43">
        <f t="shared" si="138"/>
        <v>107</v>
      </c>
      <c r="K36" s="43">
        <f t="shared" si="138"/>
        <v>37</v>
      </c>
      <c r="L36" s="44" t="str">
        <f t="shared" ref="L36:N36" si="139">(concat(SUBSTITUTE(I36, ",", ".",),","))</f>
        <v>270,</v>
      </c>
      <c r="M36" s="44" t="str">
        <f t="shared" si="139"/>
        <v>107,</v>
      </c>
      <c r="N36" s="44" t="str">
        <f t="shared" si="139"/>
        <v>37,</v>
      </c>
      <c r="O36" s="43">
        <f t="shared" ref="O36:Q36" si="140">($B$10+(($B$4*E36)+($B$6*$H36)))*$B$8</f>
        <v>271.6515934</v>
      </c>
      <c r="P36" s="43">
        <f t="shared" si="140"/>
        <v>83.60226763</v>
      </c>
      <c r="Q36" s="43">
        <f t="shared" si="140"/>
        <v>2.820549118</v>
      </c>
      <c r="R36" s="44" t="str">
        <f t="shared" ref="R36:T36" si="141">(concat(SUBSTITUTE(O36, ",", ".",),","))</f>
        <v>272,</v>
      </c>
      <c r="S36" s="44" t="str">
        <f t="shared" si="141"/>
        <v>84,</v>
      </c>
      <c r="T36" s="44" t="str">
        <f t="shared" si="141"/>
        <v>3,</v>
      </c>
    </row>
    <row r="37">
      <c r="B37" s="37"/>
      <c r="C37" s="38">
        <v>34.0</v>
      </c>
      <c r="D37" s="42">
        <f t="shared" si="5"/>
        <v>1.924579283</v>
      </c>
      <c r="E37" s="42">
        <f t="shared" si="6"/>
        <v>0.9380688269</v>
      </c>
      <c r="F37" s="42">
        <f t="shared" si="7"/>
        <v>-0.1690008199</v>
      </c>
      <c r="G37" s="42">
        <f t="shared" si="8"/>
        <v>-0.7690680066</v>
      </c>
      <c r="H37" s="42">
        <f t="shared" si="9"/>
        <v>-0.4876949438</v>
      </c>
      <c r="I37" s="43">
        <f t="shared" ref="I37:K37" si="142">ROUNDDOWN(($B$10+E37)*$B$8)</f>
        <v>268</v>
      </c>
      <c r="J37" s="43">
        <f t="shared" si="142"/>
        <v>115</v>
      </c>
      <c r="K37" s="43">
        <f t="shared" si="142"/>
        <v>31</v>
      </c>
      <c r="L37" s="44" t="str">
        <f t="shared" ref="L37:N37" si="143">(concat(SUBSTITUTE(I37, ",", ".",),","))</f>
        <v>268,</v>
      </c>
      <c r="M37" s="44" t="str">
        <f t="shared" si="143"/>
        <v>115,</v>
      </c>
      <c r="N37" s="44" t="str">
        <f t="shared" si="143"/>
        <v>31,</v>
      </c>
      <c r="O37" s="43">
        <f t="shared" ref="O37:Q37" si="144">($B$10+(($B$4*E37)+($B$6*$H37)))*$B$8</f>
        <v>273.0508475</v>
      </c>
      <c r="P37" s="43">
        <f t="shared" si="144"/>
        <v>96.72232947</v>
      </c>
      <c r="Q37" s="43">
        <f t="shared" si="144"/>
        <v>1.146628315</v>
      </c>
      <c r="R37" s="44" t="str">
        <f t="shared" ref="R37:T37" si="145">(concat(SUBSTITUTE(O37, ",", ".",),","))</f>
        <v>273,</v>
      </c>
      <c r="S37" s="44" t="str">
        <f t="shared" si="145"/>
        <v>97,</v>
      </c>
      <c r="T37" s="44" t="str">
        <f t="shared" si="145"/>
        <v>1,</v>
      </c>
    </row>
    <row r="38">
      <c r="B38" s="37"/>
      <c r="C38" s="38">
        <v>35.0</v>
      </c>
      <c r="D38" s="42">
        <f t="shared" si="5"/>
        <v>1.981184556</v>
      </c>
      <c r="E38" s="42">
        <f t="shared" si="6"/>
        <v>0.9169660018</v>
      </c>
      <c r="F38" s="42">
        <f t="shared" si="7"/>
        <v>-0.112968871</v>
      </c>
      <c r="G38" s="42">
        <f t="shared" si="8"/>
        <v>-0.8039971304</v>
      </c>
      <c r="H38" s="42">
        <f t="shared" si="9"/>
        <v>-0.3331397947</v>
      </c>
      <c r="I38" s="43">
        <f t="shared" ref="I38:K38" si="146">ROUNDDOWN(($B$10+E38)*$B$8)</f>
        <v>265</v>
      </c>
      <c r="J38" s="43">
        <f t="shared" si="146"/>
        <v>122</v>
      </c>
      <c r="K38" s="43">
        <f t="shared" si="146"/>
        <v>27</v>
      </c>
      <c r="L38" s="44" t="str">
        <f t="shared" ref="L38:N38" si="147">(concat(SUBSTITUTE(I38, ",", ".",),","))</f>
        <v>265,</v>
      </c>
      <c r="M38" s="44" t="str">
        <f t="shared" si="147"/>
        <v>122,</v>
      </c>
      <c r="N38" s="44" t="str">
        <f t="shared" si="147"/>
        <v>27,</v>
      </c>
      <c r="O38" s="43">
        <f t="shared" ref="O38:Q38" si="148">($B$10+(($B$4*E38)+($B$6*$H38)))*$B$8</f>
        <v>274.3989904</v>
      </c>
      <c r="P38" s="43">
        <f t="shared" si="148"/>
        <v>110.3561135</v>
      </c>
      <c r="Q38" s="43">
        <f t="shared" si="148"/>
        <v>0.292587515</v>
      </c>
      <c r="R38" s="44" t="str">
        <f t="shared" ref="R38:T38" si="149">(concat(SUBSTITUTE(O38, ",", ".",),","))</f>
        <v>274,</v>
      </c>
      <c r="S38" s="44" t="str">
        <f t="shared" si="149"/>
        <v>110,</v>
      </c>
      <c r="T38" s="44" t="str">
        <f t="shared" si="149"/>
        <v>0,</v>
      </c>
    </row>
    <row r="39">
      <c r="B39" s="37"/>
      <c r="C39" s="38">
        <v>36.0</v>
      </c>
      <c r="D39" s="42">
        <f t="shared" si="5"/>
        <v>2.037789829</v>
      </c>
      <c r="E39" s="42">
        <f t="shared" si="6"/>
        <v>0.8929258581</v>
      </c>
      <c r="F39" s="42">
        <f t="shared" si="7"/>
        <v>-0.05657504879</v>
      </c>
      <c r="G39" s="42">
        <f t="shared" si="8"/>
        <v>-0.836350809</v>
      </c>
      <c r="H39" s="42">
        <f t="shared" si="9"/>
        <v>-0.1690008203</v>
      </c>
      <c r="I39" s="43">
        <f t="shared" ref="I39:K39" si="150">ROUNDDOWN(($B$10+E39)*$B$8)</f>
        <v>262</v>
      </c>
      <c r="J39" s="43">
        <f t="shared" si="150"/>
        <v>130</v>
      </c>
      <c r="K39" s="43">
        <f t="shared" si="150"/>
        <v>22</v>
      </c>
      <c r="L39" s="44" t="str">
        <f t="shared" ref="L39:N39" si="151">(concat(SUBSTITUTE(I39, ",", ".",),","))</f>
        <v>262,</v>
      </c>
      <c r="M39" s="44" t="str">
        <f t="shared" si="151"/>
        <v>130,</v>
      </c>
      <c r="N39" s="44" t="str">
        <f t="shared" si="151"/>
        <v>22,</v>
      </c>
      <c r="O39" s="43">
        <f t="shared" ref="O39:Q39" si="152">($B$10+(($B$4*E39)+($B$6*$H39)))*$B$8</f>
        <v>275.5713111</v>
      </c>
      <c r="P39" s="43">
        <f t="shared" si="152"/>
        <v>124.3395541</v>
      </c>
      <c r="Q39" s="43">
        <f t="shared" si="152"/>
        <v>0.1407699068</v>
      </c>
      <c r="R39" s="44" t="str">
        <f t="shared" ref="R39:T39" si="153">(concat(SUBSTITUTE(O39, ",", ".",),","))</f>
        <v>276,</v>
      </c>
      <c r="S39" s="44" t="str">
        <f t="shared" si="153"/>
        <v>124,</v>
      </c>
      <c r="T39" s="44" t="str">
        <f t="shared" si="153"/>
        <v>0,</v>
      </c>
    </row>
    <row r="40">
      <c r="B40" s="37"/>
      <c r="C40" s="38">
        <v>37.0</v>
      </c>
      <c r="D40" s="42">
        <f t="shared" si="5"/>
        <v>2.094395102</v>
      </c>
      <c r="E40" s="42">
        <f t="shared" si="6"/>
        <v>0.8660254038</v>
      </c>
      <c r="F40" s="42">
        <f t="shared" si="7"/>
        <v>0.0000000003931956982</v>
      </c>
      <c r="G40" s="42">
        <f t="shared" si="8"/>
        <v>-0.8660254038</v>
      </c>
      <c r="H40" s="42">
        <f t="shared" si="9"/>
        <v>0</v>
      </c>
      <c r="I40" s="43">
        <f t="shared" ref="I40:K40" si="154">ROUNDDOWN(($B$10+E40)*$B$8)</f>
        <v>258</v>
      </c>
      <c r="J40" s="43">
        <f t="shared" si="154"/>
        <v>138</v>
      </c>
      <c r="K40" s="43">
        <f t="shared" si="154"/>
        <v>18</v>
      </c>
      <c r="L40" s="44" t="str">
        <f t="shared" ref="L40:N40" si="155">(concat(SUBSTITUTE(I40, ",", ".",),","))</f>
        <v>258,</v>
      </c>
      <c r="M40" s="44" t="str">
        <f t="shared" si="155"/>
        <v>138,</v>
      </c>
      <c r="N40" s="44" t="str">
        <f t="shared" si="155"/>
        <v>18,</v>
      </c>
      <c r="O40" s="43">
        <f t="shared" ref="O40:Q40" si="156">($B$10+(($B$4*E40)+($B$6*$H40)))*$B$8</f>
        <v>276.4361962</v>
      </c>
      <c r="P40" s="43">
        <f t="shared" si="156"/>
        <v>138.5000001</v>
      </c>
      <c r="Q40" s="43">
        <f t="shared" si="156"/>
        <v>0.5638038122</v>
      </c>
      <c r="R40" s="44" t="str">
        <f t="shared" ref="R40:T40" si="157">(concat(SUBSTITUTE(O40, ",", ".",),","))</f>
        <v>276,</v>
      </c>
      <c r="S40" s="44" t="str">
        <f t="shared" si="157"/>
        <v>139,</v>
      </c>
      <c r="T40" s="44" t="str">
        <f t="shared" si="157"/>
        <v>1,</v>
      </c>
    </row>
    <row r="41">
      <c r="B41" s="37"/>
      <c r="C41" s="38">
        <v>38.0</v>
      </c>
      <c r="D41" s="42">
        <f t="shared" si="5"/>
        <v>2.151000375</v>
      </c>
      <c r="E41" s="42">
        <f t="shared" si="6"/>
        <v>0.836350809</v>
      </c>
      <c r="F41" s="42">
        <f t="shared" si="7"/>
        <v>0.05657504958</v>
      </c>
      <c r="G41" s="42">
        <f t="shared" si="8"/>
        <v>-0.8929258581</v>
      </c>
      <c r="H41" s="42">
        <f t="shared" si="9"/>
        <v>0.1690008203</v>
      </c>
      <c r="I41" s="43">
        <f t="shared" ref="I41:K41" si="158">ROUNDDOWN(($B$10+E41)*$B$8)</f>
        <v>254</v>
      </c>
      <c r="J41" s="43">
        <f t="shared" si="158"/>
        <v>146</v>
      </c>
      <c r="K41" s="43">
        <f t="shared" si="158"/>
        <v>14</v>
      </c>
      <c r="L41" s="44" t="str">
        <f t="shared" ref="L41:N41" si="159">(concat(SUBSTITUTE(I41, ",", ".",),","))</f>
        <v>254,</v>
      </c>
      <c r="M41" s="44" t="str">
        <f t="shared" si="159"/>
        <v>146,</v>
      </c>
      <c r="N41" s="44" t="str">
        <f t="shared" si="159"/>
        <v>14,</v>
      </c>
      <c r="O41" s="43">
        <f t="shared" ref="O41:Q41" si="160">($B$10+(($B$4*E41)+($B$6*$H41)))*$B$8</f>
        <v>276.8592301</v>
      </c>
      <c r="P41" s="43">
        <f t="shared" si="160"/>
        <v>152.660446</v>
      </c>
      <c r="Q41" s="43">
        <f t="shared" si="160"/>
        <v>1.428688938</v>
      </c>
      <c r="R41" s="44" t="str">
        <f t="shared" ref="R41:T41" si="161">(concat(SUBSTITUTE(O41, ",", ".",),","))</f>
        <v>277,</v>
      </c>
      <c r="S41" s="44" t="str">
        <f t="shared" si="161"/>
        <v>153,</v>
      </c>
      <c r="T41" s="44" t="str">
        <f t="shared" si="161"/>
        <v>1,</v>
      </c>
    </row>
    <row r="42">
      <c r="B42" s="37"/>
      <c r="C42" s="38">
        <v>39.0</v>
      </c>
      <c r="D42" s="42">
        <f t="shared" si="5"/>
        <v>2.207605648</v>
      </c>
      <c r="E42" s="42">
        <f t="shared" si="6"/>
        <v>0.8039971304</v>
      </c>
      <c r="F42" s="42">
        <f t="shared" si="7"/>
        <v>0.1129688718</v>
      </c>
      <c r="G42" s="42">
        <f t="shared" si="8"/>
        <v>-0.9169660018</v>
      </c>
      <c r="H42" s="42">
        <f t="shared" si="9"/>
        <v>0.3331397947</v>
      </c>
      <c r="I42" s="43">
        <f t="shared" ref="I42:K42" si="162">ROUNDDOWN(($B$10+E42)*$B$8)</f>
        <v>249</v>
      </c>
      <c r="J42" s="43">
        <f t="shared" si="162"/>
        <v>154</v>
      </c>
      <c r="K42" s="43">
        <f t="shared" si="162"/>
        <v>11</v>
      </c>
      <c r="L42" s="44" t="str">
        <f t="shared" ref="L42:N42" si="163">(concat(SUBSTITUTE(I42, ",", ".",),","))</f>
        <v>249,</v>
      </c>
      <c r="M42" s="44" t="str">
        <f t="shared" si="163"/>
        <v>154,</v>
      </c>
      <c r="N42" s="44" t="str">
        <f t="shared" si="163"/>
        <v>11,</v>
      </c>
      <c r="O42" s="43">
        <f t="shared" ref="O42:Q42" si="164">($B$10+(($B$4*E42)+($B$6*$H42)))*$B$8</f>
        <v>276.7074125</v>
      </c>
      <c r="P42" s="43">
        <f t="shared" si="164"/>
        <v>166.6438866</v>
      </c>
      <c r="Q42" s="43">
        <f t="shared" si="164"/>
        <v>2.60100961</v>
      </c>
      <c r="R42" s="44" t="str">
        <f t="shared" ref="R42:T42" si="165">(concat(SUBSTITUTE(O42, ",", ".",),","))</f>
        <v>277,</v>
      </c>
      <c r="S42" s="44" t="str">
        <f t="shared" si="165"/>
        <v>167,</v>
      </c>
      <c r="T42" s="44" t="str">
        <f t="shared" si="165"/>
        <v>3,</v>
      </c>
    </row>
    <row r="43">
      <c r="B43" s="37"/>
      <c r="C43" s="38">
        <v>40.0</v>
      </c>
      <c r="D43" s="42">
        <f t="shared" si="5"/>
        <v>2.264210922</v>
      </c>
      <c r="E43" s="42">
        <f t="shared" si="6"/>
        <v>0.7690680066</v>
      </c>
      <c r="F43" s="42">
        <f t="shared" si="7"/>
        <v>0.1690008207</v>
      </c>
      <c r="G43" s="42">
        <f t="shared" si="8"/>
        <v>-0.9380688269</v>
      </c>
      <c r="H43" s="42">
        <f t="shared" si="9"/>
        <v>0.4876949438</v>
      </c>
      <c r="I43" s="43">
        <f t="shared" ref="I43:K43" si="166">ROUNDDOWN(($B$10+E43)*$B$8)</f>
        <v>245</v>
      </c>
      <c r="J43" s="43">
        <f t="shared" si="166"/>
        <v>161</v>
      </c>
      <c r="K43" s="43">
        <f t="shared" si="166"/>
        <v>8</v>
      </c>
      <c r="L43" s="44" t="str">
        <f t="shared" ref="L43:N43" si="167">(concat(SUBSTITUTE(I43, ",", ".",),","))</f>
        <v>245,</v>
      </c>
      <c r="M43" s="44" t="str">
        <f t="shared" si="167"/>
        <v>161,</v>
      </c>
      <c r="N43" s="44" t="str">
        <f t="shared" si="167"/>
        <v>8,</v>
      </c>
      <c r="O43" s="43">
        <f t="shared" ref="O43:Q43" si="168">($B$10+(($B$4*E43)+($B$6*$H43)))*$B$8</f>
        <v>275.8533717</v>
      </c>
      <c r="P43" s="43">
        <f t="shared" si="168"/>
        <v>180.2776707</v>
      </c>
      <c r="Q43" s="43">
        <f t="shared" si="168"/>
        <v>3.949152534</v>
      </c>
      <c r="R43" s="44" t="str">
        <f t="shared" ref="R43:T43" si="169">(concat(SUBSTITUTE(O43, ",", ".",),","))</f>
        <v>276,</v>
      </c>
      <c r="S43" s="44" t="str">
        <f t="shared" si="169"/>
        <v>180,</v>
      </c>
      <c r="T43" s="44" t="str">
        <f t="shared" si="169"/>
        <v>4,</v>
      </c>
    </row>
    <row r="44">
      <c r="B44" s="37"/>
      <c r="C44" s="38">
        <v>41.0</v>
      </c>
      <c r="D44" s="42">
        <f t="shared" si="5"/>
        <v>2.320816195</v>
      </c>
      <c r="E44" s="42">
        <f t="shared" si="6"/>
        <v>0.7316753261</v>
      </c>
      <c r="F44" s="42">
        <f t="shared" si="7"/>
        <v>0.224491409</v>
      </c>
      <c r="G44" s="42">
        <f t="shared" si="8"/>
        <v>-0.9561667347</v>
      </c>
      <c r="H44" s="42">
        <f t="shared" si="9"/>
        <v>0.6282199973</v>
      </c>
      <c r="I44" s="43">
        <f t="shared" ref="I44:K44" si="170">ROUNDDOWN(($B$10+E44)*$B$8)</f>
        <v>239</v>
      </c>
      <c r="J44" s="43">
        <f t="shared" si="170"/>
        <v>169</v>
      </c>
      <c r="K44" s="43">
        <f t="shared" si="170"/>
        <v>6</v>
      </c>
      <c r="L44" s="44" t="str">
        <f t="shared" ref="L44:N44" si="171">(concat(SUBSTITUTE(I44, ",", ".",),","))</f>
        <v>239,</v>
      </c>
      <c r="M44" s="44" t="str">
        <f t="shared" si="171"/>
        <v>169,</v>
      </c>
      <c r="N44" s="44" t="str">
        <f t="shared" si="171"/>
        <v>6,</v>
      </c>
      <c r="O44" s="43">
        <f t="shared" ref="O44:Q44" si="172">($B$10+(($B$4*E44)+($B$6*$H44)))*$B$8</f>
        <v>274.1794509</v>
      </c>
      <c r="P44" s="43">
        <f t="shared" si="172"/>
        <v>193.3977325</v>
      </c>
      <c r="Q44" s="43">
        <f t="shared" si="172"/>
        <v>5.348406642</v>
      </c>
      <c r="R44" s="44" t="str">
        <f t="shared" ref="R44:T44" si="173">(concat(SUBSTITUTE(O44, ",", ".",),","))</f>
        <v>274,</v>
      </c>
      <c r="S44" s="44" t="str">
        <f t="shared" si="173"/>
        <v>193,</v>
      </c>
      <c r="T44" s="44" t="str">
        <f t="shared" si="173"/>
        <v>5,</v>
      </c>
    </row>
    <row r="45">
      <c r="B45" s="37"/>
      <c r="C45" s="38">
        <v>42.0</v>
      </c>
      <c r="D45" s="42">
        <f t="shared" si="5"/>
        <v>2.377421468</v>
      </c>
      <c r="E45" s="42">
        <f t="shared" si="6"/>
        <v>0.691938869</v>
      </c>
      <c r="F45" s="42">
        <f t="shared" si="7"/>
        <v>0.2792628837</v>
      </c>
      <c r="G45" s="42">
        <f t="shared" si="8"/>
        <v>-0.9712017523</v>
      </c>
      <c r="H45" s="42">
        <f t="shared" si="9"/>
        <v>0.7506723053</v>
      </c>
      <c r="I45" s="43">
        <f t="shared" ref="I45:K45" si="174">ROUNDDOWN(($B$10+E45)*$B$8)</f>
        <v>234</v>
      </c>
      <c r="J45" s="43">
        <f t="shared" si="174"/>
        <v>177</v>
      </c>
      <c r="K45" s="43">
        <f t="shared" si="174"/>
        <v>3</v>
      </c>
      <c r="L45" s="44" t="str">
        <f t="shared" ref="L45:N45" si="175">(concat(SUBSTITUTE(I45, ",", ".",),","))</f>
        <v>234,</v>
      </c>
      <c r="M45" s="44" t="str">
        <f t="shared" si="175"/>
        <v>177,</v>
      </c>
      <c r="N45" s="44" t="str">
        <f t="shared" si="175"/>
        <v>3,</v>
      </c>
      <c r="O45" s="43">
        <f t="shared" ref="O45:Q45" si="176">($B$10+(($B$4*E45)+($B$6*$H45)))*$B$8</f>
        <v>271.5815485</v>
      </c>
      <c r="P45" s="43">
        <f t="shared" si="176"/>
        <v>205.8525809</v>
      </c>
      <c r="Q45" s="43">
        <f t="shared" si="176"/>
        <v>6.684826048</v>
      </c>
      <c r="R45" s="44" t="str">
        <f t="shared" ref="R45:T45" si="177">(concat(SUBSTITUTE(O45, ",", ".",),","))</f>
        <v>272,</v>
      </c>
      <c r="S45" s="44" t="str">
        <f t="shared" si="177"/>
        <v>206,</v>
      </c>
      <c r="T45" s="44" t="str">
        <f t="shared" si="177"/>
        <v>7,</v>
      </c>
    </row>
    <row r="46">
      <c r="B46" s="37"/>
      <c r="C46" s="38">
        <v>43.0</v>
      </c>
      <c r="D46" s="42">
        <f t="shared" si="5"/>
        <v>2.434026741</v>
      </c>
      <c r="E46" s="42">
        <f t="shared" si="6"/>
        <v>0.6499859231</v>
      </c>
      <c r="F46" s="42">
        <f t="shared" si="7"/>
        <v>0.3331397951</v>
      </c>
      <c r="G46" s="42">
        <f t="shared" si="8"/>
        <v>-0.9831257178</v>
      </c>
      <c r="H46" s="42">
        <f t="shared" si="9"/>
        <v>0.8515291377</v>
      </c>
      <c r="I46" s="43">
        <f t="shared" ref="I46:K46" si="178">ROUNDDOWN(($B$10+E46)*$B$8)</f>
        <v>228</v>
      </c>
      <c r="J46" s="43">
        <f t="shared" si="178"/>
        <v>184</v>
      </c>
      <c r="K46" s="43">
        <f t="shared" si="178"/>
        <v>2</v>
      </c>
      <c r="L46" s="44" t="str">
        <f t="shared" ref="L46:N46" si="179">(concat(SUBSTITUTE(I46, ",", ".",),","))</f>
        <v>228,</v>
      </c>
      <c r="M46" s="44" t="str">
        <f t="shared" si="179"/>
        <v>184,</v>
      </c>
      <c r="N46" s="44" t="str">
        <f t="shared" si="179"/>
        <v>2,</v>
      </c>
      <c r="O46" s="43">
        <f t="shared" ref="O46:Q46" si="180">($B$10+(($B$4*E46)+($B$6*$H46)))*$B$8</f>
        <v>267.9726007</v>
      </c>
      <c r="P46" s="43">
        <f t="shared" si="180"/>
        <v>217.5069337</v>
      </c>
      <c r="Q46" s="43">
        <f t="shared" si="180"/>
        <v>7.858744125</v>
      </c>
      <c r="R46" s="44" t="str">
        <f t="shared" ref="R46:T46" si="181">(concat(SUBSTITUTE(O46, ",", ".",),","))</f>
        <v>268,</v>
      </c>
      <c r="S46" s="44" t="str">
        <f t="shared" si="181"/>
        <v>218,</v>
      </c>
      <c r="T46" s="44" t="str">
        <f t="shared" si="181"/>
        <v>8,</v>
      </c>
    </row>
    <row r="47">
      <c r="B47" s="37"/>
      <c r="C47" s="38">
        <v>44.0</v>
      </c>
      <c r="D47" s="42">
        <f t="shared" si="5"/>
        <v>2.490632014</v>
      </c>
      <c r="E47" s="42">
        <f t="shared" si="6"/>
        <v>0.6059508763</v>
      </c>
      <c r="F47" s="42">
        <f t="shared" si="7"/>
        <v>0.3859495594</v>
      </c>
      <c r="G47" s="42">
        <f t="shared" si="8"/>
        <v>-0.9919004353</v>
      </c>
      <c r="H47" s="42">
        <f t="shared" si="9"/>
        <v>0.9278890273</v>
      </c>
      <c r="I47" s="43">
        <f t="shared" ref="I47:K47" si="182">ROUNDDOWN(($B$10+E47)*$B$8)</f>
        <v>222</v>
      </c>
      <c r="J47" s="43">
        <f t="shared" si="182"/>
        <v>191</v>
      </c>
      <c r="K47" s="43">
        <f t="shared" si="182"/>
        <v>1</v>
      </c>
      <c r="L47" s="44" t="str">
        <f t="shared" ref="L47:N47" si="183">(concat(SUBSTITUTE(I47, ",", ".",),","))</f>
        <v>222,</v>
      </c>
      <c r="M47" s="44" t="str">
        <f t="shared" si="183"/>
        <v>191,</v>
      </c>
      <c r="N47" s="44" t="str">
        <f t="shared" si="183"/>
        <v>1,</v>
      </c>
      <c r="O47" s="43">
        <f t="shared" ref="O47:Q47" si="184">($B$10+(($B$4*E47)+($B$6*$H47)))*$B$8</f>
        <v>263.2856045</v>
      </c>
      <c r="P47" s="43">
        <f t="shared" si="184"/>
        <v>228.2448947</v>
      </c>
      <c r="Q47" s="43">
        <f t="shared" si="184"/>
        <v>8.787836836</v>
      </c>
      <c r="R47" s="44" t="str">
        <f t="shared" ref="R47:T47" si="185">(concat(SUBSTITUTE(O47, ",", ".",),","))</f>
        <v>263,</v>
      </c>
      <c r="S47" s="44" t="str">
        <f t="shared" si="185"/>
        <v>228,</v>
      </c>
      <c r="T47" s="44" t="str">
        <f t="shared" si="185"/>
        <v>9,</v>
      </c>
    </row>
    <row r="48">
      <c r="B48" s="37"/>
      <c r="C48" s="38">
        <v>45.0</v>
      </c>
      <c r="D48" s="42">
        <f t="shared" si="5"/>
        <v>2.547237287</v>
      </c>
      <c r="E48" s="42">
        <f t="shared" si="6"/>
        <v>0.5599747861</v>
      </c>
      <c r="F48" s="42">
        <f t="shared" si="7"/>
        <v>0.4375230108</v>
      </c>
      <c r="G48" s="42">
        <f t="shared" si="8"/>
        <v>-0.9974977966</v>
      </c>
      <c r="H48" s="42">
        <f t="shared" si="9"/>
        <v>0.9775552389</v>
      </c>
      <c r="I48" s="43">
        <f t="shared" ref="I48:K48" si="186">ROUNDDOWN(($B$10+E48)*$B$8)</f>
        <v>216</v>
      </c>
      <c r="J48" s="43">
        <f t="shared" si="186"/>
        <v>199</v>
      </c>
      <c r="K48" s="43">
        <f t="shared" si="186"/>
        <v>0</v>
      </c>
      <c r="L48" s="44" t="str">
        <f t="shared" ref="L48:N48" si="187">(concat(SUBSTITUTE(I48, ",", ".",),","))</f>
        <v>216,</v>
      </c>
      <c r="M48" s="44" t="str">
        <f t="shared" si="187"/>
        <v>199,</v>
      </c>
      <c r="N48" s="44" t="str">
        <f t="shared" si="187"/>
        <v>0,</v>
      </c>
      <c r="O48" s="43">
        <f t="shared" ref="O48:Q48" si="188">($B$10+(($B$4*E48)+($B$6*$H48)))*$B$8</f>
        <v>257.4760922</v>
      </c>
      <c r="P48" s="43">
        <f t="shared" si="188"/>
        <v>237.9725857</v>
      </c>
      <c r="Q48" s="43">
        <f t="shared" si="188"/>
        <v>9.409646578</v>
      </c>
      <c r="R48" s="44" t="str">
        <f t="shared" ref="R48:T48" si="189">(concat(SUBSTITUTE(O48, ",", ".",),","))</f>
        <v>257,</v>
      </c>
      <c r="S48" s="44" t="str">
        <f t="shared" si="189"/>
        <v>238,</v>
      </c>
      <c r="T48" s="44" t="str">
        <f t="shared" si="189"/>
        <v>9,</v>
      </c>
    </row>
    <row r="49">
      <c r="B49" s="37"/>
      <c r="C49" s="38">
        <v>46.0</v>
      </c>
      <c r="D49" s="42">
        <f t="shared" si="5"/>
        <v>2.60384256</v>
      </c>
      <c r="E49" s="42">
        <f t="shared" si="6"/>
        <v>0.512204928</v>
      </c>
      <c r="F49" s="42">
        <f t="shared" si="7"/>
        <v>0.4876949442</v>
      </c>
      <c r="G49" s="42">
        <f t="shared" si="8"/>
        <v>-0.9998998718</v>
      </c>
      <c r="H49" s="42">
        <f t="shared" si="9"/>
        <v>0.9990989662</v>
      </c>
      <c r="I49" s="43">
        <f t="shared" ref="I49:K49" si="190">ROUNDDOWN(($B$10+E49)*$B$8)</f>
        <v>209</v>
      </c>
      <c r="J49" s="43">
        <f t="shared" si="190"/>
        <v>206</v>
      </c>
      <c r="K49" s="43">
        <f t="shared" si="190"/>
        <v>0</v>
      </c>
      <c r="L49" s="44" t="str">
        <f t="shared" ref="L49:N49" si="191">(concat(SUBSTITUTE(I49, ",", ".",),","))</f>
        <v>209,</v>
      </c>
      <c r="M49" s="44" t="str">
        <f t="shared" si="191"/>
        <v>206,</v>
      </c>
      <c r="N49" s="44" t="str">
        <f t="shared" si="191"/>
        <v>0,</v>
      </c>
      <c r="O49" s="43">
        <f t="shared" ref="O49:Q49" si="192">($B$10+(($B$4*E49)+($B$6*$H49)))*$B$8</f>
        <v>250.5239854</v>
      </c>
      <c r="P49" s="43">
        <f t="shared" si="192"/>
        <v>246.6201577</v>
      </c>
      <c r="Q49" s="43">
        <f t="shared" si="192"/>
        <v>9.683493425</v>
      </c>
      <c r="R49" s="44" t="str">
        <f t="shared" ref="R49:T49" si="193">(concat(SUBSTITUTE(O49, ",", ".",),","))</f>
        <v>251,</v>
      </c>
      <c r="S49" s="44" t="str">
        <f t="shared" si="193"/>
        <v>247,</v>
      </c>
      <c r="T49" s="44" t="str">
        <f t="shared" si="193"/>
        <v>10,</v>
      </c>
    </row>
    <row r="50">
      <c r="B50" s="37"/>
      <c r="C50" s="38">
        <v>47.0</v>
      </c>
      <c r="D50" s="42">
        <f t="shared" si="5"/>
        <v>2.660447833</v>
      </c>
      <c r="E50" s="42">
        <f t="shared" si="6"/>
        <v>0.462794323</v>
      </c>
      <c r="F50" s="42">
        <f t="shared" si="7"/>
        <v>0.5363046436</v>
      </c>
      <c r="G50" s="42">
        <f t="shared" si="8"/>
        <v>-0.9990989662</v>
      </c>
      <c r="H50" s="42">
        <f t="shared" si="9"/>
        <v>0.9919004353</v>
      </c>
      <c r="I50" s="43">
        <f t="shared" ref="I50:K50" si="194">ROUNDDOWN(($B$10+E50)*$B$8)</f>
        <v>202</v>
      </c>
      <c r="J50" s="43">
        <f t="shared" si="194"/>
        <v>212</v>
      </c>
      <c r="K50" s="43">
        <f t="shared" si="194"/>
        <v>0</v>
      </c>
      <c r="L50" s="44" t="str">
        <f t="shared" ref="L50:N50" si="195">(concat(SUBSTITUTE(I50, ",", ".",),","))</f>
        <v>202,</v>
      </c>
      <c r="M50" s="44" t="str">
        <f t="shared" si="195"/>
        <v>212,</v>
      </c>
      <c r="N50" s="44" t="str">
        <f t="shared" si="195"/>
        <v>0,</v>
      </c>
      <c r="O50" s="43">
        <f t="shared" ref="O50:Q50" si="196">($B$10+(($B$4*E50)+($B$6*$H50)))*$B$8</f>
        <v>242.4347721</v>
      </c>
      <c r="P50" s="43">
        <f t="shared" si="196"/>
        <v>254.1431284</v>
      </c>
      <c r="Q50" s="43">
        <f t="shared" si="196"/>
        <v>9.59171842</v>
      </c>
      <c r="R50" s="44" t="str">
        <f t="shared" ref="R50:T50" si="197">(concat(SUBSTITUTE(O50, ",", ".",),","))</f>
        <v>242,</v>
      </c>
      <c r="S50" s="44" t="str">
        <f t="shared" si="197"/>
        <v>254,</v>
      </c>
      <c r="T50" s="44" t="str">
        <f t="shared" si="197"/>
        <v>10,</v>
      </c>
    </row>
    <row r="51">
      <c r="B51" s="37"/>
      <c r="C51" s="38">
        <v>48.0</v>
      </c>
      <c r="D51" s="42">
        <f t="shared" si="5"/>
        <v>2.717053106</v>
      </c>
      <c r="E51" s="42">
        <f t="shared" si="6"/>
        <v>0.4119012482</v>
      </c>
      <c r="F51" s="42">
        <f t="shared" si="7"/>
        <v>0.5831963975</v>
      </c>
      <c r="G51" s="42">
        <f t="shared" si="8"/>
        <v>-0.9950976455</v>
      </c>
      <c r="H51" s="42">
        <f t="shared" si="9"/>
        <v>0.9561667347</v>
      </c>
      <c r="I51" s="43">
        <f t="shared" ref="I51:K51" si="198">ROUNDDOWN(($B$10+E51)*$B$8)</f>
        <v>195</v>
      </c>
      <c r="J51" s="43">
        <f t="shared" si="198"/>
        <v>219</v>
      </c>
      <c r="K51" s="43">
        <f t="shared" si="198"/>
        <v>0</v>
      </c>
      <c r="L51" s="44" t="str">
        <f t="shared" ref="L51:N51" si="199">(concat(SUBSTITUTE(I51, ",", ".",),","))</f>
        <v>195,</v>
      </c>
      <c r="M51" s="44" t="str">
        <f t="shared" si="199"/>
        <v>219,</v>
      </c>
      <c r="N51" s="44" t="str">
        <f t="shared" si="199"/>
        <v>0,</v>
      </c>
      <c r="O51" s="43">
        <f t="shared" ref="O51:Q51" si="200">($B$10+(($B$4*E51)+($B$6*$H51)))*$B$8</f>
        <v>233.2399717</v>
      </c>
      <c r="P51" s="43">
        <f t="shared" si="200"/>
        <v>260.5230066</v>
      </c>
      <c r="Q51" s="43">
        <f t="shared" si="200"/>
        <v>9.140222928</v>
      </c>
      <c r="R51" s="44" t="str">
        <f t="shared" ref="R51:T51" si="201">(concat(SUBSTITUTE(O51, ",", ".",),","))</f>
        <v>233,</v>
      </c>
      <c r="S51" s="44" t="str">
        <f t="shared" si="201"/>
        <v>261,</v>
      </c>
      <c r="T51" s="44" t="str">
        <f t="shared" si="201"/>
        <v>9,</v>
      </c>
    </row>
    <row r="52">
      <c r="B52" s="37"/>
      <c r="C52" s="38">
        <v>49.0</v>
      </c>
      <c r="D52" s="42">
        <f t="shared" si="5"/>
        <v>2.773658379</v>
      </c>
      <c r="E52" s="42">
        <f t="shared" si="6"/>
        <v>0.3596887296</v>
      </c>
      <c r="F52" s="42">
        <f t="shared" si="7"/>
        <v>0.6282199976</v>
      </c>
      <c r="G52" s="42">
        <f t="shared" si="8"/>
        <v>-0.9879087269</v>
      </c>
      <c r="H52" s="42">
        <f t="shared" si="9"/>
        <v>0.8929258581</v>
      </c>
      <c r="I52" s="43">
        <f t="shared" ref="I52:K52" si="202">ROUNDDOWN(($B$10+E52)*$B$8)</f>
        <v>188</v>
      </c>
      <c r="J52" s="43">
        <f t="shared" si="202"/>
        <v>225</v>
      </c>
      <c r="K52" s="43">
        <f t="shared" si="202"/>
        <v>1</v>
      </c>
      <c r="L52" s="44" t="str">
        <f t="shared" ref="L52:N52" si="203">(concat(SUBSTITUTE(I52, ",", ".",),","))</f>
        <v>188,</v>
      </c>
      <c r="M52" s="44" t="str">
        <f t="shared" si="203"/>
        <v>225,</v>
      </c>
      <c r="N52" s="44" t="str">
        <f t="shared" si="203"/>
        <v>1,</v>
      </c>
      <c r="O52" s="43">
        <f t="shared" ref="O52:Q52" si="204">($B$10+(($B$4*E52)+($B$6*$H52)))*$B$8</f>
        <v>222.9968733</v>
      </c>
      <c r="P52" s="43">
        <f t="shared" si="204"/>
        <v>265.767191</v>
      </c>
      <c r="Q52" s="43">
        <f t="shared" si="204"/>
        <v>8.358288414</v>
      </c>
      <c r="R52" s="44" t="str">
        <f t="shared" ref="R52:T52" si="205">(concat(SUBSTITUTE(O52, ",", ".",),","))</f>
        <v>223,</v>
      </c>
      <c r="S52" s="44" t="str">
        <f t="shared" si="205"/>
        <v>266,</v>
      </c>
      <c r="T52" s="44" t="str">
        <f t="shared" si="205"/>
        <v>8,</v>
      </c>
    </row>
    <row r="53">
      <c r="B53" s="37"/>
      <c r="C53" s="38">
        <v>50.0</v>
      </c>
      <c r="D53" s="42">
        <f t="shared" si="5"/>
        <v>2.830263652</v>
      </c>
      <c r="E53" s="42">
        <f t="shared" si="6"/>
        <v>0.3063240196</v>
      </c>
      <c r="F53" s="42">
        <f t="shared" si="7"/>
        <v>0.6712312196</v>
      </c>
      <c r="G53" s="42">
        <f t="shared" si="8"/>
        <v>-0.9775552389</v>
      </c>
      <c r="H53" s="42">
        <f t="shared" si="9"/>
        <v>0.8039971304</v>
      </c>
      <c r="I53" s="43">
        <f t="shared" ref="I53:K53" si="206">ROUNDDOWN(($B$10+E53)*$B$8)</f>
        <v>180</v>
      </c>
      <c r="J53" s="43">
        <f t="shared" si="206"/>
        <v>231</v>
      </c>
      <c r="K53" s="43">
        <f t="shared" si="206"/>
        <v>3</v>
      </c>
      <c r="L53" s="44" t="str">
        <f t="shared" ref="L53:N53" si="207">(concat(SUBSTITUTE(I53, ",", ".",),","))</f>
        <v>180,</v>
      </c>
      <c r="M53" s="44" t="str">
        <f t="shared" si="207"/>
        <v>231,</v>
      </c>
      <c r="N53" s="44" t="str">
        <f t="shared" si="207"/>
        <v>3,</v>
      </c>
      <c r="O53" s="43">
        <f t="shared" ref="O53:Q53" si="208">($B$10+(($B$4*E53)+($B$6*$H53)))*$B$8</f>
        <v>211.7875508</v>
      </c>
      <c r="P53" s="43">
        <f t="shared" si="208"/>
        <v>269.9081451</v>
      </c>
      <c r="Q53" s="43">
        <f t="shared" si="208"/>
        <v>7.297681879</v>
      </c>
      <c r="R53" s="44" t="str">
        <f t="shared" ref="R53:T53" si="209">(concat(SUBSTITUTE(O53, ",", ".",),","))</f>
        <v>212,</v>
      </c>
      <c r="S53" s="44" t="str">
        <f t="shared" si="209"/>
        <v>270,</v>
      </c>
      <c r="T53" s="44" t="str">
        <f t="shared" si="209"/>
        <v>7,</v>
      </c>
    </row>
    <row r="54">
      <c r="B54" s="37"/>
      <c r="C54" s="38">
        <v>51.0</v>
      </c>
      <c r="D54" s="42">
        <f t="shared" si="5"/>
        <v>2.886868925</v>
      </c>
      <c r="E54" s="42">
        <f t="shared" si="6"/>
        <v>0.2519780614</v>
      </c>
      <c r="F54" s="42">
        <f t="shared" si="7"/>
        <v>0.7120922857</v>
      </c>
      <c r="G54" s="42">
        <f t="shared" si="8"/>
        <v>-0.9640703468</v>
      </c>
      <c r="H54" s="42">
        <f t="shared" si="9"/>
        <v>0.691938869</v>
      </c>
      <c r="I54" s="43">
        <f t="shared" ref="I54:K54" si="210">ROUNDDOWN(($B$10+E54)*$B$8)</f>
        <v>173</v>
      </c>
      <c r="J54" s="43">
        <f t="shared" si="210"/>
        <v>237</v>
      </c>
      <c r="K54" s="43">
        <f t="shared" si="210"/>
        <v>4</v>
      </c>
      <c r="L54" s="44" t="str">
        <f t="shared" ref="L54:N54" si="211">(concat(SUBSTITUTE(I54, ",", ".",),","))</f>
        <v>173,</v>
      </c>
      <c r="M54" s="44" t="str">
        <f t="shared" si="211"/>
        <v>237,</v>
      </c>
      <c r="N54" s="44" t="str">
        <f t="shared" si="211"/>
        <v>4,</v>
      </c>
      <c r="O54" s="43">
        <f t="shared" ref="O54:Q54" si="212">($B$10+(($B$4*E54)+($B$6*$H54)))*$B$8</f>
        <v>199.7171831</v>
      </c>
      <c r="P54" s="43">
        <f t="shared" si="212"/>
        <v>273.0018761</v>
      </c>
      <c r="Q54" s="43">
        <f t="shared" si="212"/>
        <v>6.031072849</v>
      </c>
      <c r="R54" s="44" t="str">
        <f t="shared" ref="R54:T54" si="213">(concat(SUBSTITUTE(O54, ",", ".",),","))</f>
        <v>200,</v>
      </c>
      <c r="S54" s="44" t="str">
        <f t="shared" si="213"/>
        <v>273,</v>
      </c>
      <c r="T54" s="44" t="str">
        <f t="shared" si="213"/>
        <v>6,</v>
      </c>
    </row>
    <row r="55">
      <c r="B55" s="37"/>
      <c r="C55" s="38">
        <v>52.0</v>
      </c>
      <c r="D55" s="42">
        <f t="shared" si="5"/>
        <v>2.943474198</v>
      </c>
      <c r="E55" s="42">
        <f t="shared" si="6"/>
        <v>0.1968249415</v>
      </c>
      <c r="F55" s="42">
        <f t="shared" si="7"/>
        <v>0.7506723055</v>
      </c>
      <c r="G55" s="42">
        <f t="shared" si="8"/>
        <v>-0.9474972467</v>
      </c>
      <c r="H55" s="42">
        <f t="shared" si="9"/>
        <v>0.5599747861</v>
      </c>
      <c r="I55" s="43">
        <f t="shared" ref="I55:K55" si="214">ROUNDDOWN(($B$10+E55)*$B$8)</f>
        <v>165</v>
      </c>
      <c r="J55" s="43">
        <f t="shared" si="214"/>
        <v>242</v>
      </c>
      <c r="K55" s="43">
        <f t="shared" si="214"/>
        <v>7</v>
      </c>
      <c r="L55" s="44" t="str">
        <f t="shared" ref="L55:N55" si="215">(concat(SUBSTITUTE(I55, ",", ".",),","))</f>
        <v>165,</v>
      </c>
      <c r="M55" s="44" t="str">
        <f t="shared" si="215"/>
        <v>242,</v>
      </c>
      <c r="N55" s="44" t="str">
        <f t="shared" si="215"/>
        <v>7,</v>
      </c>
      <c r="O55" s="43">
        <f t="shared" ref="O55:Q55" si="216">($B$10+(($B$4*E55)+($B$6*$H55)))*$B$8</f>
        <v>186.9117243</v>
      </c>
      <c r="P55" s="43">
        <f t="shared" si="216"/>
        <v>275.1257632</v>
      </c>
      <c r="Q55" s="43">
        <f t="shared" si="216"/>
        <v>4.649807762</v>
      </c>
      <c r="R55" s="44" t="str">
        <f t="shared" ref="R55:T55" si="217">(concat(SUBSTITUTE(O55, ",", ".",),","))</f>
        <v>187,</v>
      </c>
      <c r="S55" s="44" t="str">
        <f t="shared" si="217"/>
        <v>275,</v>
      </c>
      <c r="T55" s="44" t="str">
        <f t="shared" si="217"/>
        <v>5,</v>
      </c>
    </row>
    <row r="56">
      <c r="B56" s="37"/>
      <c r="C56" s="38">
        <v>53.0</v>
      </c>
      <c r="D56" s="42">
        <f t="shared" si="5"/>
        <v>3.000079471</v>
      </c>
      <c r="E56" s="42">
        <f t="shared" si="6"/>
        <v>0.1410413319</v>
      </c>
      <c r="F56" s="42">
        <f t="shared" si="7"/>
        <v>0.7868476956</v>
      </c>
      <c r="G56" s="42">
        <f t="shared" si="8"/>
        <v>-0.9278890273</v>
      </c>
      <c r="H56" s="42">
        <f t="shared" si="9"/>
        <v>0.4119012482</v>
      </c>
      <c r="I56" s="43">
        <f t="shared" ref="I56:K56" si="218">ROUNDDOWN(($B$10+E56)*$B$8)</f>
        <v>158</v>
      </c>
      <c r="J56" s="43">
        <f t="shared" si="218"/>
        <v>247</v>
      </c>
      <c r="K56" s="43">
        <f t="shared" si="218"/>
        <v>9</v>
      </c>
      <c r="L56" s="44" t="str">
        <f t="shared" ref="L56:N56" si="219">(concat(SUBSTITUTE(I56, ",", ".",),","))</f>
        <v>158,</v>
      </c>
      <c r="M56" s="44" t="str">
        <f t="shared" si="219"/>
        <v>247,</v>
      </c>
      <c r="N56" s="44" t="str">
        <f t="shared" si="219"/>
        <v>9,</v>
      </c>
      <c r="O56" s="43">
        <f t="shared" ref="O56:Q56" si="220">($B$10+(($B$4*E56)+($B$6*$H56)))*$B$8</f>
        <v>173.5149892</v>
      </c>
      <c r="P56" s="43">
        <f t="shared" si="220"/>
        <v>276.3757978</v>
      </c>
      <c r="Q56" s="43">
        <f t="shared" si="220"/>
        <v>3.261106211</v>
      </c>
      <c r="R56" s="44" t="str">
        <f t="shared" ref="R56:T56" si="221">(concat(SUBSTITUTE(O56, ",", ".",),","))</f>
        <v>174,</v>
      </c>
      <c r="S56" s="44" t="str">
        <f t="shared" si="221"/>
        <v>276,</v>
      </c>
      <c r="T56" s="44" t="str">
        <f t="shared" si="221"/>
        <v>3,</v>
      </c>
    </row>
    <row r="57">
      <c r="B57" s="37"/>
      <c r="C57" s="38">
        <v>54.0</v>
      </c>
      <c r="D57" s="42">
        <f t="shared" si="5"/>
        <v>3.056684744</v>
      </c>
      <c r="E57" s="42">
        <f t="shared" si="6"/>
        <v>0.08480592448</v>
      </c>
      <c r="F57" s="42">
        <f t="shared" si="7"/>
        <v>0.8205025753</v>
      </c>
      <c r="G57" s="42">
        <f t="shared" si="8"/>
        <v>-0.9053084996</v>
      </c>
      <c r="H57" s="42">
        <f t="shared" si="9"/>
        <v>0.2519780614</v>
      </c>
      <c r="I57" s="43">
        <f t="shared" ref="I57:K57" si="222">ROUNDDOWN(($B$10+E57)*$B$8)</f>
        <v>150</v>
      </c>
      <c r="J57" s="43">
        <f t="shared" si="222"/>
        <v>252</v>
      </c>
      <c r="K57" s="43">
        <f t="shared" si="222"/>
        <v>13</v>
      </c>
      <c r="L57" s="44" t="str">
        <f t="shared" ref="L57:N57" si="223">(concat(SUBSTITUTE(I57, ",", ".",),","))</f>
        <v>150,</v>
      </c>
      <c r="M57" s="44" t="str">
        <f t="shared" si="223"/>
        <v>252,</v>
      </c>
      <c r="N57" s="44" t="str">
        <f t="shared" si="223"/>
        <v>13,</v>
      </c>
      <c r="O57" s="43">
        <f t="shared" ref="O57:Q57" si="224">($B$10+(($B$4*E57)+($B$6*$H57)))*$B$8</f>
        <v>159.6852352</v>
      </c>
      <c r="P57" s="43">
        <f t="shared" si="224"/>
        <v>276.8633192</v>
      </c>
      <c r="Q57" s="43">
        <f t="shared" si="224"/>
        <v>1.984760259</v>
      </c>
      <c r="R57" s="44" t="str">
        <f t="shared" ref="R57:T57" si="225">(concat(SUBSTITUTE(O57, ",", ".",),","))</f>
        <v>160,</v>
      </c>
      <c r="S57" s="44" t="str">
        <f t="shared" si="225"/>
        <v>277,</v>
      </c>
      <c r="T57" s="44" t="str">
        <f t="shared" si="225"/>
        <v>2,</v>
      </c>
    </row>
    <row r="58">
      <c r="B58" s="37"/>
      <c r="C58" s="38">
        <v>55.0</v>
      </c>
      <c r="D58" s="42">
        <f t="shared" si="5"/>
        <v>3.113290017</v>
      </c>
      <c r="E58" s="42">
        <f t="shared" si="6"/>
        <v>0.02829885808</v>
      </c>
      <c r="F58" s="42">
        <f t="shared" si="7"/>
        <v>0.8515291379</v>
      </c>
      <c r="G58" s="42">
        <f t="shared" si="8"/>
        <v>-0.8798279958</v>
      </c>
      <c r="H58" s="42">
        <f t="shared" si="9"/>
        <v>0.08480592448</v>
      </c>
      <c r="I58" s="43">
        <f t="shared" ref="I58:K58" si="226">ROUNDDOWN(($B$10+E58)*$B$8)</f>
        <v>142</v>
      </c>
      <c r="J58" s="43">
        <f t="shared" si="226"/>
        <v>256</v>
      </c>
      <c r="K58" s="43">
        <f t="shared" si="226"/>
        <v>16</v>
      </c>
      <c r="L58" s="44" t="str">
        <f t="shared" ref="L58:N58" si="227">(concat(SUBSTITUTE(I58, ",", ".",),","))</f>
        <v>142,</v>
      </c>
      <c r="M58" s="44" t="str">
        <f t="shared" si="227"/>
        <v>256,</v>
      </c>
      <c r="N58" s="44" t="str">
        <f t="shared" si="227"/>
        <v>16,</v>
      </c>
      <c r="O58" s="43">
        <f t="shared" ref="O58:Q58" si="228">($B$10+(($B$4*E58)+($B$6*$H58)))*$B$8</f>
        <v>145.5913371</v>
      </c>
      <c r="P58" s="43">
        <f t="shared" si="228"/>
        <v>276.71134</v>
      </c>
      <c r="Q58" s="43">
        <f t="shared" si="228"/>
        <v>0.9494324851</v>
      </c>
      <c r="R58" s="44" t="str">
        <f t="shared" ref="R58:T58" si="229">(concat(SUBSTITUTE(O58, ",", ".",),","))</f>
        <v>146,</v>
      </c>
      <c r="S58" s="44" t="str">
        <f t="shared" si="229"/>
        <v>277,</v>
      </c>
      <c r="T58" s="44" t="str">
        <f t="shared" si="229"/>
        <v>1,</v>
      </c>
    </row>
    <row r="59">
      <c r="B59" s="37"/>
      <c r="C59" s="38">
        <v>56.0</v>
      </c>
      <c r="D59" s="42">
        <f t="shared" si="5"/>
        <v>3.16989529</v>
      </c>
      <c r="E59" s="42">
        <f t="shared" si="6"/>
        <v>-0.02829885808</v>
      </c>
      <c r="F59" s="42">
        <f t="shared" si="7"/>
        <v>0.879827996</v>
      </c>
      <c r="G59" s="42">
        <f t="shared" si="8"/>
        <v>-0.8515291377</v>
      </c>
      <c r="H59" s="42">
        <f t="shared" si="9"/>
        <v>-0.08480592448</v>
      </c>
      <c r="I59" s="43">
        <f t="shared" ref="I59:K59" si="230">ROUNDDOWN(($B$10+E59)*$B$8)</f>
        <v>134</v>
      </c>
      <c r="J59" s="43">
        <f t="shared" si="230"/>
        <v>260</v>
      </c>
      <c r="K59" s="43">
        <f t="shared" si="230"/>
        <v>20</v>
      </c>
      <c r="L59" s="44" t="str">
        <f t="shared" ref="L59:N59" si="231">(concat(SUBSTITUTE(I59, ",", ".",),","))</f>
        <v>134,</v>
      </c>
      <c r="M59" s="44" t="str">
        <f t="shared" si="231"/>
        <v>260,</v>
      </c>
      <c r="N59" s="44" t="str">
        <f t="shared" si="231"/>
        <v>20,</v>
      </c>
      <c r="O59" s="43">
        <f t="shared" ref="O59:Q59" si="232">($B$10+(($B$4*E59)+($B$6*$H59)))*$B$8</f>
        <v>131.4086629</v>
      </c>
      <c r="P59" s="43">
        <f t="shared" si="232"/>
        <v>276.0505675</v>
      </c>
      <c r="Q59" s="43">
        <f t="shared" si="232"/>
        <v>0.2886600688</v>
      </c>
      <c r="R59" s="44" t="str">
        <f t="shared" ref="R59:T59" si="233">(concat(SUBSTITUTE(O59, ",", ".",),","))</f>
        <v>131,</v>
      </c>
      <c r="S59" s="44" t="str">
        <f t="shared" si="233"/>
        <v>276,</v>
      </c>
      <c r="T59" s="44" t="str">
        <f t="shared" si="233"/>
        <v>0,</v>
      </c>
    </row>
    <row r="60">
      <c r="B60" s="37"/>
      <c r="C60" s="38">
        <v>57.0</v>
      </c>
      <c r="D60" s="42">
        <f t="shared" si="5"/>
        <v>3.226500563</v>
      </c>
      <c r="E60" s="42">
        <f t="shared" si="6"/>
        <v>-0.08480592448</v>
      </c>
      <c r="F60" s="42">
        <f t="shared" si="7"/>
        <v>0.9053084997</v>
      </c>
      <c r="G60" s="42">
        <f t="shared" si="8"/>
        <v>-0.8205025751</v>
      </c>
      <c r="H60" s="42">
        <f t="shared" si="9"/>
        <v>-0.2519780614</v>
      </c>
      <c r="I60" s="43">
        <f t="shared" ref="I60:K60" si="234">ROUNDDOWN(($B$10+E60)*$B$8)</f>
        <v>126</v>
      </c>
      <c r="J60" s="43">
        <f t="shared" si="234"/>
        <v>263</v>
      </c>
      <c r="K60" s="43">
        <f t="shared" si="234"/>
        <v>24</v>
      </c>
      <c r="L60" s="44" t="str">
        <f t="shared" ref="L60:N60" si="235">(concat(SUBSTITUTE(I60, ",", ".",),","))</f>
        <v>126,</v>
      </c>
      <c r="M60" s="44" t="str">
        <f t="shared" si="235"/>
        <v>263,</v>
      </c>
      <c r="N60" s="44" t="str">
        <f t="shared" si="235"/>
        <v>24,</v>
      </c>
      <c r="O60" s="43">
        <f t="shared" ref="O60:Q60" si="236">($B$10+(($B$4*E60)+($B$6*$H60)))*$B$8</f>
        <v>117.3147648</v>
      </c>
      <c r="P60" s="43">
        <f t="shared" si="236"/>
        <v>275.0152398</v>
      </c>
      <c r="Q60" s="43">
        <f t="shared" si="236"/>
        <v>0.1366808194</v>
      </c>
      <c r="R60" s="44" t="str">
        <f t="shared" ref="R60:T60" si="237">(concat(SUBSTITUTE(O60, ",", ".",),","))</f>
        <v>117,</v>
      </c>
      <c r="S60" s="44" t="str">
        <f t="shared" si="237"/>
        <v>275,</v>
      </c>
      <c r="T60" s="44" t="str">
        <f t="shared" si="237"/>
        <v>0,</v>
      </c>
    </row>
    <row r="61">
      <c r="B61" s="37"/>
      <c r="C61" s="38">
        <v>58.0</v>
      </c>
      <c r="D61" s="42">
        <f t="shared" si="5"/>
        <v>3.283105836</v>
      </c>
      <c r="E61" s="42">
        <f t="shared" si="6"/>
        <v>-0.1410413319</v>
      </c>
      <c r="F61" s="42">
        <f t="shared" si="7"/>
        <v>0.9278890274</v>
      </c>
      <c r="G61" s="42">
        <f t="shared" si="8"/>
        <v>-0.7868476954</v>
      </c>
      <c r="H61" s="42">
        <f t="shared" si="9"/>
        <v>-0.4119012482</v>
      </c>
      <c r="I61" s="43">
        <f t="shared" ref="I61:K61" si="238">ROUNDDOWN(($B$10+E61)*$B$8)</f>
        <v>118</v>
      </c>
      <c r="J61" s="43">
        <f t="shared" si="238"/>
        <v>267</v>
      </c>
      <c r="K61" s="43">
        <f t="shared" si="238"/>
        <v>29</v>
      </c>
      <c r="L61" s="44" t="str">
        <f t="shared" ref="L61:N61" si="239">(concat(SUBSTITUTE(I61, ",", ".",),","))</f>
        <v>118,</v>
      </c>
      <c r="M61" s="44" t="str">
        <f t="shared" si="239"/>
        <v>267,</v>
      </c>
      <c r="N61" s="44" t="str">
        <f t="shared" si="239"/>
        <v>29,</v>
      </c>
      <c r="O61" s="43">
        <f t="shared" ref="O61:Q61" si="240">($B$10+(($B$4*E61)+($B$6*$H61)))*$B$8</f>
        <v>103.4850108</v>
      </c>
      <c r="P61" s="43">
        <f t="shared" si="240"/>
        <v>273.7388938</v>
      </c>
      <c r="Q61" s="43">
        <f t="shared" si="240"/>
        <v>0.6242022857</v>
      </c>
      <c r="R61" s="44" t="str">
        <f t="shared" ref="R61:T61" si="241">(concat(SUBSTITUTE(O61, ",", ".",),","))</f>
        <v>103,</v>
      </c>
      <c r="S61" s="44" t="str">
        <f t="shared" si="241"/>
        <v>274,</v>
      </c>
      <c r="T61" s="44" t="str">
        <f t="shared" si="241"/>
        <v>1,</v>
      </c>
    </row>
    <row r="62">
      <c r="B62" s="37"/>
      <c r="C62" s="38">
        <v>59.0</v>
      </c>
      <c r="D62" s="42">
        <f t="shared" si="5"/>
        <v>3.339711109</v>
      </c>
      <c r="E62" s="42">
        <f t="shared" si="6"/>
        <v>-0.1968249415</v>
      </c>
      <c r="F62" s="42">
        <f t="shared" si="7"/>
        <v>0.9474972468</v>
      </c>
      <c r="G62" s="42">
        <f t="shared" si="8"/>
        <v>-0.7506723053</v>
      </c>
      <c r="H62" s="42">
        <f t="shared" si="9"/>
        <v>-0.5599747861</v>
      </c>
      <c r="I62" s="43">
        <f t="shared" ref="I62:K62" si="242">ROUNDDOWN(($B$10+E62)*$B$8)</f>
        <v>111</v>
      </c>
      <c r="J62" s="43">
        <f t="shared" si="242"/>
        <v>269</v>
      </c>
      <c r="K62" s="43">
        <f t="shared" si="242"/>
        <v>34</v>
      </c>
      <c r="L62" s="44" t="str">
        <f t="shared" ref="L62:N62" si="243">(concat(SUBSTITUTE(I62, ",", ".",),","))</f>
        <v>111,</v>
      </c>
      <c r="M62" s="44" t="str">
        <f t="shared" si="243"/>
        <v>269,</v>
      </c>
      <c r="N62" s="44" t="str">
        <f t="shared" si="243"/>
        <v>34,</v>
      </c>
      <c r="O62" s="43">
        <f t="shared" ref="O62:Q62" si="244">($B$10+(($B$4*E62)+($B$6*$H62)))*$B$8</f>
        <v>90.08827571</v>
      </c>
      <c r="P62" s="43">
        <f t="shared" si="244"/>
        <v>272.3501923</v>
      </c>
      <c r="Q62" s="43">
        <f t="shared" si="244"/>
        <v>1.874236847</v>
      </c>
      <c r="R62" s="44" t="str">
        <f t="shared" ref="R62:T62" si="245">(concat(SUBSTITUTE(O62, ",", ".",),","))</f>
        <v>90,</v>
      </c>
      <c r="S62" s="44" t="str">
        <f t="shared" si="245"/>
        <v>272,</v>
      </c>
      <c r="T62" s="44" t="str">
        <f t="shared" si="245"/>
        <v>2,</v>
      </c>
    </row>
    <row r="63">
      <c r="B63" s="37"/>
      <c r="C63" s="38">
        <v>60.0</v>
      </c>
      <c r="D63" s="42">
        <f t="shared" si="5"/>
        <v>3.396316382</v>
      </c>
      <c r="E63" s="42">
        <f t="shared" si="6"/>
        <v>-0.2519780614</v>
      </c>
      <c r="F63" s="42">
        <f t="shared" si="7"/>
        <v>0.9640703469</v>
      </c>
      <c r="G63" s="42">
        <f t="shared" si="8"/>
        <v>-0.7120922854</v>
      </c>
      <c r="H63" s="42">
        <f t="shared" si="9"/>
        <v>-0.691938869</v>
      </c>
      <c r="I63" s="43">
        <f t="shared" ref="I63:K63" si="246">ROUNDDOWN(($B$10+E63)*$B$8)</f>
        <v>103</v>
      </c>
      <c r="J63" s="43">
        <f t="shared" si="246"/>
        <v>272</v>
      </c>
      <c r="K63" s="43">
        <f t="shared" si="246"/>
        <v>39</v>
      </c>
      <c r="L63" s="44" t="str">
        <f t="shared" ref="L63:N63" si="247">(concat(SUBSTITUTE(I63, ",", ".",),","))</f>
        <v>103,</v>
      </c>
      <c r="M63" s="44" t="str">
        <f t="shared" si="247"/>
        <v>272,</v>
      </c>
      <c r="N63" s="44" t="str">
        <f t="shared" si="247"/>
        <v>39,</v>
      </c>
      <c r="O63" s="43">
        <f t="shared" ref="O63:Q63" si="248">($B$10+(($B$4*E63)+($B$6*$H63)))*$B$8</f>
        <v>77.28281694</v>
      </c>
      <c r="P63" s="43">
        <f t="shared" si="248"/>
        <v>270.9689272</v>
      </c>
      <c r="Q63" s="43">
        <f t="shared" si="248"/>
        <v>3.9981239</v>
      </c>
      <c r="R63" s="44" t="str">
        <f t="shared" ref="R63:T63" si="249">(concat(SUBSTITUTE(O63, ",", ".",),","))</f>
        <v>77,</v>
      </c>
      <c r="S63" s="44" t="str">
        <f t="shared" si="249"/>
        <v>271,</v>
      </c>
      <c r="T63" s="44" t="str">
        <f t="shared" si="249"/>
        <v>4,</v>
      </c>
    </row>
    <row r="64">
      <c r="B64" s="37"/>
      <c r="C64" s="38">
        <v>61.0</v>
      </c>
      <c r="D64" s="42">
        <f t="shared" si="5"/>
        <v>3.452921655</v>
      </c>
      <c r="E64" s="42">
        <f t="shared" si="6"/>
        <v>-0.3063240196</v>
      </c>
      <c r="F64" s="42">
        <f t="shared" si="7"/>
        <v>0.977555239</v>
      </c>
      <c r="G64" s="42">
        <f t="shared" si="8"/>
        <v>-0.6712312193</v>
      </c>
      <c r="H64" s="42">
        <f t="shared" si="9"/>
        <v>-0.8039971304</v>
      </c>
      <c r="I64" s="43">
        <f t="shared" ref="I64:K64" si="250">ROUNDDOWN(($B$10+E64)*$B$8)</f>
        <v>96</v>
      </c>
      <c r="J64" s="43">
        <f t="shared" si="250"/>
        <v>273</v>
      </c>
      <c r="K64" s="43">
        <f t="shared" si="250"/>
        <v>45</v>
      </c>
      <c r="L64" s="44" t="str">
        <f t="shared" ref="L64:N64" si="251">(concat(SUBSTITUTE(I64, ",", ".",),","))</f>
        <v>96,</v>
      </c>
      <c r="M64" s="44" t="str">
        <f t="shared" si="251"/>
        <v>273,</v>
      </c>
      <c r="N64" s="44" t="str">
        <f t="shared" si="251"/>
        <v>45,</v>
      </c>
      <c r="O64" s="43">
        <f t="shared" ref="O64:Q64" si="252">($B$10+(($B$4*E64)+($B$6*$H64)))*$B$8</f>
        <v>65.21244921</v>
      </c>
      <c r="P64" s="43">
        <f t="shared" si="252"/>
        <v>269.7023181</v>
      </c>
      <c r="Q64" s="43">
        <f t="shared" si="252"/>
        <v>7.091854977</v>
      </c>
      <c r="R64" s="44" t="str">
        <f t="shared" ref="R64:T64" si="253">(concat(SUBSTITUTE(O64, ",", ".",),","))</f>
        <v>65,</v>
      </c>
      <c r="S64" s="44" t="str">
        <f t="shared" si="253"/>
        <v>270,</v>
      </c>
      <c r="T64" s="44" t="str">
        <f t="shared" si="253"/>
        <v>7,</v>
      </c>
    </row>
    <row r="65">
      <c r="B65" s="37"/>
      <c r="C65" s="38">
        <v>62.0</v>
      </c>
      <c r="D65" s="42">
        <f t="shared" si="5"/>
        <v>3.509526928</v>
      </c>
      <c r="E65" s="42">
        <f t="shared" si="6"/>
        <v>-0.3596887296</v>
      </c>
      <c r="F65" s="42">
        <f t="shared" si="7"/>
        <v>0.987908727</v>
      </c>
      <c r="G65" s="42">
        <f t="shared" si="8"/>
        <v>-0.6282199973</v>
      </c>
      <c r="H65" s="42">
        <f t="shared" si="9"/>
        <v>-0.8929258581</v>
      </c>
      <c r="I65" s="43">
        <f t="shared" ref="I65:K65" si="254">ROUNDDOWN(($B$10+E65)*$B$8)</f>
        <v>88</v>
      </c>
      <c r="J65" s="43">
        <f t="shared" si="254"/>
        <v>275</v>
      </c>
      <c r="K65" s="43">
        <f t="shared" si="254"/>
        <v>51</v>
      </c>
      <c r="L65" s="44" t="str">
        <f t="shared" ref="L65:N65" si="255">(concat(SUBSTITUTE(I65, ",", ".",),","))</f>
        <v>88,</v>
      </c>
      <c r="M65" s="44" t="str">
        <f t="shared" si="255"/>
        <v>275,</v>
      </c>
      <c r="N65" s="44" t="str">
        <f t="shared" si="255"/>
        <v>51,</v>
      </c>
      <c r="O65" s="43">
        <f t="shared" ref="O65:Q65" si="256">($B$10+(($B$4*E65)+($B$6*$H65)))*$B$8</f>
        <v>54.00312669</v>
      </c>
      <c r="P65" s="43">
        <f t="shared" si="256"/>
        <v>268.6417116</v>
      </c>
      <c r="Q65" s="43">
        <f t="shared" si="256"/>
        <v>11.23280903</v>
      </c>
      <c r="R65" s="44" t="str">
        <f t="shared" ref="R65:T65" si="257">(concat(SUBSTITUTE(O65, ",", ".",),","))</f>
        <v>54,</v>
      </c>
      <c r="S65" s="44" t="str">
        <f t="shared" si="257"/>
        <v>269,</v>
      </c>
      <c r="T65" s="44" t="str">
        <f t="shared" si="257"/>
        <v>11,</v>
      </c>
    </row>
    <row r="66">
      <c r="B66" s="37"/>
      <c r="C66" s="38">
        <v>63.0</v>
      </c>
      <c r="D66" s="42">
        <f t="shared" si="5"/>
        <v>3.566132201</v>
      </c>
      <c r="E66" s="42">
        <f t="shared" si="6"/>
        <v>-0.4119012482</v>
      </c>
      <c r="F66" s="42">
        <f t="shared" si="7"/>
        <v>0.9950976455</v>
      </c>
      <c r="G66" s="42">
        <f t="shared" si="8"/>
        <v>-0.5831963972</v>
      </c>
      <c r="H66" s="42">
        <f t="shared" si="9"/>
        <v>-0.9561667347</v>
      </c>
      <c r="I66" s="43">
        <f t="shared" ref="I66:K66" si="258">ROUNDDOWN(($B$10+E66)*$B$8)</f>
        <v>81</v>
      </c>
      <c r="J66" s="43">
        <f t="shared" si="258"/>
        <v>276</v>
      </c>
      <c r="K66" s="43">
        <f t="shared" si="258"/>
        <v>57</v>
      </c>
      <c r="L66" s="44" t="str">
        <f t="shared" ref="L66:N66" si="259">(concat(SUBSTITUTE(I66, ",", ".",),","))</f>
        <v>81,</v>
      </c>
      <c r="M66" s="44" t="str">
        <f t="shared" si="259"/>
        <v>276,</v>
      </c>
      <c r="N66" s="44" t="str">
        <f t="shared" si="259"/>
        <v>57,</v>
      </c>
      <c r="O66" s="43">
        <f t="shared" ref="O66:Q66" si="260">($B$10+(($B$4*E66)+($B$6*$H66)))*$B$8</f>
        <v>43.76002828</v>
      </c>
      <c r="P66" s="43">
        <f t="shared" si="260"/>
        <v>267.8597771</v>
      </c>
      <c r="Q66" s="43">
        <f t="shared" si="260"/>
        <v>16.47699343</v>
      </c>
      <c r="R66" s="44" t="str">
        <f t="shared" ref="R66:T66" si="261">(concat(SUBSTITUTE(O66, ",", ".",),","))</f>
        <v>44,</v>
      </c>
      <c r="S66" s="44" t="str">
        <f t="shared" si="261"/>
        <v>268,</v>
      </c>
      <c r="T66" s="44" t="str">
        <f t="shared" si="261"/>
        <v>16,</v>
      </c>
    </row>
    <row r="67">
      <c r="B67" s="37"/>
      <c r="C67" s="38">
        <v>64.0</v>
      </c>
      <c r="D67" s="42">
        <f t="shared" si="5"/>
        <v>3.622737474</v>
      </c>
      <c r="E67" s="42">
        <f t="shared" si="6"/>
        <v>-0.462794323</v>
      </c>
      <c r="F67" s="42">
        <f t="shared" si="7"/>
        <v>0.9990989662</v>
      </c>
      <c r="G67" s="42">
        <f t="shared" si="8"/>
        <v>-0.5363046432</v>
      </c>
      <c r="H67" s="42">
        <f t="shared" si="9"/>
        <v>-0.9919004353</v>
      </c>
      <c r="I67" s="43">
        <f t="shared" ref="I67:K67" si="262">ROUNDDOWN(($B$10+E67)*$B$8)</f>
        <v>74</v>
      </c>
      <c r="J67" s="43">
        <f t="shared" si="262"/>
        <v>276</v>
      </c>
      <c r="K67" s="43">
        <f t="shared" si="262"/>
        <v>64</v>
      </c>
      <c r="L67" s="44" t="str">
        <f t="shared" ref="L67:N67" si="263">(concat(SUBSTITUTE(I67, ",", ".",),","))</f>
        <v>74,</v>
      </c>
      <c r="M67" s="44" t="str">
        <f t="shared" si="263"/>
        <v>276,</v>
      </c>
      <c r="N67" s="44" t="str">
        <f t="shared" si="263"/>
        <v>64,</v>
      </c>
      <c r="O67" s="43">
        <f t="shared" ref="O67:Q67" si="264">($B$10+(($B$4*E67)+($B$6*$H67)))*$B$8</f>
        <v>34.56522795</v>
      </c>
      <c r="P67" s="43">
        <f t="shared" si="264"/>
        <v>267.4082816</v>
      </c>
      <c r="Q67" s="43">
        <f t="shared" si="264"/>
        <v>22.85687169</v>
      </c>
      <c r="R67" s="44" t="str">
        <f t="shared" ref="R67:T67" si="265">(concat(SUBSTITUTE(O67, ",", ".",),","))</f>
        <v>35,</v>
      </c>
      <c r="S67" s="44" t="str">
        <f t="shared" si="265"/>
        <v>267,</v>
      </c>
      <c r="T67" s="44" t="str">
        <f t="shared" si="265"/>
        <v>23,</v>
      </c>
    </row>
    <row r="68">
      <c r="B68" s="37"/>
      <c r="C68" s="38">
        <v>65.0</v>
      </c>
      <c r="D68" s="42">
        <f t="shared" si="5"/>
        <v>3.679342747</v>
      </c>
      <c r="E68" s="42">
        <f t="shared" si="6"/>
        <v>-0.512204928</v>
      </c>
      <c r="F68" s="42">
        <f t="shared" si="7"/>
        <v>0.9998998718</v>
      </c>
      <c r="G68" s="42">
        <f t="shared" si="8"/>
        <v>-0.4876949438</v>
      </c>
      <c r="H68" s="42">
        <f t="shared" si="9"/>
        <v>-0.9990989662</v>
      </c>
      <c r="I68" s="43">
        <f t="shared" ref="I68:K68" si="266">ROUNDDOWN(($B$10+E68)*$B$8)</f>
        <v>67</v>
      </c>
      <c r="J68" s="43">
        <f t="shared" si="266"/>
        <v>276</v>
      </c>
      <c r="K68" s="43">
        <f t="shared" si="266"/>
        <v>70</v>
      </c>
      <c r="L68" s="44" t="str">
        <f t="shared" ref="L68:N68" si="267">(concat(SUBSTITUTE(I68, ",", ".",),","))</f>
        <v>67,</v>
      </c>
      <c r="M68" s="44" t="str">
        <f t="shared" si="267"/>
        <v>276,</v>
      </c>
      <c r="N68" s="44" t="str">
        <f t="shared" si="267"/>
        <v>70,</v>
      </c>
      <c r="O68" s="43">
        <f t="shared" ref="O68:Q68" si="268">($B$10+(($B$4*E68)+($B$6*$H68)))*$B$8</f>
        <v>26.4760146</v>
      </c>
      <c r="P68" s="43">
        <f t="shared" si="268"/>
        <v>267.3165066</v>
      </c>
      <c r="Q68" s="43">
        <f t="shared" si="268"/>
        <v>30.37984232</v>
      </c>
      <c r="R68" s="44" t="str">
        <f t="shared" ref="R68:T68" si="269">(concat(SUBSTITUTE(O68, ",", ".",),","))</f>
        <v>26,</v>
      </c>
      <c r="S68" s="44" t="str">
        <f t="shared" si="269"/>
        <v>267,</v>
      </c>
      <c r="T68" s="44" t="str">
        <f t="shared" si="269"/>
        <v>30,</v>
      </c>
    </row>
    <row r="69">
      <c r="B69" s="37"/>
      <c r="C69" s="38">
        <v>66.0</v>
      </c>
      <c r="D69" s="42">
        <f t="shared" si="5"/>
        <v>3.73594802</v>
      </c>
      <c r="E69" s="42">
        <f t="shared" si="6"/>
        <v>-0.5599747861</v>
      </c>
      <c r="F69" s="42">
        <f t="shared" si="7"/>
        <v>0.9974977966</v>
      </c>
      <c r="G69" s="42">
        <f t="shared" si="8"/>
        <v>-0.4375230105</v>
      </c>
      <c r="H69" s="42">
        <f t="shared" si="9"/>
        <v>-0.9775552389</v>
      </c>
      <c r="I69" s="43">
        <f t="shared" ref="I69:K69" si="270">ROUNDDOWN(($B$10+E69)*$B$8)</f>
        <v>60</v>
      </c>
      <c r="J69" s="43">
        <f t="shared" si="270"/>
        <v>276</v>
      </c>
      <c r="K69" s="43">
        <f t="shared" si="270"/>
        <v>77</v>
      </c>
      <c r="L69" s="44" t="str">
        <f t="shared" ref="L69:N69" si="271">(concat(SUBSTITUTE(I69, ",", ".",),","))</f>
        <v>60,</v>
      </c>
      <c r="M69" s="44" t="str">
        <f t="shared" si="271"/>
        <v>276,</v>
      </c>
      <c r="N69" s="44" t="str">
        <f t="shared" si="271"/>
        <v>77,</v>
      </c>
      <c r="O69" s="43">
        <f t="shared" ref="O69:Q69" si="272">($B$10+(($B$4*E69)+($B$6*$H69)))*$B$8</f>
        <v>19.52390781</v>
      </c>
      <c r="P69" s="43">
        <f t="shared" si="272"/>
        <v>267.5903534</v>
      </c>
      <c r="Q69" s="43">
        <f t="shared" si="272"/>
        <v>39.02741438</v>
      </c>
      <c r="R69" s="44" t="str">
        <f t="shared" ref="R69:T69" si="273">(concat(SUBSTITUTE(O69, ",", ".",),","))</f>
        <v>20,</v>
      </c>
      <c r="S69" s="44" t="str">
        <f t="shared" si="273"/>
        <v>268,</v>
      </c>
      <c r="T69" s="44" t="str">
        <f t="shared" si="273"/>
        <v>39,</v>
      </c>
    </row>
    <row r="70">
      <c r="B70" s="37"/>
      <c r="C70" s="38">
        <v>67.0</v>
      </c>
      <c r="D70" s="42">
        <f t="shared" si="5"/>
        <v>3.792553294</v>
      </c>
      <c r="E70" s="42">
        <f t="shared" si="6"/>
        <v>-0.6059508763</v>
      </c>
      <c r="F70" s="42">
        <f t="shared" si="7"/>
        <v>0.9919004352</v>
      </c>
      <c r="G70" s="42">
        <f t="shared" si="8"/>
        <v>-0.385949559</v>
      </c>
      <c r="H70" s="42">
        <f t="shared" si="9"/>
        <v>-0.9278890273</v>
      </c>
      <c r="I70" s="43">
        <f t="shared" ref="I70:K70" si="274">ROUNDDOWN(($B$10+E70)*$B$8)</f>
        <v>54</v>
      </c>
      <c r="J70" s="43">
        <f t="shared" si="274"/>
        <v>275</v>
      </c>
      <c r="K70" s="43">
        <f t="shared" si="274"/>
        <v>85</v>
      </c>
      <c r="L70" s="44" t="str">
        <f t="shared" ref="L70:N70" si="275">(concat(SUBSTITUTE(I70, ",", ".",),","))</f>
        <v>54,</v>
      </c>
      <c r="M70" s="44" t="str">
        <f t="shared" si="275"/>
        <v>275,</v>
      </c>
      <c r="N70" s="44" t="str">
        <f t="shared" si="275"/>
        <v>85,</v>
      </c>
      <c r="O70" s="43">
        <f t="shared" ref="O70:Q70" si="276">($B$10+(($B$4*E70)+($B$6*$H70)))*$B$8</f>
        <v>13.71439552</v>
      </c>
      <c r="P70" s="43">
        <f t="shared" si="276"/>
        <v>268.2121632</v>
      </c>
      <c r="Q70" s="43">
        <f t="shared" si="276"/>
        <v>48.75510533</v>
      </c>
      <c r="R70" s="44" t="str">
        <f t="shared" ref="R70:T70" si="277">(concat(SUBSTITUTE(O70, ",", ".",),","))</f>
        <v>14,</v>
      </c>
      <c r="S70" s="44" t="str">
        <f t="shared" si="277"/>
        <v>268,</v>
      </c>
      <c r="T70" s="44" t="str">
        <f t="shared" si="277"/>
        <v>49,</v>
      </c>
    </row>
    <row r="71">
      <c r="B71" s="37"/>
      <c r="C71" s="38">
        <v>68.0</v>
      </c>
      <c r="D71" s="42">
        <f t="shared" si="5"/>
        <v>3.849158567</v>
      </c>
      <c r="E71" s="42">
        <f t="shared" si="6"/>
        <v>-0.6499859231</v>
      </c>
      <c r="F71" s="42">
        <f t="shared" si="7"/>
        <v>0.9831257177</v>
      </c>
      <c r="G71" s="42">
        <f t="shared" si="8"/>
        <v>-0.3331397947</v>
      </c>
      <c r="H71" s="42">
        <f t="shared" si="9"/>
        <v>-0.8515291377</v>
      </c>
      <c r="I71" s="43">
        <f t="shared" ref="I71:K71" si="278">ROUNDDOWN(($B$10+E71)*$B$8)</f>
        <v>48</v>
      </c>
      <c r="J71" s="43">
        <f t="shared" si="278"/>
        <v>274</v>
      </c>
      <c r="K71" s="43">
        <f t="shared" si="278"/>
        <v>92</v>
      </c>
      <c r="L71" s="44" t="str">
        <f t="shared" ref="L71:N71" si="279">(concat(SUBSTITUTE(I71, ",", ".",),","))</f>
        <v>48,</v>
      </c>
      <c r="M71" s="44" t="str">
        <f t="shared" si="279"/>
        <v>274,</v>
      </c>
      <c r="N71" s="44" t="str">
        <f t="shared" si="279"/>
        <v>92,</v>
      </c>
      <c r="O71" s="43">
        <f t="shared" ref="O71:Q71" si="280">($B$10+(($B$4*E71)+($B$6*$H71)))*$B$8</f>
        <v>9.027399279</v>
      </c>
      <c r="P71" s="43">
        <f t="shared" si="280"/>
        <v>269.1412559</v>
      </c>
      <c r="Q71" s="43">
        <f t="shared" si="280"/>
        <v>59.49306637</v>
      </c>
      <c r="R71" s="44" t="str">
        <f t="shared" ref="R71:T71" si="281">(concat(SUBSTITUTE(O71, ",", ".",),","))</f>
        <v>9,</v>
      </c>
      <c r="S71" s="44" t="str">
        <f t="shared" si="281"/>
        <v>269,</v>
      </c>
      <c r="T71" s="44" t="str">
        <f t="shared" si="281"/>
        <v>59,</v>
      </c>
    </row>
    <row r="72">
      <c r="B72" s="37"/>
      <c r="C72" s="38">
        <v>69.0</v>
      </c>
      <c r="D72" s="42">
        <f t="shared" si="5"/>
        <v>3.90576384</v>
      </c>
      <c r="E72" s="42">
        <f t="shared" si="6"/>
        <v>-0.691938869</v>
      </c>
      <c r="F72" s="42">
        <f t="shared" si="7"/>
        <v>0.9712017522</v>
      </c>
      <c r="G72" s="42">
        <f t="shared" si="8"/>
        <v>-0.2792628833</v>
      </c>
      <c r="H72" s="42">
        <f t="shared" si="9"/>
        <v>-0.7506723053</v>
      </c>
      <c r="I72" s="43">
        <f t="shared" ref="I72:K72" si="282">ROUNDDOWN(($B$10+E72)*$B$8)</f>
        <v>42</v>
      </c>
      <c r="J72" s="43">
        <f t="shared" si="282"/>
        <v>273</v>
      </c>
      <c r="K72" s="43">
        <f t="shared" si="282"/>
        <v>99</v>
      </c>
      <c r="L72" s="44" t="str">
        <f t="shared" ref="L72:N72" si="283">(concat(SUBSTITUTE(I72, ",", ".",),","))</f>
        <v>42,</v>
      </c>
      <c r="M72" s="44" t="str">
        <f t="shared" si="283"/>
        <v>273,</v>
      </c>
      <c r="N72" s="44" t="str">
        <f t="shared" si="283"/>
        <v>99,</v>
      </c>
      <c r="O72" s="43">
        <f t="shared" ref="O72:Q72" si="284">($B$10+(($B$4*E72)+($B$6*$H72)))*$B$8</f>
        <v>5.418451503</v>
      </c>
      <c r="P72" s="43">
        <f t="shared" si="284"/>
        <v>270.3151739</v>
      </c>
      <c r="Q72" s="43">
        <f t="shared" si="284"/>
        <v>71.14741912</v>
      </c>
      <c r="R72" s="44" t="str">
        <f t="shared" ref="R72:T72" si="285">(concat(SUBSTITUTE(O72, ",", ".",),","))</f>
        <v>5,</v>
      </c>
      <c r="S72" s="44" t="str">
        <f t="shared" si="285"/>
        <v>270,</v>
      </c>
      <c r="T72" s="44" t="str">
        <f t="shared" si="285"/>
        <v>71,</v>
      </c>
    </row>
    <row r="73">
      <c r="B73" s="37"/>
      <c r="C73" s="38">
        <v>70.0</v>
      </c>
      <c r="D73" s="42">
        <f t="shared" si="5"/>
        <v>3.962369113</v>
      </c>
      <c r="E73" s="42">
        <f t="shared" si="6"/>
        <v>-0.7316753261</v>
      </c>
      <c r="F73" s="42">
        <f t="shared" si="7"/>
        <v>0.9561667346</v>
      </c>
      <c r="G73" s="42">
        <f t="shared" si="8"/>
        <v>-0.2244914086</v>
      </c>
      <c r="H73" s="42">
        <f t="shared" si="9"/>
        <v>-0.6282199973</v>
      </c>
      <c r="I73" s="43">
        <f t="shared" ref="I73:K73" si="286">ROUNDDOWN(($B$10+E73)*$B$8)</f>
        <v>37</v>
      </c>
      <c r="J73" s="43">
        <f t="shared" si="286"/>
        <v>270</v>
      </c>
      <c r="K73" s="43">
        <f t="shared" si="286"/>
        <v>107</v>
      </c>
      <c r="L73" s="44" t="str">
        <f t="shared" ref="L73:N73" si="287">(concat(SUBSTITUTE(I73, ",", ".",),","))</f>
        <v>37,</v>
      </c>
      <c r="M73" s="44" t="str">
        <f t="shared" si="287"/>
        <v>270,</v>
      </c>
      <c r="N73" s="44" t="str">
        <f t="shared" si="287"/>
        <v>107,</v>
      </c>
      <c r="O73" s="43">
        <f t="shared" ref="O73:Q73" si="288">($B$10+(($B$4*E73)+($B$6*$H73)))*$B$8</f>
        <v>2.820549118</v>
      </c>
      <c r="P73" s="43">
        <f t="shared" si="288"/>
        <v>271.6515933</v>
      </c>
      <c r="Q73" s="43">
        <f t="shared" si="288"/>
        <v>83.60226757</v>
      </c>
      <c r="R73" s="44" t="str">
        <f t="shared" ref="R73:T73" si="289">(concat(SUBSTITUTE(O73, ",", ".",),","))</f>
        <v>3,</v>
      </c>
      <c r="S73" s="44" t="str">
        <f t="shared" si="289"/>
        <v>272,</v>
      </c>
      <c r="T73" s="44" t="str">
        <f t="shared" si="289"/>
        <v>84,</v>
      </c>
    </row>
    <row r="74">
      <c r="B74" s="37"/>
      <c r="C74" s="38">
        <v>71.0</v>
      </c>
      <c r="D74" s="42">
        <f t="shared" si="5"/>
        <v>4.018974386</v>
      </c>
      <c r="E74" s="42">
        <f t="shared" si="6"/>
        <v>-0.7690680066</v>
      </c>
      <c r="F74" s="42">
        <f t="shared" si="7"/>
        <v>0.9380688268</v>
      </c>
      <c r="G74" s="42">
        <f t="shared" si="8"/>
        <v>-0.1690008203</v>
      </c>
      <c r="H74" s="42">
        <f t="shared" si="9"/>
        <v>-0.4876949438</v>
      </c>
      <c r="I74" s="43">
        <f t="shared" ref="I74:K74" si="290">ROUNDDOWN(($B$10+E74)*$B$8)</f>
        <v>31</v>
      </c>
      <c r="J74" s="43">
        <f t="shared" si="290"/>
        <v>268</v>
      </c>
      <c r="K74" s="43">
        <f t="shared" si="290"/>
        <v>115</v>
      </c>
      <c r="L74" s="44" t="str">
        <f t="shared" ref="L74:N74" si="291">(concat(SUBSTITUTE(I74, ",", ".",),","))</f>
        <v>31,</v>
      </c>
      <c r="M74" s="44" t="str">
        <f t="shared" si="291"/>
        <v>268,</v>
      </c>
      <c r="N74" s="44" t="str">
        <f t="shared" si="291"/>
        <v>115,</v>
      </c>
      <c r="O74" s="43">
        <f t="shared" ref="O74:Q74" si="292">($B$10+(($B$4*E74)+($B$6*$H74)))*$B$8</f>
        <v>1.146628315</v>
      </c>
      <c r="P74" s="43">
        <f t="shared" si="292"/>
        <v>273.0508474</v>
      </c>
      <c r="Q74" s="43">
        <f t="shared" si="292"/>
        <v>96.72232941</v>
      </c>
      <c r="R74" s="44" t="str">
        <f t="shared" ref="R74:T74" si="293">(concat(SUBSTITUTE(O74, ",", ".",),","))</f>
        <v>1,</v>
      </c>
      <c r="S74" s="44" t="str">
        <f t="shared" si="293"/>
        <v>273,</v>
      </c>
      <c r="T74" s="44" t="str">
        <f t="shared" si="293"/>
        <v>97,</v>
      </c>
    </row>
    <row r="75">
      <c r="B75" s="37"/>
      <c r="C75" s="38">
        <v>72.0</v>
      </c>
      <c r="D75" s="42">
        <f t="shared" si="5"/>
        <v>4.075579659</v>
      </c>
      <c r="E75" s="42">
        <f t="shared" si="6"/>
        <v>-0.8039971304</v>
      </c>
      <c r="F75" s="42">
        <f t="shared" si="7"/>
        <v>0.9169660016</v>
      </c>
      <c r="G75" s="42">
        <f t="shared" si="8"/>
        <v>-0.1129688714</v>
      </c>
      <c r="H75" s="42">
        <f t="shared" si="9"/>
        <v>-0.3331397947</v>
      </c>
      <c r="I75" s="43">
        <f t="shared" ref="I75:K75" si="294">ROUNDDOWN(($B$10+E75)*$B$8)</f>
        <v>27</v>
      </c>
      <c r="J75" s="43">
        <f t="shared" si="294"/>
        <v>265</v>
      </c>
      <c r="K75" s="43">
        <f t="shared" si="294"/>
        <v>122</v>
      </c>
      <c r="L75" s="44" t="str">
        <f t="shared" ref="L75:N75" si="295">(concat(SUBSTITUTE(I75, ",", ".",),","))</f>
        <v>27,</v>
      </c>
      <c r="M75" s="44" t="str">
        <f t="shared" si="295"/>
        <v>265,</v>
      </c>
      <c r="N75" s="44" t="str">
        <f t="shared" si="295"/>
        <v>122,</v>
      </c>
      <c r="O75" s="43">
        <f t="shared" ref="O75:Q75" si="296">($B$10+(($B$4*E75)+($B$6*$H75)))*$B$8</f>
        <v>0.292587515</v>
      </c>
      <c r="P75" s="43">
        <f t="shared" si="296"/>
        <v>274.3989904</v>
      </c>
      <c r="Q75" s="43">
        <f t="shared" si="296"/>
        <v>110.3561135</v>
      </c>
      <c r="R75" s="44" t="str">
        <f t="shared" ref="R75:T75" si="297">(concat(SUBSTITUTE(O75, ",", ".",),","))</f>
        <v>0,</v>
      </c>
      <c r="S75" s="44" t="str">
        <f t="shared" si="297"/>
        <v>274,</v>
      </c>
      <c r="T75" s="44" t="str">
        <f t="shared" si="297"/>
        <v>110,</v>
      </c>
    </row>
    <row r="76">
      <c r="B76" s="37"/>
      <c r="C76" s="38">
        <v>73.0</v>
      </c>
      <c r="D76" s="42">
        <f t="shared" si="5"/>
        <v>4.132184932</v>
      </c>
      <c r="E76" s="42">
        <f t="shared" si="6"/>
        <v>-0.836350809</v>
      </c>
      <c r="F76" s="42">
        <f t="shared" si="7"/>
        <v>0.892925858</v>
      </c>
      <c r="G76" s="42">
        <f t="shared" si="8"/>
        <v>-0.05657504918</v>
      </c>
      <c r="H76" s="42">
        <f t="shared" si="9"/>
        <v>-0.1690008203</v>
      </c>
      <c r="I76" s="43">
        <f t="shared" ref="I76:K76" si="298">ROUNDDOWN(($B$10+E76)*$B$8)</f>
        <v>22</v>
      </c>
      <c r="J76" s="43">
        <f t="shared" si="298"/>
        <v>262</v>
      </c>
      <c r="K76" s="43">
        <f t="shared" si="298"/>
        <v>130</v>
      </c>
      <c r="L76" s="44" t="str">
        <f t="shared" ref="L76:N76" si="299">(concat(SUBSTITUTE(I76, ",", ".",),","))</f>
        <v>22,</v>
      </c>
      <c r="M76" s="44" t="str">
        <f t="shared" si="299"/>
        <v>262,</v>
      </c>
      <c r="N76" s="44" t="str">
        <f t="shared" si="299"/>
        <v>130,</v>
      </c>
      <c r="O76" s="43">
        <f t="shared" ref="O76:Q76" si="300">($B$10+(($B$4*E76)+($B$6*$H76)))*$B$8</f>
        <v>0.1407699068</v>
      </c>
      <c r="P76" s="43">
        <f t="shared" si="300"/>
        <v>275.571311</v>
      </c>
      <c r="Q76" s="43">
        <f t="shared" si="300"/>
        <v>124.339554</v>
      </c>
      <c r="R76" s="44" t="str">
        <f t="shared" ref="R76:T76" si="301">(concat(SUBSTITUTE(O76, ",", ".",),","))</f>
        <v>0,</v>
      </c>
      <c r="S76" s="44" t="str">
        <f t="shared" si="301"/>
        <v>276,</v>
      </c>
      <c r="T76" s="44" t="str">
        <f t="shared" si="301"/>
        <v>124,</v>
      </c>
    </row>
    <row r="77">
      <c r="B77" s="37"/>
      <c r="C77" s="38">
        <v>74.0</v>
      </c>
      <c r="D77" s="42">
        <f t="shared" si="5"/>
        <v>4.188790205</v>
      </c>
      <c r="E77" s="42">
        <f t="shared" si="6"/>
        <v>-0.8660254038</v>
      </c>
      <c r="F77" s="42">
        <f t="shared" si="7"/>
        <v>0.8660254036</v>
      </c>
      <c r="G77" s="42">
        <f t="shared" si="8"/>
        <v>0</v>
      </c>
      <c r="H77" s="42">
        <f t="shared" si="9"/>
        <v>0</v>
      </c>
      <c r="I77" s="43">
        <f t="shared" ref="I77:K77" si="302">ROUNDDOWN(($B$10+E77)*$B$8)</f>
        <v>18</v>
      </c>
      <c r="J77" s="43">
        <f t="shared" si="302"/>
        <v>258</v>
      </c>
      <c r="K77" s="43">
        <f t="shared" si="302"/>
        <v>138</v>
      </c>
      <c r="L77" s="44" t="str">
        <f t="shared" ref="L77:N77" si="303">(concat(SUBSTITUTE(I77, ",", ".",),","))</f>
        <v>18,</v>
      </c>
      <c r="M77" s="44" t="str">
        <f t="shared" si="303"/>
        <v>258,</v>
      </c>
      <c r="N77" s="44" t="str">
        <f t="shared" si="303"/>
        <v>138,</v>
      </c>
      <c r="O77" s="43">
        <f t="shared" ref="O77:Q77" si="304">($B$10+(($B$4*E77)+($B$6*$H77)))*$B$8</f>
        <v>0.5638038122</v>
      </c>
      <c r="P77" s="43">
        <f t="shared" si="304"/>
        <v>276.4361962</v>
      </c>
      <c r="Q77" s="43">
        <f t="shared" si="304"/>
        <v>138.5</v>
      </c>
      <c r="R77" s="44" t="str">
        <f t="shared" ref="R77:T77" si="305">(concat(SUBSTITUTE(O77, ",", ".",),","))</f>
        <v>1,</v>
      </c>
      <c r="S77" s="44" t="str">
        <f t="shared" si="305"/>
        <v>276,</v>
      </c>
      <c r="T77" s="44" t="str">
        <f t="shared" si="305"/>
        <v>139,</v>
      </c>
    </row>
    <row r="78">
      <c r="B78" s="37"/>
      <c r="C78" s="38">
        <v>75.0</v>
      </c>
      <c r="D78" s="42">
        <f t="shared" si="5"/>
        <v>4.245395478</v>
      </c>
      <c r="E78" s="42">
        <f t="shared" si="6"/>
        <v>-0.8929258581</v>
      </c>
      <c r="F78" s="42">
        <f t="shared" si="7"/>
        <v>0.8363508088</v>
      </c>
      <c r="G78" s="42">
        <f t="shared" si="8"/>
        <v>0.05657504918</v>
      </c>
      <c r="H78" s="42">
        <f t="shared" si="9"/>
        <v>0.1690008203</v>
      </c>
      <c r="I78" s="43">
        <f t="shared" ref="I78:K78" si="306">ROUNDDOWN(($B$10+E78)*$B$8)</f>
        <v>14</v>
      </c>
      <c r="J78" s="43">
        <f t="shared" si="306"/>
        <v>254</v>
      </c>
      <c r="K78" s="43">
        <f t="shared" si="306"/>
        <v>146</v>
      </c>
      <c r="L78" s="44" t="str">
        <f t="shared" ref="L78:N78" si="307">(concat(SUBSTITUTE(I78, ",", ".",),","))</f>
        <v>14,</v>
      </c>
      <c r="M78" s="44" t="str">
        <f t="shared" si="307"/>
        <v>254,</v>
      </c>
      <c r="N78" s="44" t="str">
        <f t="shared" si="307"/>
        <v>146,</v>
      </c>
      <c r="O78" s="43">
        <f t="shared" ref="O78:Q78" si="308">($B$10+(($B$4*E78)+($B$6*$H78)))*$B$8</f>
        <v>1.428688938</v>
      </c>
      <c r="P78" s="43">
        <f t="shared" si="308"/>
        <v>276.8592301</v>
      </c>
      <c r="Q78" s="43">
        <f t="shared" si="308"/>
        <v>152.660446</v>
      </c>
      <c r="R78" s="44" t="str">
        <f t="shared" ref="R78:T78" si="309">(concat(SUBSTITUTE(O78, ",", ".",),","))</f>
        <v>1,</v>
      </c>
      <c r="S78" s="44" t="str">
        <f t="shared" si="309"/>
        <v>277,</v>
      </c>
      <c r="T78" s="44" t="str">
        <f t="shared" si="309"/>
        <v>153,</v>
      </c>
    </row>
    <row r="79">
      <c r="B79" s="37"/>
      <c r="C79" s="38">
        <v>76.0</v>
      </c>
      <c r="D79" s="42">
        <f t="shared" si="5"/>
        <v>4.302000751</v>
      </c>
      <c r="E79" s="42">
        <f t="shared" si="6"/>
        <v>-0.9169660018</v>
      </c>
      <c r="F79" s="42">
        <f t="shared" si="7"/>
        <v>0.8039971301</v>
      </c>
      <c r="G79" s="42">
        <f t="shared" si="8"/>
        <v>0.1129688714</v>
      </c>
      <c r="H79" s="42">
        <f t="shared" si="9"/>
        <v>0.3331397947</v>
      </c>
      <c r="I79" s="43">
        <f t="shared" ref="I79:K79" si="310">ROUNDDOWN(($B$10+E79)*$B$8)</f>
        <v>11</v>
      </c>
      <c r="J79" s="43">
        <f t="shared" si="310"/>
        <v>249</v>
      </c>
      <c r="K79" s="43">
        <f t="shared" si="310"/>
        <v>154</v>
      </c>
      <c r="L79" s="44" t="str">
        <f t="shared" ref="L79:N79" si="311">(concat(SUBSTITUTE(I79, ",", ".",),","))</f>
        <v>11,</v>
      </c>
      <c r="M79" s="44" t="str">
        <f t="shared" si="311"/>
        <v>249,</v>
      </c>
      <c r="N79" s="44" t="str">
        <f t="shared" si="311"/>
        <v>154,</v>
      </c>
      <c r="O79" s="43">
        <f t="shared" ref="O79:Q79" si="312">($B$10+(($B$4*E79)+($B$6*$H79)))*$B$8</f>
        <v>2.60100961</v>
      </c>
      <c r="P79" s="43">
        <f t="shared" si="312"/>
        <v>276.7074124</v>
      </c>
      <c r="Q79" s="43">
        <f t="shared" si="312"/>
        <v>166.6438865</v>
      </c>
      <c r="R79" s="44" t="str">
        <f t="shared" ref="R79:T79" si="313">(concat(SUBSTITUTE(O79, ",", ".",),","))</f>
        <v>3,</v>
      </c>
      <c r="S79" s="44" t="str">
        <f t="shared" si="313"/>
        <v>277,</v>
      </c>
      <c r="T79" s="44" t="str">
        <f t="shared" si="313"/>
        <v>167,</v>
      </c>
    </row>
    <row r="80">
      <c r="B80" s="37"/>
      <c r="C80" s="38">
        <v>77.0</v>
      </c>
      <c r="D80" s="42">
        <f t="shared" si="5"/>
        <v>4.358606024</v>
      </c>
      <c r="E80" s="42">
        <f t="shared" si="6"/>
        <v>-0.9380688269</v>
      </c>
      <c r="F80" s="42">
        <f t="shared" si="7"/>
        <v>0.7690680063</v>
      </c>
      <c r="G80" s="42">
        <f t="shared" si="8"/>
        <v>0.1690008203</v>
      </c>
      <c r="H80" s="42">
        <f t="shared" si="9"/>
        <v>0.4876949438</v>
      </c>
      <c r="I80" s="43">
        <f t="shared" ref="I80:K80" si="314">ROUNDDOWN(($B$10+E80)*$B$8)</f>
        <v>8</v>
      </c>
      <c r="J80" s="43">
        <f t="shared" si="314"/>
        <v>245</v>
      </c>
      <c r="K80" s="43">
        <f t="shared" si="314"/>
        <v>161</v>
      </c>
      <c r="L80" s="44" t="str">
        <f t="shared" ref="L80:N80" si="315">(concat(SUBSTITUTE(I80, ",", ".",),","))</f>
        <v>8,</v>
      </c>
      <c r="M80" s="44" t="str">
        <f t="shared" si="315"/>
        <v>245,</v>
      </c>
      <c r="N80" s="44" t="str">
        <f t="shared" si="315"/>
        <v>161,</v>
      </c>
      <c r="O80" s="43">
        <f t="shared" ref="O80:Q80" si="316">($B$10+(($B$4*E80)+($B$6*$H80)))*$B$8</f>
        <v>3.949152534</v>
      </c>
      <c r="P80" s="43">
        <f t="shared" si="316"/>
        <v>275.8533716</v>
      </c>
      <c r="Q80" s="43">
        <f t="shared" si="316"/>
        <v>180.2776706</v>
      </c>
      <c r="R80" s="44" t="str">
        <f t="shared" ref="R80:T80" si="317">(concat(SUBSTITUTE(O80, ",", ".",),","))</f>
        <v>4,</v>
      </c>
      <c r="S80" s="44" t="str">
        <f t="shared" si="317"/>
        <v>276,</v>
      </c>
      <c r="T80" s="44" t="str">
        <f t="shared" si="317"/>
        <v>180,</v>
      </c>
    </row>
    <row r="81">
      <c r="B81" s="37"/>
      <c r="C81" s="38">
        <v>78.0</v>
      </c>
      <c r="D81" s="42">
        <f t="shared" si="5"/>
        <v>4.415211297</v>
      </c>
      <c r="E81" s="42">
        <f t="shared" si="6"/>
        <v>-0.9561667347</v>
      </c>
      <c r="F81" s="42">
        <f t="shared" si="7"/>
        <v>0.7316753258</v>
      </c>
      <c r="G81" s="42">
        <f t="shared" si="8"/>
        <v>0.2244914086</v>
      </c>
      <c r="H81" s="42">
        <f t="shared" si="9"/>
        <v>0.6282199973</v>
      </c>
      <c r="I81" s="43">
        <f t="shared" ref="I81:K81" si="318">ROUNDDOWN(($B$10+E81)*$B$8)</f>
        <v>6</v>
      </c>
      <c r="J81" s="43">
        <f t="shared" si="318"/>
        <v>239</v>
      </c>
      <c r="K81" s="43">
        <f t="shared" si="318"/>
        <v>169</v>
      </c>
      <c r="L81" s="44" t="str">
        <f t="shared" ref="L81:N81" si="319">(concat(SUBSTITUTE(I81, ",", ".",),","))</f>
        <v>6,</v>
      </c>
      <c r="M81" s="44" t="str">
        <f t="shared" si="319"/>
        <v>239,</v>
      </c>
      <c r="N81" s="44" t="str">
        <f t="shared" si="319"/>
        <v>169,</v>
      </c>
      <c r="O81" s="43">
        <f t="shared" ref="O81:Q81" si="320">($B$10+(($B$4*E81)+($B$6*$H81)))*$B$8</f>
        <v>5.348406642</v>
      </c>
      <c r="P81" s="43">
        <f t="shared" si="320"/>
        <v>274.1794508</v>
      </c>
      <c r="Q81" s="43">
        <f t="shared" si="320"/>
        <v>193.3977324</v>
      </c>
      <c r="R81" s="44" t="str">
        <f t="shared" ref="R81:T81" si="321">(concat(SUBSTITUTE(O81, ",", ".",),","))</f>
        <v>5,</v>
      </c>
      <c r="S81" s="44" t="str">
        <f t="shared" si="321"/>
        <v>274,</v>
      </c>
      <c r="T81" s="44" t="str">
        <f t="shared" si="321"/>
        <v>193,</v>
      </c>
    </row>
    <row r="82">
      <c r="B82" s="37"/>
      <c r="C82" s="38">
        <v>79.0</v>
      </c>
      <c r="D82" s="42">
        <f t="shared" si="5"/>
        <v>4.47181657</v>
      </c>
      <c r="E82" s="42">
        <f t="shared" si="6"/>
        <v>-0.9712017523</v>
      </c>
      <c r="F82" s="42">
        <f t="shared" si="7"/>
        <v>0.6919388687</v>
      </c>
      <c r="G82" s="42">
        <f t="shared" si="8"/>
        <v>0.2792628833</v>
      </c>
      <c r="H82" s="42">
        <f t="shared" si="9"/>
        <v>0.7506723053</v>
      </c>
      <c r="I82" s="43">
        <f t="shared" ref="I82:K82" si="322">ROUNDDOWN(($B$10+E82)*$B$8)</f>
        <v>3</v>
      </c>
      <c r="J82" s="43">
        <f t="shared" si="322"/>
        <v>234</v>
      </c>
      <c r="K82" s="43">
        <f t="shared" si="322"/>
        <v>177</v>
      </c>
      <c r="L82" s="44" t="str">
        <f t="shared" ref="L82:N82" si="323">(concat(SUBSTITUTE(I82, ",", ".",),","))</f>
        <v>3,</v>
      </c>
      <c r="M82" s="44" t="str">
        <f t="shared" si="323"/>
        <v>234,</v>
      </c>
      <c r="N82" s="44" t="str">
        <f t="shared" si="323"/>
        <v>177,</v>
      </c>
      <c r="O82" s="43">
        <f t="shared" ref="O82:Q82" si="324">($B$10+(($B$4*E82)+($B$6*$H82)))*$B$8</f>
        <v>6.684826048</v>
      </c>
      <c r="P82" s="43">
        <f t="shared" si="324"/>
        <v>271.5815485</v>
      </c>
      <c r="Q82" s="43">
        <f t="shared" si="324"/>
        <v>205.8525809</v>
      </c>
      <c r="R82" s="44" t="str">
        <f t="shared" ref="R82:T82" si="325">(concat(SUBSTITUTE(O82, ",", ".",),","))</f>
        <v>7,</v>
      </c>
      <c r="S82" s="44" t="str">
        <f t="shared" si="325"/>
        <v>272,</v>
      </c>
      <c r="T82" s="44" t="str">
        <f t="shared" si="325"/>
        <v>206,</v>
      </c>
    </row>
    <row r="83">
      <c r="B83" s="37"/>
      <c r="C83" s="38">
        <v>80.0</v>
      </c>
      <c r="D83" s="42">
        <f t="shared" si="5"/>
        <v>4.528421843</v>
      </c>
      <c r="E83" s="42">
        <f t="shared" si="6"/>
        <v>-0.9831257178</v>
      </c>
      <c r="F83" s="42">
        <f t="shared" si="7"/>
        <v>0.6499859228</v>
      </c>
      <c r="G83" s="42">
        <f t="shared" si="8"/>
        <v>0.3331397947</v>
      </c>
      <c r="H83" s="42">
        <f t="shared" si="9"/>
        <v>0.8515291377</v>
      </c>
      <c r="I83" s="43">
        <f t="shared" ref="I83:K83" si="326">ROUNDDOWN(($B$10+E83)*$B$8)</f>
        <v>2</v>
      </c>
      <c r="J83" s="43">
        <f t="shared" si="326"/>
        <v>228</v>
      </c>
      <c r="K83" s="43">
        <f t="shared" si="326"/>
        <v>184</v>
      </c>
      <c r="L83" s="44" t="str">
        <f t="shared" ref="L83:N83" si="327">(concat(SUBSTITUTE(I83, ",", ".",),","))</f>
        <v>2,</v>
      </c>
      <c r="M83" s="44" t="str">
        <f t="shared" si="327"/>
        <v>228,</v>
      </c>
      <c r="N83" s="44" t="str">
        <f t="shared" si="327"/>
        <v>184,</v>
      </c>
      <c r="O83" s="43">
        <f t="shared" ref="O83:Q83" si="328">($B$10+(($B$4*E83)+($B$6*$H83)))*$B$8</f>
        <v>7.858744125</v>
      </c>
      <c r="P83" s="43">
        <f t="shared" si="328"/>
        <v>267.9726007</v>
      </c>
      <c r="Q83" s="43">
        <f t="shared" si="328"/>
        <v>217.5069336</v>
      </c>
      <c r="R83" s="44" t="str">
        <f t="shared" ref="R83:T83" si="329">(concat(SUBSTITUTE(O83, ",", ".",),","))</f>
        <v>8,</v>
      </c>
      <c r="S83" s="44" t="str">
        <f t="shared" si="329"/>
        <v>268,</v>
      </c>
      <c r="T83" s="44" t="str">
        <f t="shared" si="329"/>
        <v>218,</v>
      </c>
    </row>
    <row r="84">
      <c r="B84" s="37"/>
      <c r="C84" s="38">
        <v>81.0</v>
      </c>
      <c r="D84" s="42">
        <f t="shared" si="5"/>
        <v>4.585027116</v>
      </c>
      <c r="E84" s="42">
        <f t="shared" si="6"/>
        <v>-0.9919004353</v>
      </c>
      <c r="F84" s="42">
        <f t="shared" si="7"/>
        <v>0.605950876</v>
      </c>
      <c r="G84" s="42">
        <f t="shared" si="8"/>
        <v>0.385949559</v>
      </c>
      <c r="H84" s="42">
        <f t="shared" si="9"/>
        <v>0.9278890273</v>
      </c>
      <c r="I84" s="43">
        <f t="shared" ref="I84:K84" si="330">ROUNDDOWN(($B$10+E84)*$B$8)</f>
        <v>1</v>
      </c>
      <c r="J84" s="43">
        <f t="shared" si="330"/>
        <v>222</v>
      </c>
      <c r="K84" s="43">
        <f t="shared" si="330"/>
        <v>191</v>
      </c>
      <c r="L84" s="44" t="str">
        <f t="shared" ref="L84:N84" si="331">(concat(SUBSTITUTE(I84, ",", ".",),","))</f>
        <v>1,</v>
      </c>
      <c r="M84" s="44" t="str">
        <f t="shared" si="331"/>
        <v>222,</v>
      </c>
      <c r="N84" s="44" t="str">
        <f t="shared" si="331"/>
        <v>191,</v>
      </c>
      <c r="O84" s="43">
        <f t="shared" ref="O84:Q84" si="332">($B$10+(($B$4*E84)+($B$6*$H84)))*$B$8</f>
        <v>8.787836836</v>
      </c>
      <c r="P84" s="43">
        <f t="shared" si="332"/>
        <v>263.2856044</v>
      </c>
      <c r="Q84" s="43">
        <f t="shared" si="332"/>
        <v>228.2448947</v>
      </c>
      <c r="R84" s="44" t="str">
        <f t="shared" ref="R84:T84" si="333">(concat(SUBSTITUTE(O84, ",", ".",),","))</f>
        <v>9,</v>
      </c>
      <c r="S84" s="44" t="str">
        <f t="shared" si="333"/>
        <v>263,</v>
      </c>
      <c r="T84" s="44" t="str">
        <f t="shared" si="333"/>
        <v>228,</v>
      </c>
    </row>
    <row r="85">
      <c r="B85" s="37"/>
      <c r="C85" s="38">
        <v>82.0</v>
      </c>
      <c r="D85" s="42">
        <f t="shared" si="5"/>
        <v>4.641632389</v>
      </c>
      <c r="E85" s="42">
        <f t="shared" si="6"/>
        <v>-0.9974977966</v>
      </c>
      <c r="F85" s="42">
        <f t="shared" si="7"/>
        <v>0.5599747858</v>
      </c>
      <c r="G85" s="42">
        <f t="shared" si="8"/>
        <v>0.4375230105</v>
      </c>
      <c r="H85" s="42">
        <f t="shared" si="9"/>
        <v>0.9775552389</v>
      </c>
      <c r="I85" s="43">
        <f t="shared" ref="I85:K85" si="334">ROUNDDOWN(($B$10+E85)*$B$8)</f>
        <v>0</v>
      </c>
      <c r="J85" s="43">
        <f t="shared" si="334"/>
        <v>216</v>
      </c>
      <c r="K85" s="43">
        <f t="shared" si="334"/>
        <v>199</v>
      </c>
      <c r="L85" s="44" t="str">
        <f t="shared" ref="L85:N85" si="335">(concat(SUBSTITUTE(I85, ",", ".",),","))</f>
        <v>0,</v>
      </c>
      <c r="M85" s="44" t="str">
        <f t="shared" si="335"/>
        <v>216,</v>
      </c>
      <c r="N85" s="44" t="str">
        <f t="shared" si="335"/>
        <v>199,</v>
      </c>
      <c r="O85" s="43">
        <f t="shared" ref="O85:Q85" si="336">($B$10+(($B$4*E85)+($B$6*$H85)))*$B$8</f>
        <v>9.409646578</v>
      </c>
      <c r="P85" s="43">
        <f t="shared" si="336"/>
        <v>257.4760921</v>
      </c>
      <c r="Q85" s="43">
        <f t="shared" si="336"/>
        <v>237.9725856</v>
      </c>
      <c r="R85" s="44" t="str">
        <f t="shared" ref="R85:T85" si="337">(concat(SUBSTITUTE(O85, ",", ".",),","))</f>
        <v>9,</v>
      </c>
      <c r="S85" s="44" t="str">
        <f t="shared" si="337"/>
        <v>257,</v>
      </c>
      <c r="T85" s="44" t="str">
        <f t="shared" si="337"/>
        <v>238,</v>
      </c>
    </row>
    <row r="86">
      <c r="B86" s="37"/>
      <c r="C86" s="38">
        <v>83.0</v>
      </c>
      <c r="D86" s="42">
        <f t="shared" si="5"/>
        <v>4.698237662</v>
      </c>
      <c r="E86" s="42">
        <f t="shared" si="6"/>
        <v>-0.9998998718</v>
      </c>
      <c r="F86" s="42">
        <f t="shared" si="7"/>
        <v>0.5122049276</v>
      </c>
      <c r="G86" s="42">
        <f t="shared" si="8"/>
        <v>0.4876949438</v>
      </c>
      <c r="H86" s="42">
        <f t="shared" si="9"/>
        <v>0.9990989662</v>
      </c>
      <c r="I86" s="43">
        <f t="shared" ref="I86:K86" si="338">ROUNDDOWN(($B$10+E86)*$B$8)</f>
        <v>0</v>
      </c>
      <c r="J86" s="43">
        <f t="shared" si="338"/>
        <v>209</v>
      </c>
      <c r="K86" s="43">
        <f t="shared" si="338"/>
        <v>206</v>
      </c>
      <c r="L86" s="44" t="str">
        <f t="shared" ref="L86:N86" si="339">(concat(SUBSTITUTE(I86, ",", ".",),","))</f>
        <v>0,</v>
      </c>
      <c r="M86" s="44" t="str">
        <f t="shared" si="339"/>
        <v>209,</v>
      </c>
      <c r="N86" s="44" t="str">
        <f t="shared" si="339"/>
        <v>206,</v>
      </c>
      <c r="O86" s="43">
        <f t="shared" ref="O86:Q86" si="340">($B$10+(($B$4*E86)+($B$6*$H86)))*$B$8</f>
        <v>9.683493425</v>
      </c>
      <c r="P86" s="43">
        <f t="shared" si="340"/>
        <v>250.5239853</v>
      </c>
      <c r="Q86" s="43">
        <f t="shared" si="340"/>
        <v>246.6201577</v>
      </c>
      <c r="R86" s="44" t="str">
        <f t="shared" ref="R86:T86" si="341">(concat(SUBSTITUTE(O86, ",", ".",),","))</f>
        <v>10,</v>
      </c>
      <c r="S86" s="44" t="str">
        <f t="shared" si="341"/>
        <v>251,</v>
      </c>
      <c r="T86" s="44" t="str">
        <f t="shared" si="341"/>
        <v>247,</v>
      </c>
    </row>
    <row r="87">
      <c r="B87" s="37"/>
      <c r="C87" s="38">
        <v>84.0</v>
      </c>
      <c r="D87" s="42">
        <f t="shared" si="5"/>
        <v>4.754842935</v>
      </c>
      <c r="E87" s="42">
        <f t="shared" si="6"/>
        <v>-0.9990989662</v>
      </c>
      <c r="F87" s="42">
        <f t="shared" si="7"/>
        <v>0.4627943226</v>
      </c>
      <c r="G87" s="42">
        <f t="shared" si="8"/>
        <v>0.5363046432</v>
      </c>
      <c r="H87" s="42">
        <f t="shared" si="9"/>
        <v>0.9919004353</v>
      </c>
      <c r="I87" s="43">
        <f t="shared" ref="I87:K87" si="342">ROUNDDOWN(($B$10+E87)*$B$8)</f>
        <v>0</v>
      </c>
      <c r="J87" s="43">
        <f t="shared" si="342"/>
        <v>202</v>
      </c>
      <c r="K87" s="43">
        <f t="shared" si="342"/>
        <v>212</v>
      </c>
      <c r="L87" s="44" t="str">
        <f t="shared" ref="L87:N87" si="343">(concat(SUBSTITUTE(I87, ",", ".",),","))</f>
        <v>0,</v>
      </c>
      <c r="M87" s="44" t="str">
        <f t="shared" si="343"/>
        <v>202,</v>
      </c>
      <c r="N87" s="44" t="str">
        <f t="shared" si="343"/>
        <v>212,</v>
      </c>
      <c r="O87" s="43">
        <f t="shared" ref="O87:Q87" si="344">($B$10+(($B$4*E87)+($B$6*$H87)))*$B$8</f>
        <v>9.59171842</v>
      </c>
      <c r="P87" s="43">
        <f t="shared" si="344"/>
        <v>242.434772</v>
      </c>
      <c r="Q87" s="43">
        <f t="shared" si="344"/>
        <v>254.1431283</v>
      </c>
      <c r="R87" s="44" t="str">
        <f t="shared" ref="R87:T87" si="345">(concat(SUBSTITUTE(O87, ",", ".",),","))</f>
        <v>10,</v>
      </c>
      <c r="S87" s="44" t="str">
        <f t="shared" si="345"/>
        <v>242,</v>
      </c>
      <c r="T87" s="44" t="str">
        <f t="shared" si="345"/>
        <v>254,</v>
      </c>
    </row>
    <row r="88">
      <c r="B88" s="37"/>
      <c r="C88" s="38">
        <v>85.0</v>
      </c>
      <c r="D88" s="42">
        <f t="shared" si="5"/>
        <v>4.811448208</v>
      </c>
      <c r="E88" s="42">
        <f t="shared" si="6"/>
        <v>-0.9950976455</v>
      </c>
      <c r="F88" s="42">
        <f t="shared" si="7"/>
        <v>0.4119012479</v>
      </c>
      <c r="G88" s="42">
        <f t="shared" si="8"/>
        <v>0.5831963972</v>
      </c>
      <c r="H88" s="42">
        <f t="shared" si="9"/>
        <v>0.9561667347</v>
      </c>
      <c r="I88" s="43">
        <f t="shared" ref="I88:K88" si="346">ROUNDDOWN(($B$10+E88)*$B$8)</f>
        <v>0</v>
      </c>
      <c r="J88" s="43">
        <f t="shared" si="346"/>
        <v>195</v>
      </c>
      <c r="K88" s="43">
        <f t="shared" si="346"/>
        <v>219</v>
      </c>
      <c r="L88" s="44" t="str">
        <f t="shared" ref="L88:N88" si="347">(concat(SUBSTITUTE(I88, ",", ".",),","))</f>
        <v>0,</v>
      </c>
      <c r="M88" s="44" t="str">
        <f t="shared" si="347"/>
        <v>195,</v>
      </c>
      <c r="N88" s="44" t="str">
        <f t="shared" si="347"/>
        <v>219,</v>
      </c>
      <c r="O88" s="43">
        <f t="shared" ref="O88:Q88" si="348">($B$10+(($B$4*E88)+($B$6*$H88)))*$B$8</f>
        <v>9.140222928</v>
      </c>
      <c r="P88" s="43">
        <f t="shared" si="348"/>
        <v>233.2399717</v>
      </c>
      <c r="Q88" s="43">
        <f t="shared" si="348"/>
        <v>260.5230066</v>
      </c>
      <c r="R88" s="44" t="str">
        <f t="shared" ref="R88:T88" si="349">(concat(SUBSTITUTE(O88, ",", ".",),","))</f>
        <v>9,</v>
      </c>
      <c r="S88" s="44" t="str">
        <f t="shared" si="349"/>
        <v>233,</v>
      </c>
      <c r="T88" s="44" t="str">
        <f t="shared" si="349"/>
        <v>261,</v>
      </c>
    </row>
    <row r="89">
      <c r="B89" s="37"/>
      <c r="C89" s="38">
        <v>86.0</v>
      </c>
      <c r="D89" s="42">
        <f t="shared" si="5"/>
        <v>4.868053481</v>
      </c>
      <c r="E89" s="42">
        <f t="shared" si="6"/>
        <v>-0.9879087269</v>
      </c>
      <c r="F89" s="42">
        <f t="shared" si="7"/>
        <v>0.3596887293</v>
      </c>
      <c r="G89" s="42">
        <f t="shared" si="8"/>
        <v>0.6282199973</v>
      </c>
      <c r="H89" s="42">
        <f t="shared" si="9"/>
        <v>0.8929258581</v>
      </c>
      <c r="I89" s="43">
        <f t="shared" ref="I89:K89" si="350">ROUNDDOWN(($B$10+E89)*$B$8)</f>
        <v>1</v>
      </c>
      <c r="J89" s="43">
        <f t="shared" si="350"/>
        <v>188</v>
      </c>
      <c r="K89" s="43">
        <f t="shared" si="350"/>
        <v>225</v>
      </c>
      <c r="L89" s="44" t="str">
        <f t="shared" ref="L89:N89" si="351">(concat(SUBSTITUTE(I89, ",", ".",),","))</f>
        <v>1,</v>
      </c>
      <c r="M89" s="44" t="str">
        <f t="shared" si="351"/>
        <v>188,</v>
      </c>
      <c r="N89" s="44" t="str">
        <f t="shared" si="351"/>
        <v>225,</v>
      </c>
      <c r="O89" s="43">
        <f t="shared" ref="O89:Q89" si="352">($B$10+(($B$4*E89)+($B$6*$H89)))*$B$8</f>
        <v>8.358288414</v>
      </c>
      <c r="P89" s="43">
        <f t="shared" si="352"/>
        <v>222.9968733</v>
      </c>
      <c r="Q89" s="43">
        <f t="shared" si="352"/>
        <v>265.767191</v>
      </c>
      <c r="R89" s="44" t="str">
        <f t="shared" ref="R89:T89" si="353">(concat(SUBSTITUTE(O89, ",", ".",),","))</f>
        <v>8,</v>
      </c>
      <c r="S89" s="44" t="str">
        <f t="shared" si="353"/>
        <v>223,</v>
      </c>
      <c r="T89" s="44" t="str">
        <f t="shared" si="353"/>
        <v>266,</v>
      </c>
    </row>
    <row r="90">
      <c r="B90" s="37"/>
      <c r="C90" s="38">
        <v>87.0</v>
      </c>
      <c r="D90" s="42">
        <f t="shared" si="5"/>
        <v>4.924658754</v>
      </c>
      <c r="E90" s="42">
        <f t="shared" si="6"/>
        <v>-0.9775552389</v>
      </c>
      <c r="F90" s="42">
        <f t="shared" si="7"/>
        <v>0.3063240192</v>
      </c>
      <c r="G90" s="42">
        <f t="shared" si="8"/>
        <v>0.6712312193</v>
      </c>
      <c r="H90" s="42">
        <f t="shared" si="9"/>
        <v>0.8039971304</v>
      </c>
      <c r="I90" s="43">
        <f t="shared" ref="I90:K90" si="354">ROUNDDOWN(($B$10+E90)*$B$8)</f>
        <v>3</v>
      </c>
      <c r="J90" s="43">
        <f t="shared" si="354"/>
        <v>180</v>
      </c>
      <c r="K90" s="43">
        <f t="shared" si="354"/>
        <v>231</v>
      </c>
      <c r="L90" s="44" t="str">
        <f t="shared" ref="L90:N90" si="355">(concat(SUBSTITUTE(I90, ",", ".",),","))</f>
        <v>3,</v>
      </c>
      <c r="M90" s="44" t="str">
        <f t="shared" si="355"/>
        <v>180,</v>
      </c>
      <c r="N90" s="44" t="str">
        <f t="shared" si="355"/>
        <v>231,</v>
      </c>
      <c r="O90" s="43">
        <f t="shared" ref="O90:Q90" si="356">($B$10+(($B$4*E90)+($B$6*$H90)))*$B$8</f>
        <v>7.297681879</v>
      </c>
      <c r="P90" s="43">
        <f t="shared" si="356"/>
        <v>211.7875507</v>
      </c>
      <c r="Q90" s="43">
        <f t="shared" si="356"/>
        <v>269.908145</v>
      </c>
      <c r="R90" s="44" t="str">
        <f t="shared" ref="R90:T90" si="357">(concat(SUBSTITUTE(O90, ",", ".",),","))</f>
        <v>7,</v>
      </c>
      <c r="S90" s="44" t="str">
        <f t="shared" si="357"/>
        <v>212,</v>
      </c>
      <c r="T90" s="44" t="str">
        <f t="shared" si="357"/>
        <v>270,</v>
      </c>
    </row>
    <row r="91">
      <c r="B91" s="37"/>
      <c r="C91" s="38">
        <v>88.0</v>
      </c>
      <c r="D91" s="42">
        <f t="shared" si="5"/>
        <v>4.981264027</v>
      </c>
      <c r="E91" s="42">
        <f t="shared" si="6"/>
        <v>-0.9640703468</v>
      </c>
      <c r="F91" s="42">
        <f t="shared" si="7"/>
        <v>0.251978061</v>
      </c>
      <c r="G91" s="42">
        <f t="shared" si="8"/>
        <v>0.7120922854</v>
      </c>
      <c r="H91" s="42">
        <f t="shared" si="9"/>
        <v>0.691938869</v>
      </c>
      <c r="I91" s="43">
        <f t="shared" ref="I91:K91" si="358">ROUNDDOWN(($B$10+E91)*$B$8)</f>
        <v>4</v>
      </c>
      <c r="J91" s="43">
        <f t="shared" si="358"/>
        <v>173</v>
      </c>
      <c r="K91" s="43">
        <f t="shared" si="358"/>
        <v>237</v>
      </c>
      <c r="L91" s="44" t="str">
        <f t="shared" ref="L91:N91" si="359">(concat(SUBSTITUTE(I91, ",", ".",),","))</f>
        <v>4,</v>
      </c>
      <c r="M91" s="44" t="str">
        <f t="shared" si="359"/>
        <v>173,</v>
      </c>
      <c r="N91" s="44" t="str">
        <f t="shared" si="359"/>
        <v>237,</v>
      </c>
      <c r="O91" s="43">
        <f t="shared" ref="O91:Q91" si="360">($B$10+(($B$4*E91)+($B$6*$H91)))*$B$8</f>
        <v>6.031072849</v>
      </c>
      <c r="P91" s="43">
        <f t="shared" si="360"/>
        <v>199.717183</v>
      </c>
      <c r="Q91" s="43">
        <f t="shared" si="360"/>
        <v>273.0018761</v>
      </c>
      <c r="R91" s="44" t="str">
        <f t="shared" ref="R91:T91" si="361">(concat(SUBSTITUTE(O91, ",", ".",),","))</f>
        <v>6,</v>
      </c>
      <c r="S91" s="44" t="str">
        <f t="shared" si="361"/>
        <v>200,</v>
      </c>
      <c r="T91" s="44" t="str">
        <f t="shared" si="361"/>
        <v>273,</v>
      </c>
    </row>
    <row r="92">
      <c r="B92" s="37"/>
      <c r="C92" s="38">
        <v>89.0</v>
      </c>
      <c r="D92" s="42">
        <f t="shared" si="5"/>
        <v>5.0378693</v>
      </c>
      <c r="E92" s="42">
        <f t="shared" si="6"/>
        <v>-0.9474972467</v>
      </c>
      <c r="F92" s="42">
        <f t="shared" si="7"/>
        <v>0.1968249411</v>
      </c>
      <c r="G92" s="42">
        <f t="shared" si="8"/>
        <v>0.7506723053</v>
      </c>
      <c r="H92" s="42">
        <f t="shared" si="9"/>
        <v>0.5599747861</v>
      </c>
      <c r="I92" s="43">
        <f t="shared" ref="I92:K92" si="362">ROUNDDOWN(($B$10+E92)*$B$8)</f>
        <v>7</v>
      </c>
      <c r="J92" s="43">
        <f t="shared" si="362"/>
        <v>165</v>
      </c>
      <c r="K92" s="43">
        <f t="shared" si="362"/>
        <v>242</v>
      </c>
      <c r="L92" s="44" t="str">
        <f t="shared" ref="L92:N92" si="363">(concat(SUBSTITUTE(I92, ",", ".",),","))</f>
        <v>7,</v>
      </c>
      <c r="M92" s="44" t="str">
        <f t="shared" si="363"/>
        <v>165,</v>
      </c>
      <c r="N92" s="44" t="str">
        <f t="shared" si="363"/>
        <v>242,</v>
      </c>
      <c r="O92" s="43">
        <f t="shared" ref="O92:Q92" si="364">($B$10+(($B$4*E92)+($B$6*$H92)))*$B$8</f>
        <v>4.649807762</v>
      </c>
      <c r="P92" s="43">
        <f t="shared" si="364"/>
        <v>186.9117242</v>
      </c>
      <c r="Q92" s="43">
        <f t="shared" si="364"/>
        <v>275.1257632</v>
      </c>
      <c r="R92" s="44" t="str">
        <f t="shared" ref="R92:T92" si="365">(concat(SUBSTITUTE(O92, ",", ".",),","))</f>
        <v>5,</v>
      </c>
      <c r="S92" s="44" t="str">
        <f t="shared" si="365"/>
        <v>187,</v>
      </c>
      <c r="T92" s="44" t="str">
        <f t="shared" si="365"/>
        <v>275,</v>
      </c>
    </row>
    <row r="93">
      <c r="B93" s="37"/>
      <c r="C93" s="38">
        <v>90.0</v>
      </c>
      <c r="D93" s="42">
        <f t="shared" si="5"/>
        <v>5.094474573</v>
      </c>
      <c r="E93" s="42">
        <f t="shared" si="6"/>
        <v>-0.9278890273</v>
      </c>
      <c r="F93" s="42">
        <f t="shared" si="7"/>
        <v>0.1410413315</v>
      </c>
      <c r="G93" s="42">
        <f t="shared" si="8"/>
        <v>0.7868476954</v>
      </c>
      <c r="H93" s="42">
        <f t="shared" si="9"/>
        <v>0.4119012482</v>
      </c>
      <c r="I93" s="43">
        <f t="shared" ref="I93:K93" si="366">ROUNDDOWN(($B$10+E93)*$B$8)</f>
        <v>9</v>
      </c>
      <c r="J93" s="43">
        <f t="shared" si="366"/>
        <v>158</v>
      </c>
      <c r="K93" s="43">
        <f t="shared" si="366"/>
        <v>247</v>
      </c>
      <c r="L93" s="44" t="str">
        <f t="shared" ref="L93:N93" si="367">(concat(SUBSTITUTE(I93, ",", ".",),","))</f>
        <v>9,</v>
      </c>
      <c r="M93" s="44" t="str">
        <f t="shared" si="367"/>
        <v>158,</v>
      </c>
      <c r="N93" s="44" t="str">
        <f t="shared" si="367"/>
        <v>247,</v>
      </c>
      <c r="O93" s="43">
        <f t="shared" ref="O93:Q93" si="368">($B$10+(($B$4*E93)+($B$6*$H93)))*$B$8</f>
        <v>3.261106211</v>
      </c>
      <c r="P93" s="43">
        <f t="shared" si="368"/>
        <v>173.5149891</v>
      </c>
      <c r="Q93" s="43">
        <f t="shared" si="368"/>
        <v>276.3757977</v>
      </c>
      <c r="R93" s="44" t="str">
        <f t="shared" ref="R93:T93" si="369">(concat(SUBSTITUTE(O93, ",", ".",),","))</f>
        <v>3,</v>
      </c>
      <c r="S93" s="44" t="str">
        <f t="shared" si="369"/>
        <v>174,</v>
      </c>
      <c r="T93" s="44" t="str">
        <f t="shared" si="369"/>
        <v>276,</v>
      </c>
    </row>
    <row r="94">
      <c r="B94" s="37"/>
      <c r="C94" s="38">
        <v>91.0</v>
      </c>
      <c r="D94" s="42">
        <f t="shared" si="5"/>
        <v>5.151079846</v>
      </c>
      <c r="E94" s="42">
        <f t="shared" si="6"/>
        <v>-0.9053084996</v>
      </c>
      <c r="F94" s="42">
        <f t="shared" si="7"/>
        <v>0.08480592408</v>
      </c>
      <c r="G94" s="42">
        <f t="shared" si="8"/>
        <v>0.8205025751</v>
      </c>
      <c r="H94" s="42">
        <f t="shared" si="9"/>
        <v>0.2519780614</v>
      </c>
      <c r="I94" s="43">
        <f t="shared" ref="I94:K94" si="370">ROUNDDOWN(($B$10+E94)*$B$8)</f>
        <v>13</v>
      </c>
      <c r="J94" s="43">
        <f t="shared" si="370"/>
        <v>150</v>
      </c>
      <c r="K94" s="43">
        <f t="shared" si="370"/>
        <v>252</v>
      </c>
      <c r="L94" s="44" t="str">
        <f t="shared" ref="L94:N94" si="371">(concat(SUBSTITUTE(I94, ",", ".",),","))</f>
        <v>13,</v>
      </c>
      <c r="M94" s="44" t="str">
        <f t="shared" si="371"/>
        <v>150,</v>
      </c>
      <c r="N94" s="44" t="str">
        <f t="shared" si="371"/>
        <v>252,</v>
      </c>
      <c r="O94" s="43">
        <f t="shared" ref="O94:Q94" si="372">($B$10+(($B$4*E94)+($B$6*$H94)))*$B$8</f>
        <v>1.984760259</v>
      </c>
      <c r="P94" s="43">
        <f t="shared" si="372"/>
        <v>159.6852351</v>
      </c>
      <c r="Q94" s="43">
        <f t="shared" si="372"/>
        <v>276.8633192</v>
      </c>
      <c r="R94" s="44" t="str">
        <f t="shared" ref="R94:T94" si="373">(concat(SUBSTITUTE(O94, ",", ".",),","))</f>
        <v>2,</v>
      </c>
      <c r="S94" s="44" t="str">
        <f t="shared" si="373"/>
        <v>160,</v>
      </c>
      <c r="T94" s="44" t="str">
        <f t="shared" si="373"/>
        <v>277,</v>
      </c>
    </row>
    <row r="95">
      <c r="B95" s="37"/>
      <c r="C95" s="38">
        <v>92.0</v>
      </c>
      <c r="D95" s="42">
        <f t="shared" si="5"/>
        <v>5.207685119</v>
      </c>
      <c r="E95" s="42">
        <f t="shared" si="6"/>
        <v>-0.8798279958</v>
      </c>
      <c r="F95" s="42">
        <f t="shared" si="7"/>
        <v>0.02829885769</v>
      </c>
      <c r="G95" s="42">
        <f t="shared" si="8"/>
        <v>0.8515291377</v>
      </c>
      <c r="H95" s="42">
        <f t="shared" si="9"/>
        <v>0.08480592448</v>
      </c>
      <c r="I95" s="43">
        <f t="shared" ref="I95:K95" si="374">ROUNDDOWN(($B$10+E95)*$B$8)</f>
        <v>16</v>
      </c>
      <c r="J95" s="43">
        <f t="shared" si="374"/>
        <v>142</v>
      </c>
      <c r="K95" s="43">
        <f t="shared" si="374"/>
        <v>256</v>
      </c>
      <c r="L95" s="44" t="str">
        <f t="shared" ref="L95:N95" si="375">(concat(SUBSTITUTE(I95, ",", ".",),","))</f>
        <v>16,</v>
      </c>
      <c r="M95" s="44" t="str">
        <f t="shared" si="375"/>
        <v>142,</v>
      </c>
      <c r="N95" s="44" t="str">
        <f t="shared" si="375"/>
        <v>256,</v>
      </c>
      <c r="O95" s="43">
        <f t="shared" ref="O95:Q95" si="376">($B$10+(($B$4*E95)+($B$6*$H95)))*$B$8</f>
        <v>0.9494324851</v>
      </c>
      <c r="P95" s="43">
        <f t="shared" si="376"/>
        <v>145.5913371</v>
      </c>
      <c r="Q95" s="43">
        <f t="shared" si="376"/>
        <v>276.7113399</v>
      </c>
      <c r="R95" s="44" t="str">
        <f t="shared" ref="R95:T95" si="377">(concat(SUBSTITUTE(O95, ",", ".",),","))</f>
        <v>1,</v>
      </c>
      <c r="S95" s="44" t="str">
        <f t="shared" si="377"/>
        <v>146,</v>
      </c>
      <c r="T95" s="44" t="str">
        <f t="shared" si="377"/>
        <v>277,</v>
      </c>
    </row>
    <row r="96">
      <c r="B96" s="37"/>
      <c r="C96" s="38">
        <v>93.0</v>
      </c>
      <c r="D96" s="42">
        <f t="shared" si="5"/>
        <v>5.264290393</v>
      </c>
      <c r="E96" s="42">
        <f t="shared" si="6"/>
        <v>-0.8515291377</v>
      </c>
      <c r="F96" s="42">
        <f t="shared" si="7"/>
        <v>-0.02829885848</v>
      </c>
      <c r="G96" s="42">
        <f t="shared" si="8"/>
        <v>0.8798279958</v>
      </c>
      <c r="H96" s="42">
        <f t="shared" si="9"/>
        <v>-0.08480592448</v>
      </c>
      <c r="I96" s="43">
        <f t="shared" ref="I96:K96" si="378">ROUNDDOWN(($B$10+E96)*$B$8)</f>
        <v>20</v>
      </c>
      <c r="J96" s="43">
        <f t="shared" si="378"/>
        <v>134</v>
      </c>
      <c r="K96" s="43">
        <f t="shared" si="378"/>
        <v>260</v>
      </c>
      <c r="L96" s="44" t="str">
        <f t="shared" ref="L96:N96" si="379">(concat(SUBSTITUTE(I96, ",", ".",),","))</f>
        <v>20,</v>
      </c>
      <c r="M96" s="44" t="str">
        <f t="shared" si="379"/>
        <v>134,</v>
      </c>
      <c r="N96" s="44" t="str">
        <f t="shared" si="379"/>
        <v>260,</v>
      </c>
      <c r="O96" s="43">
        <f t="shared" ref="O96:Q96" si="380">($B$10+(($B$4*E96)+($B$6*$H96)))*$B$8</f>
        <v>0.2886600688</v>
      </c>
      <c r="P96" s="43">
        <f t="shared" si="380"/>
        <v>131.4086628</v>
      </c>
      <c r="Q96" s="43">
        <f t="shared" si="380"/>
        <v>276.0505675</v>
      </c>
      <c r="R96" s="44" t="str">
        <f t="shared" ref="R96:T96" si="381">(concat(SUBSTITUTE(O96, ",", ".",),","))</f>
        <v>0,</v>
      </c>
      <c r="S96" s="44" t="str">
        <f t="shared" si="381"/>
        <v>131,</v>
      </c>
      <c r="T96" s="44" t="str">
        <f t="shared" si="381"/>
        <v>276,</v>
      </c>
    </row>
    <row r="97">
      <c r="B97" s="37"/>
      <c r="C97" s="38">
        <v>94.0</v>
      </c>
      <c r="D97" s="42">
        <f t="shared" si="5"/>
        <v>5.320895666</v>
      </c>
      <c r="E97" s="42">
        <f t="shared" si="6"/>
        <v>-0.8205025751</v>
      </c>
      <c r="F97" s="42">
        <f t="shared" si="7"/>
        <v>-0.08480592487</v>
      </c>
      <c r="G97" s="42">
        <f t="shared" si="8"/>
        <v>0.9053084996</v>
      </c>
      <c r="H97" s="42">
        <f t="shared" si="9"/>
        <v>-0.2519780614</v>
      </c>
      <c r="I97" s="43">
        <f t="shared" ref="I97:K97" si="382">ROUNDDOWN(($B$10+E97)*$B$8)</f>
        <v>24</v>
      </c>
      <c r="J97" s="43">
        <f t="shared" si="382"/>
        <v>126</v>
      </c>
      <c r="K97" s="43">
        <f t="shared" si="382"/>
        <v>263</v>
      </c>
      <c r="L97" s="44" t="str">
        <f t="shared" ref="L97:N97" si="383">(concat(SUBSTITUTE(I97, ",", ".",),","))</f>
        <v>24,</v>
      </c>
      <c r="M97" s="44" t="str">
        <f t="shared" si="383"/>
        <v>126,</v>
      </c>
      <c r="N97" s="44" t="str">
        <f t="shared" si="383"/>
        <v>263,</v>
      </c>
      <c r="O97" s="43">
        <f t="shared" ref="O97:Q97" si="384">($B$10+(($B$4*E97)+($B$6*$H97)))*$B$8</f>
        <v>0.1366808194</v>
      </c>
      <c r="P97" s="43">
        <f t="shared" si="384"/>
        <v>117.3147648</v>
      </c>
      <c r="Q97" s="43">
        <f t="shared" si="384"/>
        <v>275.0152397</v>
      </c>
      <c r="R97" s="44" t="str">
        <f t="shared" ref="R97:T97" si="385">(concat(SUBSTITUTE(O97, ",", ".",),","))</f>
        <v>0,</v>
      </c>
      <c r="S97" s="44" t="str">
        <f t="shared" si="385"/>
        <v>117,</v>
      </c>
      <c r="T97" s="44" t="str">
        <f t="shared" si="385"/>
        <v>275,</v>
      </c>
    </row>
    <row r="98">
      <c r="B98" s="37"/>
      <c r="C98" s="38">
        <v>95.0</v>
      </c>
      <c r="D98" s="42">
        <f t="shared" si="5"/>
        <v>5.377500939</v>
      </c>
      <c r="E98" s="42">
        <f t="shared" si="6"/>
        <v>-0.7868476954</v>
      </c>
      <c r="F98" s="42">
        <f t="shared" si="7"/>
        <v>-0.1410413323</v>
      </c>
      <c r="G98" s="42">
        <f t="shared" si="8"/>
        <v>0.9278890273</v>
      </c>
      <c r="H98" s="42">
        <f t="shared" si="9"/>
        <v>-0.4119012482</v>
      </c>
      <c r="I98" s="43">
        <f t="shared" ref="I98:K98" si="386">ROUNDDOWN(($B$10+E98)*$B$8)</f>
        <v>29</v>
      </c>
      <c r="J98" s="43">
        <f t="shared" si="386"/>
        <v>118</v>
      </c>
      <c r="K98" s="43">
        <f t="shared" si="386"/>
        <v>267</v>
      </c>
      <c r="L98" s="44" t="str">
        <f t="shared" ref="L98:N98" si="387">(concat(SUBSTITUTE(I98, ",", ".",),","))</f>
        <v>29,</v>
      </c>
      <c r="M98" s="44" t="str">
        <f t="shared" si="387"/>
        <v>118,</v>
      </c>
      <c r="N98" s="44" t="str">
        <f t="shared" si="387"/>
        <v>267,</v>
      </c>
      <c r="O98" s="43">
        <f t="shared" ref="O98:Q98" si="388">($B$10+(($B$4*E98)+($B$6*$H98)))*$B$8</f>
        <v>0.6242022857</v>
      </c>
      <c r="P98" s="43">
        <f t="shared" si="388"/>
        <v>103.4850108</v>
      </c>
      <c r="Q98" s="43">
        <f t="shared" si="388"/>
        <v>273.7388938</v>
      </c>
      <c r="R98" s="44" t="str">
        <f t="shared" ref="R98:T98" si="389">(concat(SUBSTITUTE(O98, ",", ".",),","))</f>
        <v>1,</v>
      </c>
      <c r="S98" s="44" t="str">
        <f t="shared" si="389"/>
        <v>103,</v>
      </c>
      <c r="T98" s="44" t="str">
        <f t="shared" si="389"/>
        <v>274,</v>
      </c>
    </row>
    <row r="99">
      <c r="B99" s="37"/>
      <c r="C99" s="38">
        <v>96.0</v>
      </c>
      <c r="D99" s="42">
        <f t="shared" si="5"/>
        <v>5.434106212</v>
      </c>
      <c r="E99" s="42">
        <f t="shared" si="6"/>
        <v>-0.7506723053</v>
      </c>
      <c r="F99" s="42">
        <f t="shared" si="7"/>
        <v>-0.1968249419</v>
      </c>
      <c r="G99" s="42">
        <f t="shared" si="8"/>
        <v>0.9474972467</v>
      </c>
      <c r="H99" s="42">
        <f t="shared" si="9"/>
        <v>-0.5599747861</v>
      </c>
      <c r="I99" s="43">
        <f t="shared" ref="I99:K99" si="390">ROUNDDOWN(($B$10+E99)*$B$8)</f>
        <v>34</v>
      </c>
      <c r="J99" s="43">
        <f t="shared" si="390"/>
        <v>111</v>
      </c>
      <c r="K99" s="43">
        <f t="shared" si="390"/>
        <v>269</v>
      </c>
      <c r="L99" s="44" t="str">
        <f t="shared" ref="L99:N99" si="391">(concat(SUBSTITUTE(I99, ",", ".",),","))</f>
        <v>34,</v>
      </c>
      <c r="M99" s="44" t="str">
        <f t="shared" si="391"/>
        <v>111,</v>
      </c>
      <c r="N99" s="44" t="str">
        <f t="shared" si="391"/>
        <v>269,</v>
      </c>
      <c r="O99" s="43">
        <f t="shared" ref="O99:Q99" si="392">($B$10+(($B$4*E99)+($B$6*$H99)))*$B$8</f>
        <v>1.874236847</v>
      </c>
      <c r="P99" s="43">
        <f t="shared" si="392"/>
        <v>90.08827565</v>
      </c>
      <c r="Q99" s="43">
        <f t="shared" si="392"/>
        <v>272.3501922</v>
      </c>
      <c r="R99" s="44" t="str">
        <f t="shared" ref="R99:T99" si="393">(concat(SUBSTITUTE(O99, ",", ".",),","))</f>
        <v>2,</v>
      </c>
      <c r="S99" s="44" t="str">
        <f t="shared" si="393"/>
        <v>90,</v>
      </c>
      <c r="T99" s="44" t="str">
        <f t="shared" si="393"/>
        <v>272,</v>
      </c>
    </row>
    <row r="100">
      <c r="B100" s="37"/>
      <c r="C100" s="38">
        <v>97.0</v>
      </c>
      <c r="D100" s="42">
        <f t="shared" si="5"/>
        <v>5.490711485</v>
      </c>
      <c r="E100" s="42">
        <f t="shared" si="6"/>
        <v>-0.7120922854</v>
      </c>
      <c r="F100" s="42">
        <f t="shared" si="7"/>
        <v>-0.2519780618</v>
      </c>
      <c r="G100" s="42">
        <f t="shared" si="8"/>
        <v>0.9640703468</v>
      </c>
      <c r="H100" s="42">
        <f t="shared" si="9"/>
        <v>-0.691938869</v>
      </c>
      <c r="I100" s="43">
        <f t="shared" ref="I100:K100" si="394">ROUNDDOWN(($B$10+E100)*$B$8)</f>
        <v>39</v>
      </c>
      <c r="J100" s="43">
        <f t="shared" si="394"/>
        <v>103</v>
      </c>
      <c r="K100" s="43">
        <f t="shared" si="394"/>
        <v>272</v>
      </c>
      <c r="L100" s="44" t="str">
        <f t="shared" ref="L100:N100" si="395">(concat(SUBSTITUTE(I100, ",", ".",),","))</f>
        <v>39,</v>
      </c>
      <c r="M100" s="44" t="str">
        <f t="shared" si="395"/>
        <v>103,</v>
      </c>
      <c r="N100" s="44" t="str">
        <f t="shared" si="395"/>
        <v>272,</v>
      </c>
      <c r="O100" s="43">
        <f t="shared" ref="O100:Q100" si="396">($B$10+(($B$4*E100)+($B$6*$H100)))*$B$8</f>
        <v>3.9981239</v>
      </c>
      <c r="P100" s="43">
        <f t="shared" si="396"/>
        <v>77.28281687</v>
      </c>
      <c r="Q100" s="43">
        <f t="shared" si="396"/>
        <v>270.9689272</v>
      </c>
      <c r="R100" s="44" t="str">
        <f t="shared" ref="R100:T100" si="397">(concat(SUBSTITUTE(O100, ",", ".",),","))</f>
        <v>4,</v>
      </c>
      <c r="S100" s="44" t="str">
        <f t="shared" si="397"/>
        <v>77,</v>
      </c>
      <c r="T100" s="44" t="str">
        <f t="shared" si="397"/>
        <v>271,</v>
      </c>
    </row>
    <row r="101">
      <c r="B101" s="37"/>
      <c r="C101" s="38">
        <v>98.0</v>
      </c>
      <c r="D101" s="42">
        <f t="shared" si="5"/>
        <v>5.547316758</v>
      </c>
      <c r="E101" s="42">
        <f t="shared" si="6"/>
        <v>-0.6712312193</v>
      </c>
      <c r="F101" s="42">
        <f t="shared" si="7"/>
        <v>-0.30632402</v>
      </c>
      <c r="G101" s="42">
        <f t="shared" si="8"/>
        <v>0.9775552389</v>
      </c>
      <c r="H101" s="42">
        <f t="shared" si="9"/>
        <v>-0.8039971304</v>
      </c>
      <c r="I101" s="43">
        <f t="shared" ref="I101:K101" si="398">ROUNDDOWN(($B$10+E101)*$B$8)</f>
        <v>45</v>
      </c>
      <c r="J101" s="43">
        <f t="shared" si="398"/>
        <v>96</v>
      </c>
      <c r="K101" s="43">
        <f t="shared" si="398"/>
        <v>273</v>
      </c>
      <c r="L101" s="44" t="str">
        <f t="shared" ref="L101:N101" si="399">(concat(SUBSTITUTE(I101, ",", ".",),","))</f>
        <v>45,</v>
      </c>
      <c r="M101" s="44" t="str">
        <f t="shared" si="399"/>
        <v>96,</v>
      </c>
      <c r="N101" s="44" t="str">
        <f t="shared" si="399"/>
        <v>273,</v>
      </c>
      <c r="O101" s="43">
        <f t="shared" ref="O101:Q101" si="400">($B$10+(($B$4*E101)+($B$6*$H101)))*$B$8</f>
        <v>7.091854977</v>
      </c>
      <c r="P101" s="43">
        <f t="shared" si="400"/>
        <v>65.21244916</v>
      </c>
      <c r="Q101" s="43">
        <f t="shared" si="400"/>
        <v>269.7023181</v>
      </c>
      <c r="R101" s="44" t="str">
        <f t="shared" ref="R101:T101" si="401">(concat(SUBSTITUTE(O101, ",", ".",),","))</f>
        <v>7,</v>
      </c>
      <c r="S101" s="44" t="str">
        <f t="shared" si="401"/>
        <v>65,</v>
      </c>
      <c r="T101" s="44" t="str">
        <f t="shared" si="401"/>
        <v>270,</v>
      </c>
    </row>
    <row r="102">
      <c r="B102" s="37"/>
      <c r="C102" s="38">
        <v>99.0</v>
      </c>
      <c r="D102" s="42">
        <f t="shared" si="5"/>
        <v>5.603922031</v>
      </c>
      <c r="E102" s="42">
        <f t="shared" si="6"/>
        <v>-0.6282199973</v>
      </c>
      <c r="F102" s="42">
        <f t="shared" si="7"/>
        <v>-0.35968873</v>
      </c>
      <c r="G102" s="42">
        <f t="shared" si="8"/>
        <v>0.9879087269</v>
      </c>
      <c r="H102" s="42">
        <f t="shared" si="9"/>
        <v>-0.8929258581</v>
      </c>
      <c r="I102" s="43">
        <f t="shared" ref="I102:K102" si="402">ROUNDDOWN(($B$10+E102)*$B$8)</f>
        <v>51</v>
      </c>
      <c r="J102" s="43">
        <f t="shared" si="402"/>
        <v>88</v>
      </c>
      <c r="K102" s="43">
        <f t="shared" si="402"/>
        <v>275</v>
      </c>
      <c r="L102" s="44" t="str">
        <f t="shared" ref="L102:N102" si="403">(concat(SUBSTITUTE(I102, ",", ".",),","))</f>
        <v>51,</v>
      </c>
      <c r="M102" s="44" t="str">
        <f t="shared" si="403"/>
        <v>88,</v>
      </c>
      <c r="N102" s="44" t="str">
        <f t="shared" si="403"/>
        <v>275,</v>
      </c>
      <c r="O102" s="43">
        <f t="shared" ref="O102:Q102" si="404">($B$10+(($B$4*E102)+($B$6*$H102)))*$B$8</f>
        <v>11.23280903</v>
      </c>
      <c r="P102" s="43">
        <f t="shared" si="404"/>
        <v>54.00312663</v>
      </c>
      <c r="Q102" s="43">
        <f t="shared" si="404"/>
        <v>268.6417116</v>
      </c>
      <c r="R102" s="44" t="str">
        <f t="shared" ref="R102:T102" si="405">(concat(SUBSTITUTE(O102, ",", ".",),","))</f>
        <v>11,</v>
      </c>
      <c r="S102" s="44" t="str">
        <f t="shared" si="405"/>
        <v>54,</v>
      </c>
      <c r="T102" s="44" t="str">
        <f t="shared" si="405"/>
        <v>269,</v>
      </c>
    </row>
    <row r="103">
      <c r="B103" s="37"/>
      <c r="C103" s="38">
        <v>100.0</v>
      </c>
      <c r="D103" s="42">
        <f t="shared" si="5"/>
        <v>5.660527304</v>
      </c>
      <c r="E103" s="42">
        <f t="shared" si="6"/>
        <v>-0.5831963972</v>
      </c>
      <c r="F103" s="42">
        <f t="shared" si="7"/>
        <v>-0.4119012486</v>
      </c>
      <c r="G103" s="42">
        <f t="shared" si="8"/>
        <v>0.9950976455</v>
      </c>
      <c r="H103" s="42">
        <f t="shared" si="9"/>
        <v>-0.9561667347</v>
      </c>
      <c r="I103" s="43">
        <f t="shared" ref="I103:K103" si="406">ROUNDDOWN(($B$10+E103)*$B$8)</f>
        <v>57</v>
      </c>
      <c r="J103" s="43">
        <f t="shared" si="406"/>
        <v>81</v>
      </c>
      <c r="K103" s="43">
        <f t="shared" si="406"/>
        <v>276</v>
      </c>
      <c r="L103" s="44" t="str">
        <f t="shared" ref="L103:N103" si="407">(concat(SUBSTITUTE(I103, ",", ".",),","))</f>
        <v>57,</v>
      </c>
      <c r="M103" s="44" t="str">
        <f t="shared" si="407"/>
        <v>81,</v>
      </c>
      <c r="N103" s="44" t="str">
        <f t="shared" si="407"/>
        <v>276,</v>
      </c>
      <c r="O103" s="43">
        <f t="shared" ref="O103:Q103" si="408">($B$10+(($B$4*E103)+($B$6*$H103)))*$B$8</f>
        <v>16.47699343</v>
      </c>
      <c r="P103" s="43">
        <f t="shared" si="408"/>
        <v>43.76002822</v>
      </c>
      <c r="Q103" s="43">
        <f t="shared" si="408"/>
        <v>267.8597771</v>
      </c>
      <c r="R103" s="44" t="str">
        <f t="shared" ref="R103:T103" si="409">(concat(SUBSTITUTE(O103, ",", ".",),","))</f>
        <v>16,</v>
      </c>
      <c r="S103" s="44" t="str">
        <f t="shared" si="409"/>
        <v>44,</v>
      </c>
      <c r="T103" s="44" t="str">
        <f t="shared" si="409"/>
        <v>268,</v>
      </c>
    </row>
    <row r="104">
      <c r="B104" s="37"/>
      <c r="C104" s="38">
        <v>101.0</v>
      </c>
      <c r="D104" s="42">
        <f t="shared" si="5"/>
        <v>5.717132577</v>
      </c>
      <c r="E104" s="42">
        <f t="shared" si="6"/>
        <v>-0.5363046432</v>
      </c>
      <c r="F104" s="42">
        <f t="shared" si="7"/>
        <v>-0.4627943233</v>
      </c>
      <c r="G104" s="42">
        <f t="shared" si="8"/>
        <v>0.9990989662</v>
      </c>
      <c r="H104" s="42">
        <f t="shared" si="9"/>
        <v>-0.9919004353</v>
      </c>
      <c r="I104" s="43">
        <f t="shared" ref="I104:K104" si="410">ROUNDDOWN(($B$10+E104)*$B$8)</f>
        <v>64</v>
      </c>
      <c r="J104" s="43">
        <f t="shared" si="410"/>
        <v>74</v>
      </c>
      <c r="K104" s="43">
        <f t="shared" si="410"/>
        <v>276</v>
      </c>
      <c r="L104" s="44" t="str">
        <f t="shared" ref="L104:N104" si="411">(concat(SUBSTITUTE(I104, ",", ".",),","))</f>
        <v>64,</v>
      </c>
      <c r="M104" s="44" t="str">
        <f t="shared" si="411"/>
        <v>74,</v>
      </c>
      <c r="N104" s="44" t="str">
        <f t="shared" si="411"/>
        <v>276,</v>
      </c>
      <c r="O104" s="43">
        <f t="shared" ref="O104:Q104" si="412">($B$10+(($B$4*E104)+($B$6*$H104)))*$B$8</f>
        <v>22.85687169</v>
      </c>
      <c r="P104" s="43">
        <f t="shared" si="412"/>
        <v>34.56522789</v>
      </c>
      <c r="Q104" s="43">
        <f t="shared" si="412"/>
        <v>267.4082816</v>
      </c>
      <c r="R104" s="44" t="str">
        <f t="shared" ref="R104:T104" si="413">(concat(SUBSTITUTE(O104, ",", ".",),","))</f>
        <v>23,</v>
      </c>
      <c r="S104" s="44" t="str">
        <f t="shared" si="413"/>
        <v>35,</v>
      </c>
      <c r="T104" s="44" t="str">
        <f t="shared" si="413"/>
        <v>267,</v>
      </c>
    </row>
    <row r="105">
      <c r="B105" s="37"/>
      <c r="C105" s="38">
        <v>102.0</v>
      </c>
      <c r="D105" s="42">
        <f t="shared" si="5"/>
        <v>5.77373785</v>
      </c>
      <c r="E105" s="42">
        <f t="shared" si="6"/>
        <v>-0.4876949438</v>
      </c>
      <c r="F105" s="42">
        <f t="shared" si="7"/>
        <v>-0.5122049283</v>
      </c>
      <c r="G105" s="42">
        <f t="shared" si="8"/>
        <v>0.9998998718</v>
      </c>
      <c r="H105" s="42">
        <f t="shared" si="9"/>
        <v>-0.9990989662</v>
      </c>
      <c r="I105" s="43">
        <f t="shared" ref="I105:K105" si="414">ROUNDDOWN(($B$10+E105)*$B$8)</f>
        <v>70</v>
      </c>
      <c r="J105" s="43">
        <f t="shared" si="414"/>
        <v>67</v>
      </c>
      <c r="K105" s="43">
        <f t="shared" si="414"/>
        <v>276</v>
      </c>
      <c r="L105" s="44" t="str">
        <f t="shared" ref="L105:N105" si="415">(concat(SUBSTITUTE(I105, ",", ".",),","))</f>
        <v>70,</v>
      </c>
      <c r="M105" s="44" t="str">
        <f t="shared" si="415"/>
        <v>67,</v>
      </c>
      <c r="N105" s="44" t="str">
        <f t="shared" si="415"/>
        <v>276,</v>
      </c>
      <c r="O105" s="43">
        <f t="shared" ref="O105:Q105" si="416">($B$10+(($B$4*E105)+($B$6*$H105)))*$B$8</f>
        <v>30.37984232</v>
      </c>
      <c r="P105" s="43">
        <f t="shared" si="416"/>
        <v>26.47601455</v>
      </c>
      <c r="Q105" s="43">
        <f t="shared" si="416"/>
        <v>267.3165066</v>
      </c>
      <c r="R105" s="44" t="str">
        <f t="shared" ref="R105:T105" si="417">(concat(SUBSTITUTE(O105, ",", ".",),","))</f>
        <v>30,</v>
      </c>
      <c r="S105" s="44" t="str">
        <f t="shared" si="417"/>
        <v>26,</v>
      </c>
      <c r="T105" s="44" t="str">
        <f t="shared" si="417"/>
        <v>267,</v>
      </c>
    </row>
    <row r="106">
      <c r="B106" s="37"/>
      <c r="C106" s="38">
        <v>103.0</v>
      </c>
      <c r="D106" s="42">
        <f t="shared" si="5"/>
        <v>5.830343123</v>
      </c>
      <c r="E106" s="42">
        <f t="shared" si="6"/>
        <v>-0.4375230105</v>
      </c>
      <c r="F106" s="42">
        <f t="shared" si="7"/>
        <v>-0.5599747865</v>
      </c>
      <c r="G106" s="42">
        <f t="shared" si="8"/>
        <v>0.9974977966</v>
      </c>
      <c r="H106" s="42">
        <f t="shared" si="9"/>
        <v>-0.9775552389</v>
      </c>
      <c r="I106" s="43">
        <f t="shared" ref="I106:K106" si="418">ROUNDDOWN(($B$10+E106)*$B$8)</f>
        <v>77</v>
      </c>
      <c r="J106" s="43">
        <f t="shared" si="418"/>
        <v>60</v>
      </c>
      <c r="K106" s="43">
        <f t="shared" si="418"/>
        <v>276</v>
      </c>
      <c r="L106" s="44" t="str">
        <f t="shared" ref="L106:N106" si="419">(concat(SUBSTITUTE(I106, ",", ".",),","))</f>
        <v>77,</v>
      </c>
      <c r="M106" s="44" t="str">
        <f t="shared" si="419"/>
        <v>60,</v>
      </c>
      <c r="N106" s="44" t="str">
        <f t="shared" si="419"/>
        <v>276,</v>
      </c>
      <c r="O106" s="43">
        <f t="shared" ref="O106:Q106" si="420">($B$10+(($B$4*E106)+($B$6*$H106)))*$B$8</f>
        <v>39.02741438</v>
      </c>
      <c r="P106" s="43">
        <f t="shared" si="420"/>
        <v>19.52390776</v>
      </c>
      <c r="Q106" s="43">
        <f t="shared" si="420"/>
        <v>267.5903534</v>
      </c>
      <c r="R106" s="44" t="str">
        <f t="shared" ref="R106:T106" si="421">(concat(SUBSTITUTE(O106, ",", ".",),","))</f>
        <v>39,</v>
      </c>
      <c r="S106" s="44" t="str">
        <f t="shared" si="421"/>
        <v>20,</v>
      </c>
      <c r="T106" s="44" t="str">
        <f t="shared" si="421"/>
        <v>268,</v>
      </c>
    </row>
    <row r="107">
      <c r="B107" s="37"/>
      <c r="C107" s="38">
        <v>104.0</v>
      </c>
      <c r="D107" s="42">
        <f t="shared" si="5"/>
        <v>5.886948396</v>
      </c>
      <c r="E107" s="42">
        <f t="shared" si="6"/>
        <v>-0.385949559</v>
      </c>
      <c r="F107" s="42">
        <f t="shared" si="7"/>
        <v>-0.6059508766</v>
      </c>
      <c r="G107" s="42">
        <f t="shared" si="8"/>
        <v>0.9919004353</v>
      </c>
      <c r="H107" s="42">
        <f t="shared" si="9"/>
        <v>-0.9278890273</v>
      </c>
      <c r="I107" s="43">
        <f t="shared" ref="I107:K107" si="422">ROUNDDOWN(($B$10+E107)*$B$8)</f>
        <v>85</v>
      </c>
      <c r="J107" s="43">
        <f t="shared" si="422"/>
        <v>54</v>
      </c>
      <c r="K107" s="43">
        <f t="shared" si="422"/>
        <v>275</v>
      </c>
      <c r="L107" s="44" t="str">
        <f t="shared" ref="L107:N107" si="423">(concat(SUBSTITUTE(I107, ",", ".",),","))</f>
        <v>85,</v>
      </c>
      <c r="M107" s="44" t="str">
        <f t="shared" si="423"/>
        <v>54,</v>
      </c>
      <c r="N107" s="44" t="str">
        <f t="shared" si="423"/>
        <v>275,</v>
      </c>
      <c r="O107" s="43">
        <f t="shared" ref="O107:Q107" si="424">($B$10+(($B$4*E107)+($B$6*$H107)))*$B$8</f>
        <v>48.75510533</v>
      </c>
      <c r="P107" s="43">
        <f t="shared" si="424"/>
        <v>13.71439547</v>
      </c>
      <c r="Q107" s="43">
        <f t="shared" si="424"/>
        <v>268.2121632</v>
      </c>
      <c r="R107" s="44" t="str">
        <f t="shared" ref="R107:T107" si="425">(concat(SUBSTITUTE(O107, ",", ".",),","))</f>
        <v>49,</v>
      </c>
      <c r="S107" s="44" t="str">
        <f t="shared" si="425"/>
        <v>14,</v>
      </c>
      <c r="T107" s="44" t="str">
        <f t="shared" si="425"/>
        <v>268,</v>
      </c>
    </row>
    <row r="108">
      <c r="B108" s="37"/>
      <c r="C108" s="38">
        <v>105.0</v>
      </c>
      <c r="D108" s="42">
        <f t="shared" si="5"/>
        <v>5.943553669</v>
      </c>
      <c r="E108" s="42">
        <f t="shared" si="6"/>
        <v>-0.3331397947</v>
      </c>
      <c r="F108" s="42">
        <f t="shared" si="7"/>
        <v>-0.6499859234</v>
      </c>
      <c r="G108" s="42">
        <f t="shared" si="8"/>
        <v>0.9831257178</v>
      </c>
      <c r="H108" s="42">
        <f t="shared" si="9"/>
        <v>-0.8515291377</v>
      </c>
      <c r="I108" s="43">
        <f t="shared" ref="I108:K108" si="426">ROUNDDOWN(($B$10+E108)*$B$8)</f>
        <v>92</v>
      </c>
      <c r="J108" s="43">
        <f t="shared" si="426"/>
        <v>48</v>
      </c>
      <c r="K108" s="43">
        <f t="shared" si="426"/>
        <v>274</v>
      </c>
      <c r="L108" s="44" t="str">
        <f t="shared" ref="L108:N108" si="427">(concat(SUBSTITUTE(I108, ",", ".",),","))</f>
        <v>92,</v>
      </c>
      <c r="M108" s="44" t="str">
        <f t="shared" si="427"/>
        <v>48,</v>
      </c>
      <c r="N108" s="44" t="str">
        <f t="shared" si="427"/>
        <v>274,</v>
      </c>
      <c r="O108" s="43">
        <f t="shared" ref="O108:Q108" si="428">($B$10+(($B$4*E108)+($B$6*$H108)))*$B$8</f>
        <v>59.49306637</v>
      </c>
      <c r="P108" s="43">
        <f t="shared" si="428"/>
        <v>9.027399231</v>
      </c>
      <c r="Q108" s="43">
        <f t="shared" si="428"/>
        <v>269.1412559</v>
      </c>
      <c r="R108" s="44" t="str">
        <f t="shared" ref="R108:T108" si="429">(concat(SUBSTITUTE(O108, ",", ".",),","))</f>
        <v>59,</v>
      </c>
      <c r="S108" s="44" t="str">
        <f t="shared" si="429"/>
        <v>9,</v>
      </c>
      <c r="T108" s="44" t="str">
        <f t="shared" si="429"/>
        <v>269,</v>
      </c>
    </row>
    <row r="109">
      <c r="B109" s="37"/>
      <c r="C109" s="38">
        <v>106.0</v>
      </c>
      <c r="D109" s="42">
        <f t="shared" si="5"/>
        <v>6.000158942</v>
      </c>
      <c r="E109" s="42">
        <f t="shared" si="6"/>
        <v>-0.2792628833</v>
      </c>
      <c r="F109" s="42">
        <f t="shared" si="7"/>
        <v>-0.6919388693</v>
      </c>
      <c r="G109" s="42">
        <f t="shared" si="8"/>
        <v>0.9712017523</v>
      </c>
      <c r="H109" s="42">
        <f t="shared" si="9"/>
        <v>-0.7506723053</v>
      </c>
      <c r="I109" s="43">
        <f t="shared" ref="I109:K109" si="430">ROUNDDOWN(($B$10+E109)*$B$8)</f>
        <v>99</v>
      </c>
      <c r="J109" s="43">
        <f t="shared" si="430"/>
        <v>42</v>
      </c>
      <c r="K109" s="43">
        <f t="shared" si="430"/>
        <v>273</v>
      </c>
      <c r="L109" s="44" t="str">
        <f t="shared" ref="L109:N109" si="431">(concat(SUBSTITUTE(I109, ",", ".",),","))</f>
        <v>99,</v>
      </c>
      <c r="M109" s="44" t="str">
        <f t="shared" si="431"/>
        <v>42,</v>
      </c>
      <c r="N109" s="44" t="str">
        <f t="shared" si="431"/>
        <v>273,</v>
      </c>
      <c r="O109" s="43">
        <f t="shared" ref="O109:Q109" si="432">($B$10+(($B$4*E109)+($B$6*$H109)))*$B$8</f>
        <v>71.14741912</v>
      </c>
      <c r="P109" s="43">
        <f t="shared" si="432"/>
        <v>5.418451457</v>
      </c>
      <c r="Q109" s="43">
        <f t="shared" si="432"/>
        <v>270.315174</v>
      </c>
      <c r="R109" s="44" t="str">
        <f t="shared" ref="R109:T109" si="433">(concat(SUBSTITUTE(O109, ",", ".",),","))</f>
        <v>71,</v>
      </c>
      <c r="S109" s="44" t="str">
        <f t="shared" si="433"/>
        <v>5,</v>
      </c>
      <c r="T109" s="44" t="str">
        <f t="shared" si="433"/>
        <v>270,</v>
      </c>
    </row>
    <row r="110">
      <c r="B110" s="37"/>
      <c r="C110" s="38">
        <v>107.0</v>
      </c>
      <c r="D110" s="42">
        <f t="shared" si="5"/>
        <v>6.056764215</v>
      </c>
      <c r="E110" s="42">
        <f t="shared" si="6"/>
        <v>-0.2244914086</v>
      </c>
      <c r="F110" s="42">
        <f t="shared" si="7"/>
        <v>-0.7316753264</v>
      </c>
      <c r="G110" s="42">
        <f t="shared" si="8"/>
        <v>0.9561667347</v>
      </c>
      <c r="H110" s="42">
        <f t="shared" si="9"/>
        <v>-0.6282199973</v>
      </c>
      <c r="I110" s="43">
        <f t="shared" ref="I110:K110" si="434">ROUNDDOWN(($B$10+E110)*$B$8)</f>
        <v>107</v>
      </c>
      <c r="J110" s="43">
        <f t="shared" si="434"/>
        <v>37</v>
      </c>
      <c r="K110" s="43">
        <f t="shared" si="434"/>
        <v>270</v>
      </c>
      <c r="L110" s="44" t="str">
        <f t="shared" ref="L110:N110" si="435">(concat(SUBSTITUTE(I110, ",", ".",),","))</f>
        <v>107,</v>
      </c>
      <c r="M110" s="44" t="str">
        <f t="shared" si="435"/>
        <v>37,</v>
      </c>
      <c r="N110" s="44" t="str">
        <f t="shared" si="435"/>
        <v>270,</v>
      </c>
      <c r="O110" s="43">
        <f t="shared" ref="O110:Q110" si="436">($B$10+(($B$4*E110)+($B$6*$H110)))*$B$8</f>
        <v>83.60226757</v>
      </c>
      <c r="P110" s="43">
        <f t="shared" si="436"/>
        <v>2.820549075</v>
      </c>
      <c r="Q110" s="43">
        <f t="shared" si="436"/>
        <v>271.6515934</v>
      </c>
      <c r="R110" s="44" t="str">
        <f t="shared" ref="R110:T110" si="437">(concat(SUBSTITUTE(O110, ",", ".",),","))</f>
        <v>84,</v>
      </c>
      <c r="S110" s="44" t="str">
        <f t="shared" si="437"/>
        <v>3,</v>
      </c>
      <c r="T110" s="44" t="str">
        <f t="shared" si="437"/>
        <v>272,</v>
      </c>
    </row>
    <row r="111">
      <c r="B111" s="37"/>
      <c r="C111" s="38">
        <v>108.0</v>
      </c>
      <c r="D111" s="42">
        <f t="shared" si="5"/>
        <v>6.113369488</v>
      </c>
      <c r="E111" s="42">
        <f t="shared" si="6"/>
        <v>-0.1690008203</v>
      </c>
      <c r="F111" s="42">
        <f t="shared" si="7"/>
        <v>-0.7690680068</v>
      </c>
      <c r="G111" s="42">
        <f t="shared" si="8"/>
        <v>0.9380688269</v>
      </c>
      <c r="H111" s="42">
        <f t="shared" si="9"/>
        <v>-0.4876949438</v>
      </c>
      <c r="I111" s="43">
        <f t="shared" ref="I111:K111" si="438">ROUNDDOWN(($B$10+E111)*$B$8)</f>
        <v>115</v>
      </c>
      <c r="J111" s="43">
        <f t="shared" si="438"/>
        <v>31</v>
      </c>
      <c r="K111" s="43">
        <f t="shared" si="438"/>
        <v>268</v>
      </c>
      <c r="L111" s="44" t="str">
        <f t="shared" ref="L111:N111" si="439">(concat(SUBSTITUTE(I111, ",", ".",),","))</f>
        <v>115,</v>
      </c>
      <c r="M111" s="44" t="str">
        <f t="shared" si="439"/>
        <v>31,</v>
      </c>
      <c r="N111" s="44" t="str">
        <f t="shared" si="439"/>
        <v>268,</v>
      </c>
      <c r="O111" s="43">
        <f t="shared" ref="O111:Q111" si="440">($B$10+(($B$4*E111)+($B$6*$H111)))*$B$8</f>
        <v>96.72232941</v>
      </c>
      <c r="P111" s="43">
        <f t="shared" si="440"/>
        <v>1.146628275</v>
      </c>
      <c r="Q111" s="43">
        <f t="shared" si="440"/>
        <v>273.0508475</v>
      </c>
      <c r="R111" s="44" t="str">
        <f t="shared" ref="R111:T111" si="441">(concat(SUBSTITUTE(O111, ",", ".",),","))</f>
        <v>97,</v>
      </c>
      <c r="S111" s="44" t="str">
        <f t="shared" si="441"/>
        <v>1,</v>
      </c>
      <c r="T111" s="44" t="str">
        <f t="shared" si="441"/>
        <v>273,</v>
      </c>
    </row>
    <row r="112">
      <c r="B112" s="37"/>
      <c r="C112" s="38">
        <v>109.0</v>
      </c>
      <c r="D112" s="42">
        <f t="shared" si="5"/>
        <v>6.169974761</v>
      </c>
      <c r="E112" s="42">
        <f t="shared" si="6"/>
        <v>-0.1129688714</v>
      </c>
      <c r="F112" s="42">
        <f t="shared" si="7"/>
        <v>-0.8039971306</v>
      </c>
      <c r="G112" s="42">
        <f t="shared" si="8"/>
        <v>0.9169660018</v>
      </c>
      <c r="H112" s="42">
        <f t="shared" si="9"/>
        <v>-0.3331397947</v>
      </c>
      <c r="I112" s="43">
        <f t="shared" ref="I112:K112" si="442">ROUNDDOWN(($B$10+E112)*$B$8)</f>
        <v>122</v>
      </c>
      <c r="J112" s="43">
        <f t="shared" si="442"/>
        <v>27</v>
      </c>
      <c r="K112" s="43">
        <f t="shared" si="442"/>
        <v>265</v>
      </c>
      <c r="L112" s="44" t="str">
        <f t="shared" ref="L112:N112" si="443">(concat(SUBSTITUTE(I112, ",", ".",),","))</f>
        <v>122,</v>
      </c>
      <c r="M112" s="44" t="str">
        <f t="shared" si="443"/>
        <v>27,</v>
      </c>
      <c r="N112" s="44" t="str">
        <f t="shared" si="443"/>
        <v>265,</v>
      </c>
      <c r="O112" s="43">
        <f t="shared" ref="O112:Q112" si="444">($B$10+(($B$4*E112)+($B$6*$H112)))*$B$8</f>
        <v>110.3561135</v>
      </c>
      <c r="P112" s="43">
        <f t="shared" si="444"/>
        <v>0.2925874778</v>
      </c>
      <c r="Q112" s="43">
        <f t="shared" si="444"/>
        <v>274.3989904</v>
      </c>
      <c r="R112" s="44" t="str">
        <f t="shared" ref="R112:T112" si="445">(concat(SUBSTITUTE(O112, ",", ".",),","))</f>
        <v>110,</v>
      </c>
      <c r="S112" s="44" t="str">
        <f t="shared" si="445"/>
        <v>0,</v>
      </c>
      <c r="T112" s="44" t="str">
        <f t="shared" si="445"/>
        <v>274,</v>
      </c>
    </row>
    <row r="113">
      <c r="B113" s="37"/>
      <c r="C113" s="38">
        <v>110.0</v>
      </c>
      <c r="D113" s="42">
        <f t="shared" si="5"/>
        <v>6.226580034</v>
      </c>
      <c r="E113" s="42">
        <f t="shared" si="6"/>
        <v>-0.05657504918</v>
      </c>
      <c r="F113" s="42">
        <f t="shared" si="7"/>
        <v>-0.8363508092</v>
      </c>
      <c r="G113" s="42">
        <f t="shared" si="8"/>
        <v>0.8929258581</v>
      </c>
      <c r="H113" s="42">
        <f t="shared" si="9"/>
        <v>-0.1690008203</v>
      </c>
      <c r="I113" s="43">
        <f t="shared" ref="I113:K113" si="446">ROUNDDOWN(($B$10+E113)*$B$8)</f>
        <v>130</v>
      </c>
      <c r="J113" s="43">
        <f t="shared" si="446"/>
        <v>22</v>
      </c>
      <c r="K113" s="43">
        <f t="shared" si="446"/>
        <v>262</v>
      </c>
      <c r="L113" s="44" t="str">
        <f t="shared" ref="L113:N113" si="447">(SUBSTITUTE(I113, ",", ".",))</f>
        <v>130</v>
      </c>
      <c r="M113" s="44" t="str">
        <f t="shared" si="447"/>
        <v>22</v>
      </c>
      <c r="N113" s="44" t="str">
        <f t="shared" si="447"/>
        <v>262</v>
      </c>
      <c r="O113" s="43">
        <f t="shared" ref="O113:Q113" si="448">($B$10+(($B$4*E113)+($B$6*$H113)))*$B$8</f>
        <v>124.339554</v>
      </c>
      <c r="P113" s="43">
        <f t="shared" si="448"/>
        <v>0.1407698724</v>
      </c>
      <c r="Q113" s="43">
        <f t="shared" si="448"/>
        <v>275.5713111</v>
      </c>
      <c r="R113" s="44" t="str">
        <f t="shared" ref="R113:T113" si="449">(SUBSTITUTE(O113, ",", ".",))</f>
        <v>124</v>
      </c>
      <c r="S113" s="44" t="str">
        <f t="shared" si="449"/>
        <v>0</v>
      </c>
      <c r="T113" s="44" t="str">
        <f t="shared" si="449"/>
        <v>276</v>
      </c>
    </row>
    <row r="114">
      <c r="B114" s="37"/>
      <c r="C114" s="37"/>
      <c r="D114" s="37"/>
      <c r="E114" s="37"/>
      <c r="F114" s="37"/>
      <c r="G114" s="37"/>
      <c r="H114" s="37"/>
      <c r="I114" s="45"/>
      <c r="J114" s="45"/>
      <c r="K114" s="45"/>
      <c r="L114" s="54" t="s">
        <v>162</v>
      </c>
      <c r="M114" s="54" t="s">
        <v>162</v>
      </c>
      <c r="N114" s="54" t="s">
        <v>162</v>
      </c>
      <c r="O114" s="55"/>
      <c r="P114" s="56"/>
      <c r="Q114" s="56"/>
      <c r="R114" s="54" t="s">
        <v>162</v>
      </c>
      <c r="S114" s="54" t="s">
        <v>162</v>
      </c>
      <c r="T114" s="54" t="s">
        <v>162</v>
      </c>
    </row>
    <row r="115">
      <c r="B115" s="37"/>
      <c r="C115" s="37"/>
      <c r="D115" s="37"/>
      <c r="E115" s="37"/>
      <c r="F115" s="37"/>
      <c r="G115" s="37"/>
      <c r="H115" s="37"/>
      <c r="I115" s="45"/>
      <c r="J115" s="45"/>
      <c r="K115" s="45"/>
      <c r="O115" s="45"/>
      <c r="P115" s="56"/>
      <c r="Q115" s="56"/>
      <c r="R115" s="46"/>
      <c r="S115" s="46"/>
      <c r="T115" s="46"/>
    </row>
    <row r="116">
      <c r="B116" s="37"/>
      <c r="C116" s="37"/>
      <c r="D116" s="37"/>
      <c r="E116" s="37"/>
      <c r="F116" s="37"/>
      <c r="G116" s="37"/>
      <c r="H116" s="37"/>
      <c r="I116" s="45"/>
      <c r="J116" s="45"/>
      <c r="K116" s="45"/>
      <c r="O116" s="45"/>
      <c r="P116" s="56"/>
      <c r="Q116" s="56"/>
      <c r="R116" s="46"/>
      <c r="S116" s="46"/>
      <c r="T116" s="46"/>
    </row>
    <row r="117">
      <c r="B117" s="37"/>
      <c r="C117" s="37"/>
      <c r="D117" s="37"/>
      <c r="E117" s="37"/>
      <c r="F117" s="37"/>
      <c r="G117" s="37"/>
      <c r="H117" s="37"/>
      <c r="I117" s="45"/>
      <c r="J117" s="45"/>
      <c r="K117" s="45"/>
      <c r="O117" s="45"/>
      <c r="P117" s="56"/>
      <c r="Q117" s="56"/>
      <c r="R117" s="46"/>
      <c r="S117" s="46"/>
      <c r="T117" s="46"/>
    </row>
    <row r="118">
      <c r="B118" s="37"/>
      <c r="C118" s="37"/>
      <c r="D118" s="37"/>
      <c r="E118" s="37"/>
      <c r="F118" s="37"/>
      <c r="G118" s="37"/>
      <c r="H118" s="37"/>
      <c r="I118" s="45"/>
      <c r="J118" s="45"/>
      <c r="K118" s="45"/>
      <c r="O118" s="45"/>
      <c r="P118" s="56"/>
      <c r="Q118" s="56"/>
      <c r="R118" s="46"/>
      <c r="S118" s="46"/>
      <c r="T118" s="46"/>
    </row>
    <row r="119">
      <c r="B119" s="37"/>
      <c r="C119" s="37"/>
      <c r="D119" s="37"/>
      <c r="E119" s="37"/>
      <c r="F119" s="37"/>
      <c r="G119" s="37"/>
      <c r="H119" s="37"/>
      <c r="I119" s="45"/>
      <c r="J119" s="45"/>
      <c r="K119" s="45"/>
      <c r="O119" s="45"/>
      <c r="P119" s="56"/>
      <c r="Q119" s="56"/>
      <c r="R119" s="46"/>
      <c r="S119" s="46"/>
      <c r="T119" s="46"/>
    </row>
    <row r="120">
      <c r="B120" s="37"/>
      <c r="C120" s="37"/>
      <c r="D120" s="37"/>
      <c r="E120" s="37"/>
      <c r="F120" s="37"/>
      <c r="G120" s="37"/>
      <c r="H120" s="37"/>
      <c r="I120" s="45"/>
      <c r="J120" s="45"/>
      <c r="K120" s="45"/>
      <c r="O120" s="45"/>
      <c r="P120" s="56"/>
      <c r="Q120" s="56"/>
      <c r="R120" s="46"/>
      <c r="S120" s="46"/>
      <c r="T120" s="46"/>
    </row>
    <row r="121">
      <c r="B121" s="37"/>
      <c r="C121" s="37"/>
      <c r="D121" s="37"/>
      <c r="E121" s="37"/>
      <c r="F121" s="37"/>
      <c r="G121" s="37"/>
      <c r="H121" s="37"/>
      <c r="I121" s="45"/>
      <c r="J121" s="45"/>
      <c r="K121" s="45"/>
      <c r="O121" s="45"/>
      <c r="P121" s="56"/>
      <c r="Q121" s="56"/>
      <c r="R121" s="46"/>
      <c r="S121" s="46"/>
      <c r="T121" s="46"/>
    </row>
    <row r="122">
      <c r="B122" s="37"/>
      <c r="C122" s="37"/>
      <c r="D122" s="37"/>
      <c r="E122" s="37"/>
      <c r="F122" s="37"/>
      <c r="G122" s="37"/>
      <c r="H122" s="37"/>
      <c r="I122" s="45"/>
      <c r="J122" s="45"/>
      <c r="K122" s="45"/>
      <c r="O122" s="45"/>
      <c r="P122" s="56"/>
      <c r="Q122" s="56"/>
      <c r="R122" s="46"/>
      <c r="S122" s="46"/>
      <c r="T122" s="46"/>
    </row>
    <row r="123">
      <c r="B123" s="37"/>
      <c r="C123" s="37"/>
      <c r="D123" s="37"/>
      <c r="E123" s="37"/>
      <c r="F123" s="37"/>
      <c r="G123" s="37"/>
      <c r="H123" s="37"/>
      <c r="I123" s="45"/>
      <c r="J123" s="45"/>
      <c r="K123" s="45"/>
      <c r="O123" s="45"/>
      <c r="P123" s="56"/>
      <c r="Q123" s="56"/>
      <c r="R123" s="46"/>
      <c r="S123" s="46"/>
      <c r="T123" s="46"/>
    </row>
    <row r="124">
      <c r="B124" s="37"/>
      <c r="C124" s="37"/>
      <c r="D124" s="37"/>
      <c r="E124" s="37"/>
      <c r="F124" s="37"/>
      <c r="G124" s="37"/>
      <c r="H124" s="37"/>
      <c r="I124" s="45"/>
      <c r="J124" s="45"/>
      <c r="K124" s="45"/>
      <c r="O124" s="45"/>
      <c r="P124" s="56"/>
      <c r="Q124" s="56"/>
      <c r="R124" s="46"/>
      <c r="S124" s="46"/>
      <c r="T124" s="46"/>
    </row>
    <row r="125">
      <c r="B125" s="37"/>
      <c r="C125" s="37"/>
      <c r="D125" s="37"/>
      <c r="E125" s="37"/>
      <c r="F125" s="37"/>
      <c r="G125" s="37"/>
      <c r="H125" s="37"/>
      <c r="I125" s="45"/>
      <c r="J125" s="45"/>
      <c r="K125" s="45"/>
      <c r="O125" s="45"/>
      <c r="P125" s="56"/>
      <c r="Q125" s="56"/>
      <c r="R125" s="46"/>
      <c r="S125" s="46"/>
      <c r="T125" s="46"/>
    </row>
    <row r="126">
      <c r="B126" s="37"/>
      <c r="C126" s="37"/>
      <c r="D126" s="37"/>
      <c r="E126" s="37"/>
      <c r="F126" s="37"/>
      <c r="G126" s="37"/>
      <c r="H126" s="37"/>
      <c r="I126" s="45"/>
      <c r="J126" s="45"/>
      <c r="K126" s="45"/>
      <c r="O126" s="45"/>
      <c r="P126" s="56"/>
      <c r="Q126" s="56"/>
      <c r="R126" s="46"/>
      <c r="S126" s="46"/>
      <c r="T126" s="46"/>
    </row>
    <row r="127">
      <c r="B127" s="37"/>
      <c r="C127" s="37"/>
      <c r="D127" s="37"/>
      <c r="E127" s="37"/>
      <c r="F127" s="37"/>
      <c r="G127" s="37"/>
      <c r="H127" s="37"/>
      <c r="I127" s="45"/>
      <c r="J127" s="45"/>
      <c r="K127" s="45"/>
      <c r="O127" s="45"/>
      <c r="P127" s="56"/>
      <c r="Q127" s="56"/>
      <c r="R127" s="46"/>
      <c r="S127" s="46"/>
      <c r="T127" s="46"/>
    </row>
    <row r="128">
      <c r="B128" s="37"/>
      <c r="C128" s="37"/>
      <c r="D128" s="37"/>
      <c r="E128" s="37"/>
      <c r="F128" s="37"/>
      <c r="G128" s="37"/>
      <c r="H128" s="37"/>
      <c r="I128" s="45"/>
      <c r="J128" s="45"/>
      <c r="K128" s="45"/>
      <c r="O128" s="45"/>
      <c r="P128" s="56"/>
      <c r="Q128" s="56"/>
      <c r="R128" s="46"/>
      <c r="S128" s="46"/>
      <c r="T128" s="46"/>
    </row>
    <row r="129">
      <c r="B129" s="37"/>
      <c r="C129" s="37"/>
      <c r="D129" s="37"/>
      <c r="E129" s="37"/>
      <c r="F129" s="37"/>
      <c r="G129" s="37"/>
      <c r="H129" s="37"/>
      <c r="I129" s="45"/>
      <c r="J129" s="45"/>
      <c r="K129" s="45"/>
      <c r="O129" s="45"/>
      <c r="P129" s="56"/>
      <c r="Q129" s="56"/>
      <c r="R129" s="46"/>
      <c r="S129" s="46"/>
      <c r="T129" s="46"/>
    </row>
    <row r="130">
      <c r="B130" s="37"/>
      <c r="C130" s="37"/>
      <c r="D130" s="37"/>
      <c r="E130" s="37"/>
      <c r="F130" s="37"/>
      <c r="G130" s="37"/>
      <c r="H130" s="37"/>
      <c r="I130" s="45"/>
      <c r="J130" s="45"/>
      <c r="K130" s="45"/>
      <c r="O130" s="45"/>
      <c r="P130" s="56"/>
      <c r="Q130" s="56"/>
      <c r="R130" s="46"/>
      <c r="S130" s="46"/>
      <c r="T130" s="46"/>
    </row>
    <row r="131">
      <c r="B131" s="37"/>
      <c r="C131" s="37"/>
      <c r="D131" s="37"/>
      <c r="E131" s="37"/>
      <c r="F131" s="37"/>
      <c r="G131" s="37"/>
      <c r="H131" s="37"/>
      <c r="I131" s="45"/>
      <c r="J131" s="45"/>
      <c r="K131" s="45"/>
      <c r="O131" s="45"/>
      <c r="P131" s="56"/>
      <c r="Q131" s="56"/>
      <c r="R131" s="46"/>
      <c r="S131" s="46"/>
      <c r="T131" s="46"/>
    </row>
    <row r="132">
      <c r="B132" s="37"/>
      <c r="C132" s="37"/>
      <c r="D132" s="37"/>
      <c r="E132" s="37"/>
      <c r="F132" s="37"/>
      <c r="G132" s="37"/>
      <c r="H132" s="37"/>
      <c r="I132" s="45"/>
      <c r="J132" s="45"/>
      <c r="K132" s="45"/>
      <c r="O132" s="45"/>
      <c r="P132" s="56"/>
      <c r="Q132" s="56"/>
      <c r="R132" s="46"/>
      <c r="S132" s="46"/>
      <c r="T132" s="46"/>
    </row>
    <row r="133">
      <c r="B133" s="37"/>
      <c r="C133" s="37"/>
      <c r="D133" s="37"/>
      <c r="E133" s="37"/>
      <c r="F133" s="37"/>
      <c r="G133" s="37"/>
      <c r="H133" s="37"/>
      <c r="I133" s="45"/>
      <c r="J133" s="45"/>
      <c r="K133" s="45"/>
      <c r="O133" s="45"/>
      <c r="P133" s="56"/>
      <c r="Q133" s="56"/>
      <c r="R133" s="46"/>
      <c r="S133" s="46"/>
      <c r="T133" s="46"/>
    </row>
    <row r="134">
      <c r="B134" s="37"/>
      <c r="C134" s="37"/>
      <c r="D134" s="37"/>
      <c r="E134" s="37"/>
      <c r="F134" s="37"/>
      <c r="G134" s="37"/>
      <c r="H134" s="37"/>
      <c r="I134" s="45"/>
      <c r="J134" s="45"/>
      <c r="K134" s="45"/>
      <c r="O134" s="45"/>
      <c r="P134" s="56"/>
      <c r="Q134" s="56"/>
      <c r="R134" s="46"/>
      <c r="S134" s="46"/>
      <c r="T134" s="46"/>
    </row>
    <row r="135">
      <c r="B135" s="37"/>
      <c r="C135" s="37"/>
      <c r="D135" s="37"/>
      <c r="E135" s="37"/>
      <c r="F135" s="37"/>
      <c r="G135" s="37"/>
      <c r="H135" s="37"/>
      <c r="I135" s="45"/>
      <c r="J135" s="45"/>
      <c r="K135" s="45"/>
      <c r="O135" s="45"/>
      <c r="P135" s="56"/>
      <c r="Q135" s="56"/>
      <c r="R135" s="46"/>
      <c r="S135" s="46"/>
      <c r="T135" s="46"/>
    </row>
    <row r="136">
      <c r="B136" s="37"/>
      <c r="C136" s="37"/>
      <c r="D136" s="37"/>
      <c r="E136" s="37"/>
      <c r="F136" s="37"/>
      <c r="G136" s="37"/>
      <c r="H136" s="37"/>
      <c r="I136" s="45"/>
      <c r="J136" s="45"/>
      <c r="K136" s="45"/>
      <c r="O136" s="45"/>
      <c r="P136" s="56"/>
      <c r="Q136" s="56"/>
      <c r="R136" s="46"/>
      <c r="S136" s="46"/>
      <c r="T136" s="46"/>
    </row>
    <row r="137">
      <c r="B137" s="37"/>
      <c r="C137" s="37"/>
      <c r="D137" s="37"/>
      <c r="E137" s="37"/>
      <c r="F137" s="37"/>
      <c r="G137" s="37"/>
      <c r="H137" s="37"/>
      <c r="I137" s="45"/>
      <c r="J137" s="45"/>
      <c r="K137" s="45"/>
      <c r="O137" s="45"/>
      <c r="P137" s="56"/>
      <c r="Q137" s="56"/>
      <c r="R137" s="46"/>
      <c r="S137" s="46"/>
      <c r="T137" s="46"/>
    </row>
    <row r="138">
      <c r="B138" s="37"/>
      <c r="C138" s="37"/>
      <c r="D138" s="37"/>
      <c r="E138" s="37"/>
      <c r="F138" s="37"/>
      <c r="G138" s="37"/>
      <c r="H138" s="37"/>
      <c r="I138" s="45"/>
      <c r="J138" s="45"/>
      <c r="K138" s="45"/>
      <c r="O138" s="45"/>
      <c r="P138" s="56"/>
      <c r="Q138" s="56"/>
      <c r="R138" s="46"/>
      <c r="S138" s="46"/>
      <c r="T138" s="46"/>
    </row>
    <row r="139">
      <c r="B139" s="37"/>
      <c r="C139" s="37"/>
      <c r="D139" s="37"/>
      <c r="E139" s="37"/>
      <c r="F139" s="37"/>
      <c r="G139" s="37"/>
      <c r="H139" s="37"/>
      <c r="I139" s="45"/>
      <c r="J139" s="45"/>
      <c r="K139" s="45"/>
      <c r="O139" s="45"/>
      <c r="P139" s="56"/>
      <c r="Q139" s="56"/>
      <c r="R139" s="46"/>
      <c r="S139" s="46"/>
      <c r="T139" s="46"/>
    </row>
    <row r="140">
      <c r="B140" s="37"/>
      <c r="C140" s="37"/>
      <c r="D140" s="37"/>
      <c r="E140" s="37"/>
      <c r="F140" s="37"/>
      <c r="G140" s="37"/>
      <c r="H140" s="37"/>
      <c r="I140" s="45"/>
      <c r="J140" s="45"/>
      <c r="K140" s="45"/>
      <c r="O140" s="45"/>
      <c r="P140" s="56"/>
      <c r="Q140" s="56"/>
      <c r="R140" s="46"/>
      <c r="S140" s="46"/>
      <c r="T140" s="46"/>
    </row>
    <row r="141">
      <c r="B141" s="37"/>
      <c r="C141" s="37"/>
      <c r="D141" s="37"/>
      <c r="E141" s="37"/>
      <c r="F141" s="37"/>
      <c r="G141" s="37"/>
      <c r="H141" s="37"/>
      <c r="I141" s="45"/>
      <c r="J141" s="45"/>
      <c r="K141" s="45"/>
      <c r="O141" s="45"/>
      <c r="P141" s="56"/>
      <c r="Q141" s="56"/>
      <c r="R141" s="46"/>
      <c r="S141" s="46"/>
      <c r="T141" s="46"/>
    </row>
    <row r="142">
      <c r="B142" s="37"/>
      <c r="C142" s="37"/>
      <c r="D142" s="37"/>
      <c r="E142" s="37"/>
      <c r="F142" s="37"/>
      <c r="G142" s="37"/>
      <c r="H142" s="37"/>
      <c r="I142" s="45"/>
      <c r="J142" s="45"/>
      <c r="K142" s="45"/>
      <c r="O142" s="45"/>
      <c r="P142" s="56"/>
      <c r="Q142" s="56"/>
      <c r="R142" s="46"/>
      <c r="S142" s="46"/>
      <c r="T142" s="46"/>
    </row>
    <row r="143">
      <c r="B143" s="37"/>
      <c r="C143" s="37"/>
      <c r="D143" s="37"/>
      <c r="E143" s="37"/>
      <c r="F143" s="37"/>
      <c r="G143" s="37"/>
      <c r="H143" s="37"/>
      <c r="I143" s="45"/>
      <c r="J143" s="45"/>
      <c r="K143" s="45"/>
      <c r="O143" s="45"/>
      <c r="P143" s="56"/>
      <c r="Q143" s="56"/>
      <c r="R143" s="46"/>
      <c r="S143" s="46"/>
      <c r="T143" s="46"/>
    </row>
    <row r="144">
      <c r="B144" s="37"/>
      <c r="C144" s="37"/>
      <c r="D144" s="37"/>
      <c r="E144" s="37"/>
      <c r="F144" s="37"/>
      <c r="G144" s="37"/>
      <c r="H144" s="37"/>
      <c r="I144" s="45"/>
      <c r="J144" s="45"/>
      <c r="K144" s="45"/>
      <c r="O144" s="45"/>
      <c r="P144" s="56"/>
      <c r="Q144" s="56"/>
      <c r="R144" s="46"/>
      <c r="S144" s="46"/>
      <c r="T144" s="46"/>
    </row>
    <row r="145">
      <c r="B145" s="37"/>
      <c r="C145" s="37"/>
      <c r="D145" s="37"/>
      <c r="E145" s="37"/>
      <c r="F145" s="37"/>
      <c r="G145" s="37"/>
      <c r="H145" s="37"/>
      <c r="I145" s="45"/>
      <c r="J145" s="45"/>
      <c r="K145" s="45"/>
      <c r="O145" s="45"/>
      <c r="P145" s="56"/>
      <c r="Q145" s="56"/>
      <c r="R145" s="46"/>
      <c r="S145" s="46"/>
      <c r="T145" s="46"/>
    </row>
    <row r="146">
      <c r="B146" s="37"/>
      <c r="C146" s="37"/>
      <c r="D146" s="37"/>
      <c r="E146" s="37"/>
      <c r="F146" s="37"/>
      <c r="G146" s="37"/>
      <c r="H146" s="37"/>
      <c r="I146" s="45"/>
      <c r="J146" s="45"/>
      <c r="K146" s="45"/>
      <c r="O146" s="45"/>
      <c r="P146" s="56"/>
      <c r="Q146" s="56"/>
      <c r="R146" s="46"/>
      <c r="S146" s="46"/>
      <c r="T146" s="46"/>
    </row>
    <row r="147">
      <c r="B147" s="37"/>
      <c r="C147" s="37"/>
      <c r="D147" s="37"/>
      <c r="E147" s="37"/>
      <c r="F147" s="37"/>
      <c r="G147" s="37"/>
      <c r="H147" s="37"/>
      <c r="I147" s="45"/>
      <c r="J147" s="45"/>
      <c r="K147" s="45"/>
      <c r="O147" s="45"/>
      <c r="P147" s="56"/>
      <c r="Q147" s="56"/>
      <c r="R147" s="46"/>
      <c r="S147" s="46"/>
      <c r="T147" s="46"/>
    </row>
    <row r="148">
      <c r="B148" s="37"/>
      <c r="C148" s="37"/>
      <c r="D148" s="37"/>
      <c r="E148" s="37"/>
      <c r="F148" s="37"/>
      <c r="G148" s="37"/>
      <c r="H148" s="37"/>
      <c r="I148" s="45"/>
      <c r="J148" s="45"/>
      <c r="K148" s="45"/>
      <c r="O148" s="45"/>
      <c r="P148" s="56"/>
      <c r="Q148" s="56"/>
      <c r="R148" s="46"/>
      <c r="S148" s="46"/>
      <c r="T148" s="46"/>
    </row>
    <row r="149">
      <c r="B149" s="37"/>
      <c r="C149" s="37"/>
      <c r="D149" s="37"/>
      <c r="E149" s="37"/>
      <c r="F149" s="37"/>
      <c r="G149" s="37"/>
      <c r="H149" s="37"/>
      <c r="I149" s="45"/>
      <c r="J149" s="45"/>
      <c r="K149" s="45"/>
      <c r="O149" s="45"/>
      <c r="P149" s="56"/>
      <c r="Q149" s="56"/>
      <c r="R149" s="46"/>
      <c r="S149" s="46"/>
      <c r="T149" s="46"/>
    </row>
    <row r="150">
      <c r="B150" s="37"/>
      <c r="C150" s="37"/>
      <c r="D150" s="37"/>
      <c r="E150" s="37"/>
      <c r="F150" s="37"/>
      <c r="G150" s="37"/>
      <c r="H150" s="37"/>
      <c r="I150" s="45"/>
      <c r="J150" s="45"/>
      <c r="K150" s="45"/>
      <c r="O150" s="45"/>
      <c r="P150" s="56"/>
      <c r="Q150" s="56"/>
      <c r="R150" s="46"/>
      <c r="S150" s="46"/>
      <c r="T150" s="46"/>
    </row>
    <row r="151">
      <c r="B151" s="37"/>
      <c r="C151" s="37"/>
      <c r="D151" s="37"/>
      <c r="E151" s="37"/>
      <c r="F151" s="37"/>
      <c r="G151" s="37"/>
      <c r="H151" s="37"/>
      <c r="I151" s="45"/>
      <c r="J151" s="45"/>
      <c r="K151" s="45"/>
      <c r="O151" s="45"/>
      <c r="P151" s="56"/>
      <c r="Q151" s="56"/>
      <c r="R151" s="46"/>
      <c r="S151" s="46"/>
      <c r="T151" s="46"/>
    </row>
    <row r="152">
      <c r="B152" s="37"/>
      <c r="C152" s="37"/>
      <c r="D152" s="37"/>
      <c r="E152" s="37"/>
      <c r="F152" s="37"/>
      <c r="G152" s="37"/>
      <c r="H152" s="37"/>
      <c r="I152" s="45"/>
      <c r="J152" s="45"/>
      <c r="K152" s="45"/>
      <c r="O152" s="45"/>
      <c r="P152" s="56"/>
      <c r="Q152" s="56"/>
      <c r="R152" s="46"/>
      <c r="S152" s="46"/>
      <c r="T152" s="46"/>
    </row>
    <row r="153">
      <c r="B153" s="37"/>
      <c r="C153" s="37"/>
      <c r="D153" s="37"/>
      <c r="E153" s="37"/>
      <c r="F153" s="37"/>
      <c r="G153" s="37"/>
      <c r="H153" s="37"/>
      <c r="I153" s="45"/>
      <c r="J153" s="45"/>
      <c r="K153" s="45"/>
      <c r="O153" s="45"/>
      <c r="P153" s="56"/>
      <c r="Q153" s="56"/>
      <c r="R153" s="46"/>
      <c r="S153" s="46"/>
      <c r="T153" s="46"/>
    </row>
    <row r="154">
      <c r="B154" s="37"/>
      <c r="C154" s="37"/>
      <c r="D154" s="37"/>
      <c r="E154" s="37"/>
      <c r="F154" s="37"/>
      <c r="G154" s="37"/>
      <c r="H154" s="37"/>
      <c r="I154" s="45"/>
      <c r="J154" s="45"/>
      <c r="K154" s="45"/>
      <c r="O154" s="45"/>
      <c r="P154" s="56"/>
      <c r="Q154" s="56"/>
      <c r="R154" s="46"/>
      <c r="S154" s="46"/>
      <c r="T154" s="46"/>
    </row>
    <row r="155">
      <c r="B155" s="37"/>
      <c r="C155" s="37"/>
      <c r="D155" s="37"/>
      <c r="E155" s="37"/>
      <c r="F155" s="37"/>
      <c r="G155" s="37"/>
      <c r="H155" s="37"/>
      <c r="I155" s="45"/>
      <c r="J155" s="45"/>
      <c r="K155" s="45"/>
      <c r="O155" s="45"/>
      <c r="P155" s="56"/>
      <c r="Q155" s="56"/>
      <c r="R155" s="46"/>
      <c r="S155" s="46"/>
      <c r="T155" s="46"/>
    </row>
    <row r="156">
      <c r="B156" s="37"/>
      <c r="C156" s="37"/>
      <c r="D156" s="37"/>
      <c r="E156" s="37"/>
      <c r="F156" s="37"/>
      <c r="G156" s="37"/>
      <c r="H156" s="37"/>
      <c r="I156" s="45"/>
      <c r="J156" s="45"/>
      <c r="K156" s="45"/>
      <c r="O156" s="45"/>
      <c r="P156" s="56"/>
      <c r="Q156" s="56"/>
      <c r="R156" s="46"/>
      <c r="S156" s="46"/>
      <c r="T156" s="46"/>
    </row>
    <row r="157">
      <c r="B157" s="37"/>
      <c r="C157" s="37"/>
      <c r="D157" s="37"/>
      <c r="E157" s="37"/>
      <c r="F157" s="37"/>
      <c r="G157" s="37"/>
      <c r="H157" s="37"/>
      <c r="I157" s="45"/>
      <c r="J157" s="45"/>
      <c r="K157" s="45"/>
      <c r="O157" s="45"/>
      <c r="P157" s="56"/>
      <c r="Q157" s="56"/>
      <c r="R157" s="46"/>
      <c r="S157" s="46"/>
      <c r="T157" s="46"/>
    </row>
    <row r="158">
      <c r="B158" s="37"/>
      <c r="C158" s="37"/>
      <c r="D158" s="37"/>
      <c r="E158" s="37"/>
      <c r="F158" s="37"/>
      <c r="G158" s="37"/>
      <c r="H158" s="37"/>
      <c r="I158" s="45"/>
      <c r="J158" s="45"/>
      <c r="K158" s="45"/>
      <c r="O158" s="45"/>
      <c r="P158" s="56"/>
      <c r="Q158" s="56"/>
      <c r="R158" s="46"/>
      <c r="S158" s="46"/>
      <c r="T158" s="46"/>
    </row>
    <row r="159">
      <c r="B159" s="37"/>
      <c r="C159" s="37"/>
      <c r="D159" s="37"/>
      <c r="E159" s="37"/>
      <c r="F159" s="37"/>
      <c r="G159" s="37"/>
      <c r="H159" s="37"/>
      <c r="I159" s="45"/>
      <c r="J159" s="45"/>
      <c r="K159" s="45"/>
      <c r="O159" s="45"/>
      <c r="P159" s="56"/>
      <c r="Q159" s="56"/>
      <c r="R159" s="46"/>
      <c r="S159" s="46"/>
      <c r="T159" s="46"/>
    </row>
    <row r="160">
      <c r="B160" s="37"/>
      <c r="C160" s="37"/>
      <c r="D160" s="37"/>
      <c r="E160" s="37"/>
      <c r="F160" s="37"/>
      <c r="G160" s="37"/>
      <c r="H160" s="37"/>
      <c r="I160" s="45"/>
      <c r="J160" s="45"/>
      <c r="K160" s="45"/>
      <c r="O160" s="45"/>
      <c r="P160" s="56"/>
      <c r="Q160" s="56"/>
      <c r="R160" s="46"/>
      <c r="S160" s="46"/>
      <c r="T160" s="46"/>
    </row>
    <row r="161">
      <c r="B161" s="37"/>
      <c r="C161" s="37"/>
      <c r="D161" s="37"/>
      <c r="E161" s="37"/>
      <c r="F161" s="37"/>
      <c r="G161" s="37"/>
      <c r="H161" s="37"/>
      <c r="I161" s="45"/>
      <c r="J161" s="45"/>
      <c r="K161" s="45"/>
      <c r="O161" s="45"/>
      <c r="P161" s="56"/>
      <c r="Q161" s="56"/>
      <c r="R161" s="46"/>
      <c r="S161" s="46"/>
      <c r="T161" s="46"/>
    </row>
    <row r="162">
      <c r="B162" s="37"/>
      <c r="C162" s="37"/>
      <c r="D162" s="37"/>
      <c r="E162" s="37"/>
      <c r="F162" s="37"/>
      <c r="G162" s="37"/>
      <c r="H162" s="37"/>
      <c r="I162" s="45"/>
      <c r="J162" s="45"/>
      <c r="K162" s="45"/>
      <c r="O162" s="45"/>
      <c r="P162" s="56"/>
      <c r="Q162" s="56"/>
      <c r="R162" s="46"/>
      <c r="S162" s="46"/>
      <c r="T162" s="46"/>
    </row>
    <row r="163">
      <c r="B163" s="37"/>
      <c r="C163" s="37"/>
      <c r="D163" s="37"/>
      <c r="E163" s="37"/>
      <c r="F163" s="37"/>
      <c r="G163" s="37"/>
      <c r="H163" s="37"/>
      <c r="I163" s="45"/>
      <c r="J163" s="45"/>
      <c r="K163" s="45"/>
      <c r="O163" s="45"/>
      <c r="P163" s="56"/>
      <c r="Q163" s="56"/>
      <c r="R163" s="46"/>
      <c r="S163" s="46"/>
      <c r="T163" s="46"/>
    </row>
    <row r="164">
      <c r="B164" s="37"/>
      <c r="C164" s="37"/>
      <c r="D164" s="37"/>
      <c r="E164" s="37"/>
      <c r="F164" s="37"/>
      <c r="G164" s="37"/>
      <c r="H164" s="37"/>
      <c r="I164" s="45"/>
      <c r="J164" s="45"/>
      <c r="K164" s="45"/>
      <c r="O164" s="45"/>
      <c r="P164" s="56"/>
      <c r="Q164" s="56"/>
      <c r="R164" s="46"/>
      <c r="S164" s="46"/>
      <c r="T164" s="46"/>
    </row>
    <row r="165">
      <c r="B165" s="37"/>
      <c r="C165" s="37"/>
      <c r="D165" s="37"/>
      <c r="E165" s="37"/>
      <c r="F165" s="37"/>
      <c r="G165" s="37"/>
      <c r="H165" s="37"/>
      <c r="I165" s="45"/>
      <c r="J165" s="45"/>
      <c r="K165" s="45"/>
      <c r="O165" s="45"/>
      <c r="P165" s="56"/>
      <c r="Q165" s="56"/>
      <c r="R165" s="46"/>
      <c r="S165" s="46"/>
      <c r="T165" s="46"/>
    </row>
    <row r="166">
      <c r="B166" s="37"/>
      <c r="C166" s="37"/>
      <c r="D166" s="37"/>
      <c r="E166" s="37"/>
      <c r="F166" s="37"/>
      <c r="G166" s="37"/>
      <c r="H166" s="37"/>
      <c r="I166" s="45"/>
      <c r="J166" s="45"/>
      <c r="K166" s="45"/>
      <c r="O166" s="45"/>
      <c r="P166" s="56"/>
      <c r="Q166" s="56"/>
      <c r="R166" s="46"/>
      <c r="S166" s="46"/>
      <c r="T166" s="46"/>
    </row>
    <row r="167">
      <c r="B167" s="37"/>
      <c r="C167" s="37"/>
      <c r="D167" s="37"/>
      <c r="E167" s="37"/>
      <c r="F167" s="37"/>
      <c r="G167" s="37"/>
      <c r="H167" s="37"/>
      <c r="I167" s="45"/>
      <c r="J167" s="45"/>
      <c r="K167" s="45"/>
      <c r="O167" s="45"/>
      <c r="P167" s="56"/>
      <c r="Q167" s="56"/>
      <c r="R167" s="46"/>
      <c r="S167" s="46"/>
      <c r="T167" s="46"/>
    </row>
    <row r="168">
      <c r="B168" s="37"/>
      <c r="C168" s="37"/>
      <c r="D168" s="37"/>
      <c r="E168" s="37"/>
      <c r="F168" s="37"/>
      <c r="G168" s="37"/>
      <c r="H168" s="37"/>
      <c r="I168" s="45"/>
      <c r="J168" s="45"/>
      <c r="K168" s="45"/>
      <c r="O168" s="45"/>
      <c r="P168" s="56"/>
      <c r="Q168" s="56"/>
      <c r="R168" s="46"/>
      <c r="S168" s="46"/>
      <c r="T168" s="46"/>
    </row>
    <row r="169">
      <c r="B169" s="37"/>
      <c r="C169" s="37"/>
      <c r="D169" s="37"/>
      <c r="E169" s="37"/>
      <c r="F169" s="37"/>
      <c r="G169" s="37"/>
      <c r="H169" s="37"/>
      <c r="I169" s="45"/>
      <c r="J169" s="45"/>
      <c r="K169" s="45"/>
      <c r="O169" s="45"/>
      <c r="P169" s="56"/>
      <c r="Q169" s="56"/>
      <c r="R169" s="46"/>
      <c r="S169" s="46"/>
      <c r="T169" s="46"/>
    </row>
    <row r="170">
      <c r="B170" s="37"/>
      <c r="C170" s="37"/>
      <c r="D170" s="37"/>
      <c r="E170" s="37"/>
      <c r="F170" s="37"/>
      <c r="G170" s="37"/>
      <c r="H170" s="37"/>
      <c r="I170" s="45"/>
      <c r="J170" s="45"/>
      <c r="K170" s="45"/>
      <c r="O170" s="45"/>
      <c r="P170" s="56"/>
      <c r="Q170" s="56"/>
      <c r="R170" s="46"/>
      <c r="S170" s="46"/>
      <c r="T170" s="46"/>
    </row>
    <row r="171">
      <c r="B171" s="37"/>
      <c r="C171" s="37"/>
      <c r="D171" s="37"/>
      <c r="E171" s="37"/>
      <c r="F171" s="37"/>
      <c r="G171" s="37"/>
      <c r="H171" s="37"/>
      <c r="I171" s="45"/>
      <c r="J171" s="45"/>
      <c r="K171" s="45"/>
      <c r="O171" s="45"/>
      <c r="P171" s="56"/>
      <c r="Q171" s="56"/>
      <c r="R171" s="46"/>
      <c r="S171" s="46"/>
      <c r="T171" s="46"/>
    </row>
    <row r="172">
      <c r="B172" s="37"/>
      <c r="C172" s="37"/>
      <c r="D172" s="37"/>
      <c r="E172" s="37"/>
      <c r="F172" s="37"/>
      <c r="G172" s="37"/>
      <c r="H172" s="37"/>
      <c r="I172" s="45"/>
      <c r="J172" s="45"/>
      <c r="K172" s="45"/>
      <c r="O172" s="45"/>
      <c r="P172" s="56"/>
      <c r="Q172" s="56"/>
      <c r="R172" s="46"/>
      <c r="S172" s="46"/>
      <c r="T172" s="46"/>
    </row>
    <row r="173">
      <c r="B173" s="37"/>
      <c r="C173" s="37"/>
      <c r="D173" s="37"/>
      <c r="E173" s="37"/>
      <c r="F173" s="37"/>
      <c r="G173" s="37"/>
      <c r="H173" s="37"/>
      <c r="I173" s="45"/>
      <c r="J173" s="45"/>
      <c r="K173" s="45"/>
      <c r="O173" s="45"/>
      <c r="P173" s="56"/>
      <c r="Q173" s="56"/>
      <c r="R173" s="46"/>
      <c r="S173" s="46"/>
      <c r="T173" s="46"/>
    </row>
    <row r="174">
      <c r="B174" s="37"/>
      <c r="C174" s="37"/>
      <c r="D174" s="37"/>
      <c r="E174" s="37"/>
      <c r="F174" s="37"/>
      <c r="G174" s="37"/>
      <c r="H174" s="37"/>
      <c r="I174" s="45"/>
      <c r="J174" s="45"/>
      <c r="K174" s="45"/>
      <c r="O174" s="45"/>
      <c r="P174" s="56"/>
      <c r="Q174" s="56"/>
      <c r="R174" s="46"/>
      <c r="S174" s="46"/>
      <c r="T174" s="46"/>
    </row>
    <row r="175">
      <c r="B175" s="37"/>
      <c r="C175" s="37"/>
      <c r="D175" s="37"/>
      <c r="E175" s="37"/>
      <c r="F175" s="37"/>
      <c r="G175" s="37"/>
      <c r="H175" s="37"/>
      <c r="I175" s="45"/>
      <c r="J175" s="45"/>
      <c r="K175" s="45"/>
      <c r="O175" s="45"/>
      <c r="P175" s="56"/>
      <c r="Q175" s="56"/>
      <c r="R175" s="46"/>
      <c r="S175" s="46"/>
      <c r="T175" s="46"/>
    </row>
    <row r="176">
      <c r="B176" s="37"/>
      <c r="C176" s="37"/>
      <c r="D176" s="37"/>
      <c r="E176" s="37"/>
      <c r="F176" s="37"/>
      <c r="G176" s="37"/>
      <c r="H176" s="37"/>
      <c r="I176" s="45"/>
      <c r="J176" s="45"/>
      <c r="K176" s="45"/>
      <c r="O176" s="45"/>
      <c r="P176" s="56"/>
      <c r="Q176" s="56"/>
      <c r="R176" s="46"/>
      <c r="S176" s="46"/>
      <c r="T176" s="46"/>
    </row>
    <row r="177">
      <c r="B177" s="37"/>
      <c r="C177" s="37"/>
      <c r="D177" s="37"/>
      <c r="E177" s="37"/>
      <c r="F177" s="37"/>
      <c r="G177" s="37"/>
      <c r="H177" s="37"/>
      <c r="I177" s="45"/>
      <c r="J177" s="45"/>
      <c r="K177" s="45"/>
      <c r="O177" s="45"/>
      <c r="P177" s="56"/>
      <c r="Q177" s="56"/>
      <c r="R177" s="46"/>
      <c r="S177" s="46"/>
      <c r="T177" s="46"/>
    </row>
    <row r="178">
      <c r="B178" s="37"/>
      <c r="C178" s="37"/>
      <c r="D178" s="37"/>
      <c r="E178" s="37"/>
      <c r="F178" s="37"/>
      <c r="G178" s="37"/>
      <c r="H178" s="37"/>
      <c r="I178" s="45"/>
      <c r="J178" s="45"/>
      <c r="K178" s="45"/>
      <c r="O178" s="45"/>
      <c r="P178" s="56"/>
      <c r="Q178" s="56"/>
      <c r="R178" s="46"/>
      <c r="S178" s="46"/>
      <c r="T178" s="46"/>
    </row>
    <row r="179">
      <c r="B179" s="37"/>
      <c r="C179" s="37"/>
      <c r="D179" s="37"/>
      <c r="E179" s="37"/>
      <c r="F179" s="37"/>
      <c r="G179" s="37"/>
      <c r="H179" s="37"/>
      <c r="I179" s="45"/>
      <c r="J179" s="45"/>
      <c r="K179" s="45"/>
      <c r="O179" s="45"/>
      <c r="P179" s="56"/>
      <c r="Q179" s="56"/>
      <c r="R179" s="46"/>
      <c r="S179" s="46"/>
      <c r="T179" s="46"/>
    </row>
    <row r="180">
      <c r="B180" s="37"/>
      <c r="C180" s="37"/>
      <c r="D180" s="37"/>
      <c r="E180" s="37"/>
      <c r="F180" s="37"/>
      <c r="G180" s="37"/>
      <c r="H180" s="37"/>
      <c r="I180" s="45"/>
      <c r="J180" s="45"/>
      <c r="K180" s="45"/>
      <c r="O180" s="45"/>
      <c r="P180" s="56"/>
      <c r="Q180" s="56"/>
      <c r="R180" s="46"/>
      <c r="S180" s="46"/>
      <c r="T180" s="46"/>
    </row>
    <row r="181">
      <c r="B181" s="37"/>
      <c r="C181" s="37"/>
      <c r="D181" s="37"/>
      <c r="E181" s="37"/>
      <c r="F181" s="37"/>
      <c r="G181" s="37"/>
      <c r="H181" s="37"/>
      <c r="I181" s="45"/>
      <c r="J181" s="45"/>
      <c r="K181" s="45"/>
      <c r="O181" s="45"/>
      <c r="P181" s="56"/>
      <c r="Q181" s="56"/>
      <c r="R181" s="46"/>
      <c r="S181" s="46"/>
      <c r="T181" s="46"/>
    </row>
    <row r="182">
      <c r="B182" s="37"/>
      <c r="C182" s="37"/>
      <c r="D182" s="37"/>
      <c r="E182" s="37"/>
      <c r="F182" s="37"/>
      <c r="G182" s="37"/>
      <c r="H182" s="37"/>
      <c r="I182" s="45"/>
      <c r="J182" s="45"/>
      <c r="K182" s="45"/>
      <c r="O182" s="45"/>
      <c r="P182" s="56"/>
      <c r="Q182" s="56"/>
      <c r="R182" s="46"/>
      <c r="S182" s="46"/>
      <c r="T182" s="46"/>
    </row>
    <row r="183">
      <c r="B183" s="37"/>
      <c r="C183" s="37"/>
      <c r="D183" s="37"/>
      <c r="E183" s="37"/>
      <c r="F183" s="37"/>
      <c r="G183" s="37"/>
      <c r="H183" s="37"/>
      <c r="I183" s="45"/>
      <c r="J183" s="45"/>
      <c r="K183" s="45"/>
      <c r="O183" s="45"/>
      <c r="P183" s="56"/>
      <c r="Q183" s="56"/>
      <c r="R183" s="46"/>
      <c r="S183" s="46"/>
      <c r="T183" s="46"/>
    </row>
    <row r="184">
      <c r="B184" s="37"/>
      <c r="C184" s="37"/>
      <c r="D184" s="37"/>
      <c r="E184" s="37"/>
      <c r="F184" s="37"/>
      <c r="G184" s="37"/>
      <c r="H184" s="37"/>
      <c r="I184" s="45"/>
      <c r="J184" s="45"/>
      <c r="K184" s="45"/>
      <c r="O184" s="45"/>
      <c r="P184" s="56"/>
      <c r="Q184" s="56"/>
      <c r="R184" s="46"/>
      <c r="S184" s="46"/>
      <c r="T184" s="46"/>
    </row>
    <row r="185">
      <c r="B185" s="37"/>
      <c r="C185" s="37"/>
      <c r="D185" s="37"/>
      <c r="E185" s="37"/>
      <c r="F185" s="37"/>
      <c r="G185" s="37"/>
      <c r="H185" s="37"/>
      <c r="I185" s="45"/>
      <c r="J185" s="45"/>
      <c r="K185" s="45"/>
      <c r="O185" s="45"/>
      <c r="P185" s="56"/>
      <c r="Q185" s="56"/>
      <c r="R185" s="46"/>
      <c r="S185" s="46"/>
      <c r="T185" s="46"/>
    </row>
    <row r="186">
      <c r="B186" s="37"/>
      <c r="C186" s="37"/>
      <c r="D186" s="37"/>
      <c r="E186" s="37"/>
      <c r="F186" s="37"/>
      <c r="G186" s="37"/>
      <c r="H186" s="37"/>
      <c r="I186" s="45"/>
      <c r="J186" s="45"/>
      <c r="K186" s="45"/>
      <c r="O186" s="45"/>
      <c r="P186" s="56"/>
      <c r="Q186" s="56"/>
      <c r="R186" s="46"/>
      <c r="S186" s="46"/>
      <c r="T186" s="46"/>
    </row>
    <row r="187">
      <c r="B187" s="37"/>
      <c r="C187" s="37"/>
      <c r="D187" s="37"/>
      <c r="E187" s="37"/>
      <c r="F187" s="37"/>
      <c r="G187" s="37"/>
      <c r="H187" s="37"/>
      <c r="I187" s="45"/>
      <c r="J187" s="45"/>
      <c r="K187" s="45"/>
      <c r="O187" s="45"/>
      <c r="P187" s="56"/>
      <c r="Q187" s="56"/>
      <c r="R187" s="46"/>
      <c r="S187" s="46"/>
      <c r="T187" s="46"/>
    </row>
    <row r="188">
      <c r="B188" s="37"/>
      <c r="C188" s="37"/>
      <c r="D188" s="37"/>
      <c r="E188" s="37"/>
      <c r="F188" s="37"/>
      <c r="G188" s="37"/>
      <c r="H188" s="37"/>
      <c r="I188" s="45"/>
      <c r="J188" s="45"/>
      <c r="K188" s="45"/>
      <c r="O188" s="45"/>
      <c r="P188" s="56"/>
      <c r="Q188" s="56"/>
      <c r="R188" s="46"/>
      <c r="S188" s="46"/>
      <c r="T188" s="46"/>
    </row>
    <row r="189">
      <c r="B189" s="37"/>
      <c r="C189" s="37"/>
      <c r="D189" s="37"/>
      <c r="E189" s="37"/>
      <c r="F189" s="37"/>
      <c r="G189" s="37"/>
      <c r="H189" s="37"/>
      <c r="I189" s="45"/>
      <c r="J189" s="45"/>
      <c r="K189" s="45"/>
      <c r="O189" s="45"/>
      <c r="P189" s="56"/>
      <c r="Q189" s="56"/>
      <c r="R189" s="46"/>
      <c r="S189" s="46"/>
      <c r="T189" s="46"/>
    </row>
    <row r="190">
      <c r="B190" s="37"/>
      <c r="C190" s="37"/>
      <c r="D190" s="37"/>
      <c r="E190" s="37"/>
      <c r="F190" s="37"/>
      <c r="G190" s="37"/>
      <c r="H190" s="37"/>
      <c r="I190" s="45"/>
      <c r="J190" s="45"/>
      <c r="K190" s="45"/>
      <c r="O190" s="45"/>
      <c r="P190" s="56"/>
      <c r="Q190" s="56"/>
      <c r="R190" s="46"/>
      <c r="S190" s="46"/>
      <c r="T190" s="46"/>
    </row>
    <row r="191">
      <c r="B191" s="37"/>
      <c r="C191" s="37"/>
      <c r="D191" s="37"/>
      <c r="E191" s="37"/>
      <c r="F191" s="37"/>
      <c r="G191" s="37"/>
      <c r="H191" s="37"/>
      <c r="I191" s="45"/>
      <c r="J191" s="45"/>
      <c r="K191" s="45"/>
      <c r="O191" s="45"/>
      <c r="P191" s="56"/>
      <c r="Q191" s="56"/>
      <c r="R191" s="46"/>
      <c r="S191" s="46"/>
      <c r="T191" s="46"/>
    </row>
    <row r="192">
      <c r="B192" s="37"/>
      <c r="C192" s="37"/>
      <c r="D192" s="37"/>
      <c r="E192" s="37"/>
      <c r="F192" s="37"/>
      <c r="G192" s="37"/>
      <c r="H192" s="37"/>
      <c r="I192" s="45"/>
      <c r="J192" s="45"/>
      <c r="K192" s="45"/>
      <c r="O192" s="45"/>
      <c r="P192" s="56"/>
      <c r="Q192" s="56"/>
      <c r="R192" s="46"/>
      <c r="S192" s="46"/>
      <c r="T192" s="46"/>
    </row>
    <row r="193">
      <c r="B193" s="37"/>
      <c r="C193" s="37"/>
      <c r="D193" s="37"/>
      <c r="E193" s="37"/>
      <c r="F193" s="37"/>
      <c r="G193" s="37"/>
      <c r="H193" s="37"/>
      <c r="I193" s="45"/>
      <c r="J193" s="45"/>
      <c r="K193" s="45"/>
      <c r="O193" s="45"/>
      <c r="P193" s="56"/>
      <c r="Q193" s="56"/>
      <c r="R193" s="46"/>
      <c r="S193" s="46"/>
      <c r="T193" s="46"/>
    </row>
    <row r="194">
      <c r="B194" s="37"/>
      <c r="C194" s="37"/>
      <c r="D194" s="37"/>
      <c r="E194" s="37"/>
      <c r="F194" s="37"/>
      <c r="G194" s="37"/>
      <c r="H194" s="37"/>
      <c r="I194" s="45"/>
      <c r="J194" s="45"/>
      <c r="K194" s="45"/>
      <c r="O194" s="45"/>
      <c r="P194" s="56"/>
      <c r="Q194" s="56"/>
      <c r="R194" s="46"/>
      <c r="S194" s="46"/>
      <c r="T194" s="46"/>
    </row>
    <row r="195">
      <c r="B195" s="37"/>
      <c r="C195" s="37"/>
      <c r="D195" s="37"/>
      <c r="E195" s="37"/>
      <c r="F195" s="37"/>
      <c r="G195" s="37"/>
      <c r="H195" s="37"/>
      <c r="I195" s="45"/>
      <c r="J195" s="45"/>
      <c r="K195" s="45"/>
      <c r="O195" s="45"/>
      <c r="P195" s="56"/>
      <c r="Q195" s="56"/>
      <c r="R195" s="46"/>
      <c r="S195" s="46"/>
      <c r="T195" s="46"/>
    </row>
    <row r="196">
      <c r="B196" s="37"/>
      <c r="C196" s="37"/>
      <c r="D196" s="37"/>
      <c r="E196" s="37"/>
      <c r="F196" s="37"/>
      <c r="G196" s="37"/>
      <c r="H196" s="37"/>
      <c r="I196" s="45"/>
      <c r="J196" s="45"/>
      <c r="K196" s="45"/>
      <c r="O196" s="45"/>
      <c r="P196" s="56"/>
      <c r="Q196" s="56"/>
      <c r="R196" s="46"/>
      <c r="S196" s="46"/>
      <c r="T196" s="46"/>
    </row>
    <row r="197">
      <c r="B197" s="37"/>
      <c r="C197" s="37"/>
      <c r="D197" s="37"/>
      <c r="E197" s="37"/>
      <c r="F197" s="37"/>
      <c r="G197" s="37"/>
      <c r="H197" s="37"/>
      <c r="I197" s="45"/>
      <c r="J197" s="45"/>
      <c r="K197" s="45"/>
      <c r="O197" s="45"/>
      <c r="P197" s="56"/>
      <c r="Q197" s="56"/>
      <c r="R197" s="46"/>
      <c r="S197" s="46"/>
      <c r="T197" s="46"/>
    </row>
    <row r="198">
      <c r="B198" s="37"/>
      <c r="C198" s="37"/>
      <c r="D198" s="37"/>
      <c r="E198" s="37"/>
      <c r="F198" s="37"/>
      <c r="G198" s="37"/>
      <c r="H198" s="37"/>
      <c r="I198" s="45"/>
      <c r="J198" s="45"/>
      <c r="K198" s="45"/>
      <c r="O198" s="45"/>
      <c r="P198" s="56"/>
      <c r="Q198" s="56"/>
      <c r="R198" s="46"/>
      <c r="S198" s="46"/>
      <c r="T198" s="46"/>
    </row>
    <row r="199">
      <c r="B199" s="37"/>
      <c r="C199" s="37"/>
      <c r="D199" s="37"/>
      <c r="E199" s="37"/>
      <c r="F199" s="37"/>
      <c r="G199" s="37"/>
      <c r="H199" s="37"/>
      <c r="I199" s="45"/>
      <c r="J199" s="45"/>
      <c r="K199" s="45"/>
      <c r="O199" s="45"/>
      <c r="P199" s="56"/>
      <c r="Q199" s="56"/>
      <c r="R199" s="46"/>
      <c r="S199" s="46"/>
      <c r="T199" s="46"/>
    </row>
    <row r="200">
      <c r="B200" s="37"/>
      <c r="C200" s="37"/>
      <c r="D200" s="37"/>
      <c r="E200" s="37"/>
      <c r="F200" s="37"/>
      <c r="G200" s="37"/>
      <c r="H200" s="37"/>
      <c r="I200" s="45"/>
      <c r="J200" s="45"/>
      <c r="K200" s="45"/>
      <c r="O200" s="45"/>
      <c r="P200" s="56"/>
      <c r="Q200" s="56"/>
      <c r="R200" s="46"/>
      <c r="S200" s="46"/>
      <c r="T200" s="46"/>
    </row>
    <row r="201">
      <c r="B201" s="37"/>
      <c r="C201" s="37"/>
      <c r="D201" s="37"/>
      <c r="E201" s="37"/>
      <c r="F201" s="37"/>
      <c r="G201" s="37"/>
      <c r="H201" s="37"/>
      <c r="I201" s="45"/>
      <c r="J201" s="45"/>
      <c r="K201" s="45"/>
      <c r="O201" s="45"/>
      <c r="P201" s="56"/>
      <c r="Q201" s="56"/>
      <c r="R201" s="46"/>
      <c r="S201" s="46"/>
      <c r="T201" s="46"/>
    </row>
    <row r="202">
      <c r="B202" s="37"/>
      <c r="C202" s="37"/>
      <c r="D202" s="37"/>
      <c r="E202" s="37"/>
      <c r="F202" s="37"/>
      <c r="G202" s="37"/>
      <c r="H202" s="37"/>
      <c r="I202" s="45"/>
      <c r="J202" s="45"/>
      <c r="K202" s="45"/>
      <c r="O202" s="45"/>
      <c r="P202" s="56"/>
      <c r="Q202" s="56"/>
      <c r="R202" s="46"/>
      <c r="S202" s="46"/>
      <c r="T202" s="46"/>
    </row>
    <row r="203">
      <c r="B203" s="37"/>
      <c r="C203" s="37"/>
      <c r="D203" s="37"/>
      <c r="E203" s="37"/>
      <c r="F203" s="37"/>
      <c r="G203" s="37"/>
      <c r="H203" s="37"/>
      <c r="I203" s="45"/>
      <c r="J203" s="45"/>
      <c r="K203" s="45"/>
      <c r="O203" s="45"/>
      <c r="P203" s="56"/>
      <c r="Q203" s="56"/>
      <c r="R203" s="46"/>
      <c r="S203" s="46"/>
      <c r="T203" s="46"/>
    </row>
    <row r="204">
      <c r="B204" s="37"/>
      <c r="C204" s="37"/>
      <c r="D204" s="37"/>
      <c r="E204" s="37"/>
      <c r="F204" s="37"/>
      <c r="G204" s="37"/>
      <c r="H204" s="37"/>
      <c r="I204" s="45"/>
      <c r="J204" s="45"/>
      <c r="K204" s="45"/>
      <c r="O204" s="45"/>
      <c r="P204" s="56"/>
      <c r="Q204" s="56"/>
      <c r="R204" s="46"/>
      <c r="S204" s="46"/>
      <c r="T204" s="46"/>
    </row>
    <row r="205">
      <c r="B205" s="37"/>
      <c r="C205" s="37"/>
      <c r="D205" s="37"/>
      <c r="E205" s="37"/>
      <c r="F205" s="37"/>
      <c r="G205" s="37"/>
      <c r="H205" s="37"/>
      <c r="I205" s="45"/>
      <c r="J205" s="45"/>
      <c r="K205" s="45"/>
      <c r="O205" s="45"/>
      <c r="P205" s="56"/>
      <c r="Q205" s="56"/>
      <c r="R205" s="46"/>
      <c r="S205" s="46"/>
      <c r="T205" s="46"/>
    </row>
    <row r="206">
      <c r="B206" s="37"/>
      <c r="C206" s="37"/>
      <c r="D206" s="37"/>
      <c r="E206" s="37"/>
      <c r="F206" s="37"/>
      <c r="G206" s="37"/>
      <c r="H206" s="37"/>
      <c r="I206" s="45"/>
      <c r="J206" s="45"/>
      <c r="K206" s="45"/>
      <c r="O206" s="45"/>
      <c r="P206" s="56"/>
      <c r="Q206" s="56"/>
      <c r="R206" s="46"/>
      <c r="S206" s="46"/>
      <c r="T206" s="46"/>
    </row>
    <row r="207">
      <c r="B207" s="37"/>
      <c r="C207" s="37"/>
      <c r="D207" s="37"/>
      <c r="E207" s="37"/>
      <c r="F207" s="37"/>
      <c r="G207" s="37"/>
      <c r="H207" s="37"/>
      <c r="I207" s="45"/>
      <c r="J207" s="45"/>
      <c r="K207" s="45"/>
      <c r="O207" s="45"/>
      <c r="P207" s="56"/>
      <c r="Q207" s="56"/>
      <c r="R207" s="46"/>
      <c r="S207" s="46"/>
      <c r="T207" s="46"/>
    </row>
    <row r="208">
      <c r="B208" s="37"/>
      <c r="C208" s="37"/>
      <c r="D208" s="37"/>
      <c r="E208" s="37"/>
      <c r="F208" s="37"/>
      <c r="G208" s="37"/>
      <c r="H208" s="37"/>
      <c r="I208" s="45"/>
      <c r="J208" s="45"/>
      <c r="K208" s="45"/>
      <c r="O208" s="45"/>
      <c r="P208" s="56"/>
      <c r="Q208" s="56"/>
      <c r="R208" s="46"/>
      <c r="S208" s="46"/>
      <c r="T208" s="46"/>
    </row>
    <row r="209">
      <c r="B209" s="37"/>
      <c r="C209" s="37"/>
      <c r="D209" s="37"/>
      <c r="E209" s="37"/>
      <c r="F209" s="37"/>
      <c r="G209" s="37"/>
      <c r="H209" s="37"/>
      <c r="I209" s="45"/>
      <c r="J209" s="45"/>
      <c r="K209" s="45"/>
      <c r="O209" s="45"/>
      <c r="P209" s="56"/>
      <c r="Q209" s="56"/>
      <c r="R209" s="46"/>
      <c r="S209" s="46"/>
      <c r="T209" s="46"/>
    </row>
    <row r="210">
      <c r="B210" s="37"/>
      <c r="C210" s="37"/>
      <c r="D210" s="37"/>
      <c r="E210" s="37"/>
      <c r="F210" s="37"/>
      <c r="G210" s="37"/>
      <c r="H210" s="37"/>
      <c r="I210" s="45"/>
      <c r="J210" s="45"/>
      <c r="K210" s="45"/>
      <c r="O210" s="45"/>
      <c r="P210" s="56"/>
      <c r="Q210" s="56"/>
      <c r="R210" s="46"/>
      <c r="S210" s="46"/>
      <c r="T210" s="46"/>
    </row>
    <row r="211">
      <c r="B211" s="37"/>
      <c r="C211" s="37"/>
      <c r="D211" s="37"/>
      <c r="E211" s="37"/>
      <c r="F211" s="37"/>
      <c r="G211" s="37"/>
      <c r="H211" s="37"/>
      <c r="I211" s="45"/>
      <c r="J211" s="45"/>
      <c r="K211" s="45"/>
      <c r="O211" s="45"/>
      <c r="P211" s="56"/>
      <c r="Q211" s="56"/>
      <c r="R211" s="46"/>
      <c r="S211" s="46"/>
      <c r="T211" s="46"/>
    </row>
    <row r="212">
      <c r="B212" s="37"/>
      <c r="C212" s="37"/>
      <c r="D212" s="37"/>
      <c r="E212" s="37"/>
      <c r="F212" s="37"/>
      <c r="G212" s="37"/>
      <c r="H212" s="37"/>
      <c r="I212" s="45"/>
      <c r="J212" s="45"/>
      <c r="K212" s="45"/>
      <c r="O212" s="45"/>
      <c r="P212" s="56"/>
      <c r="Q212" s="56"/>
      <c r="R212" s="46"/>
      <c r="S212" s="46"/>
      <c r="T212" s="46"/>
    </row>
    <row r="213">
      <c r="B213" s="37"/>
      <c r="C213" s="37"/>
      <c r="D213" s="37"/>
      <c r="E213" s="37"/>
      <c r="F213" s="37"/>
      <c r="G213" s="37"/>
      <c r="H213" s="37"/>
      <c r="I213" s="45"/>
      <c r="J213" s="45"/>
      <c r="K213" s="45"/>
      <c r="O213" s="45"/>
      <c r="P213" s="56"/>
      <c r="Q213" s="56"/>
      <c r="R213" s="46"/>
      <c r="S213" s="46"/>
      <c r="T213" s="46"/>
    </row>
    <row r="214">
      <c r="B214" s="37"/>
      <c r="C214" s="37"/>
      <c r="D214" s="37"/>
      <c r="E214" s="37"/>
      <c r="F214" s="37"/>
      <c r="G214" s="37"/>
      <c r="H214" s="37"/>
      <c r="I214" s="45"/>
      <c r="J214" s="45"/>
      <c r="K214" s="45"/>
      <c r="O214" s="45"/>
      <c r="P214" s="56"/>
      <c r="Q214" s="56"/>
      <c r="R214" s="46"/>
      <c r="S214" s="46"/>
      <c r="T214" s="46"/>
    </row>
    <row r="215">
      <c r="B215" s="37"/>
      <c r="C215" s="37"/>
      <c r="D215" s="37"/>
      <c r="E215" s="37"/>
      <c r="F215" s="37"/>
      <c r="G215" s="37"/>
      <c r="H215" s="37"/>
      <c r="I215" s="45"/>
      <c r="J215" s="45"/>
      <c r="K215" s="45"/>
      <c r="O215" s="45"/>
      <c r="P215" s="56"/>
      <c r="Q215" s="56"/>
      <c r="R215" s="46"/>
      <c r="S215" s="46"/>
      <c r="T215" s="46"/>
    </row>
    <row r="216">
      <c r="B216" s="37"/>
      <c r="C216" s="37"/>
      <c r="D216" s="37"/>
      <c r="E216" s="37"/>
      <c r="F216" s="37"/>
      <c r="G216" s="37"/>
      <c r="H216" s="37"/>
      <c r="I216" s="45"/>
      <c r="J216" s="45"/>
      <c r="K216" s="45"/>
      <c r="O216" s="45"/>
      <c r="P216" s="56"/>
      <c r="Q216" s="56"/>
      <c r="R216" s="46"/>
      <c r="S216" s="46"/>
      <c r="T216" s="46"/>
    </row>
    <row r="217">
      <c r="B217" s="37"/>
      <c r="C217" s="37"/>
      <c r="D217" s="37"/>
      <c r="E217" s="37"/>
      <c r="F217" s="37"/>
      <c r="G217" s="37"/>
      <c r="H217" s="37"/>
      <c r="I217" s="45"/>
      <c r="J217" s="45"/>
      <c r="K217" s="45"/>
      <c r="O217" s="45"/>
      <c r="P217" s="56"/>
      <c r="Q217" s="56"/>
      <c r="R217" s="46"/>
      <c r="S217" s="46"/>
      <c r="T217" s="46"/>
    </row>
    <row r="218">
      <c r="B218" s="37"/>
      <c r="C218" s="37"/>
      <c r="D218" s="37"/>
      <c r="E218" s="37"/>
      <c r="F218" s="37"/>
      <c r="G218" s="37"/>
      <c r="H218" s="37"/>
      <c r="I218" s="45"/>
      <c r="J218" s="45"/>
      <c r="K218" s="45"/>
      <c r="O218" s="45"/>
      <c r="P218" s="56"/>
      <c r="Q218" s="56"/>
      <c r="R218" s="46"/>
      <c r="S218" s="46"/>
      <c r="T218" s="46"/>
    </row>
    <row r="219">
      <c r="B219" s="37"/>
      <c r="C219" s="37"/>
      <c r="D219" s="37"/>
      <c r="E219" s="37"/>
      <c r="F219" s="37"/>
      <c r="G219" s="37"/>
      <c r="H219" s="37"/>
      <c r="I219" s="45"/>
      <c r="J219" s="45"/>
      <c r="K219" s="45"/>
      <c r="O219" s="45"/>
      <c r="P219" s="56"/>
      <c r="Q219" s="56"/>
      <c r="R219" s="46"/>
      <c r="S219" s="46"/>
      <c r="T219" s="46"/>
    </row>
    <row r="220">
      <c r="B220" s="37"/>
      <c r="C220" s="37"/>
      <c r="D220" s="37"/>
      <c r="E220" s="37"/>
      <c r="F220" s="37"/>
      <c r="G220" s="37"/>
      <c r="H220" s="37"/>
      <c r="I220" s="45"/>
      <c r="J220" s="45"/>
      <c r="K220" s="45"/>
      <c r="O220" s="45"/>
      <c r="P220" s="56"/>
      <c r="Q220" s="56"/>
      <c r="R220" s="46"/>
      <c r="S220" s="46"/>
      <c r="T220" s="46"/>
    </row>
    <row r="221">
      <c r="B221" s="37"/>
      <c r="C221" s="37"/>
      <c r="D221" s="37"/>
      <c r="E221" s="37"/>
      <c r="F221" s="37"/>
      <c r="G221" s="37"/>
      <c r="H221" s="37"/>
      <c r="I221" s="45"/>
      <c r="J221" s="45"/>
      <c r="K221" s="45"/>
      <c r="O221" s="45"/>
      <c r="P221" s="56"/>
      <c r="Q221" s="56"/>
      <c r="R221" s="46"/>
      <c r="S221" s="46"/>
      <c r="T221" s="46"/>
    </row>
    <row r="222">
      <c r="B222" s="37"/>
      <c r="C222" s="37"/>
      <c r="D222" s="37"/>
      <c r="E222" s="37"/>
      <c r="F222" s="37"/>
      <c r="G222" s="37"/>
      <c r="H222" s="37"/>
      <c r="I222" s="45"/>
      <c r="J222" s="45"/>
      <c r="K222" s="45"/>
      <c r="O222" s="45"/>
      <c r="P222" s="56"/>
      <c r="Q222" s="56"/>
      <c r="R222" s="46"/>
      <c r="S222" s="46"/>
      <c r="T222" s="46"/>
    </row>
    <row r="223">
      <c r="B223" s="37"/>
      <c r="C223" s="37"/>
      <c r="D223" s="37"/>
      <c r="E223" s="37"/>
      <c r="F223" s="37"/>
      <c r="G223" s="37"/>
      <c r="H223" s="37"/>
      <c r="I223" s="45"/>
      <c r="J223" s="45"/>
      <c r="K223" s="45"/>
      <c r="O223" s="45"/>
      <c r="P223" s="56"/>
      <c r="Q223" s="56"/>
      <c r="R223" s="46"/>
      <c r="S223" s="46"/>
      <c r="T223" s="46"/>
    </row>
    <row r="224">
      <c r="B224" s="37"/>
      <c r="C224" s="37"/>
      <c r="D224" s="37"/>
      <c r="E224" s="37"/>
      <c r="F224" s="37"/>
      <c r="G224" s="37"/>
      <c r="H224" s="37"/>
      <c r="I224" s="45"/>
      <c r="J224" s="45"/>
      <c r="K224" s="45"/>
      <c r="O224" s="45"/>
      <c r="P224" s="56"/>
      <c r="Q224" s="56"/>
      <c r="R224" s="46"/>
      <c r="S224" s="46"/>
      <c r="T224" s="46"/>
    </row>
    <row r="225">
      <c r="B225" s="37"/>
      <c r="C225" s="37"/>
      <c r="D225" s="37"/>
      <c r="E225" s="37"/>
      <c r="F225" s="37"/>
      <c r="G225" s="37"/>
      <c r="H225" s="37"/>
      <c r="I225" s="45"/>
      <c r="J225" s="45"/>
      <c r="K225" s="45"/>
      <c r="O225" s="45"/>
      <c r="P225" s="56"/>
      <c r="Q225" s="56"/>
      <c r="R225" s="46"/>
      <c r="S225" s="46"/>
      <c r="T225" s="46"/>
    </row>
    <row r="226">
      <c r="B226" s="37"/>
      <c r="C226" s="37"/>
      <c r="D226" s="37"/>
      <c r="E226" s="37"/>
      <c r="F226" s="37"/>
      <c r="G226" s="37"/>
      <c r="H226" s="37"/>
      <c r="I226" s="45"/>
      <c r="J226" s="45"/>
      <c r="K226" s="45"/>
      <c r="O226" s="45"/>
      <c r="P226" s="56"/>
      <c r="Q226" s="56"/>
      <c r="R226" s="46"/>
      <c r="S226" s="46"/>
      <c r="T226" s="46"/>
    </row>
    <row r="227">
      <c r="B227" s="37"/>
      <c r="C227" s="37"/>
      <c r="D227" s="37"/>
      <c r="E227" s="37"/>
      <c r="F227" s="37"/>
      <c r="G227" s="37"/>
      <c r="H227" s="37"/>
      <c r="I227" s="45"/>
      <c r="J227" s="45"/>
      <c r="K227" s="45"/>
      <c r="O227" s="45"/>
      <c r="P227" s="56"/>
      <c r="Q227" s="56"/>
      <c r="R227" s="46"/>
      <c r="S227" s="46"/>
      <c r="T227" s="46"/>
    </row>
    <row r="228">
      <c r="B228" s="37"/>
      <c r="C228" s="37"/>
      <c r="D228" s="37"/>
      <c r="E228" s="37"/>
      <c r="F228" s="37"/>
      <c r="G228" s="37"/>
      <c r="H228" s="37"/>
      <c r="I228" s="45"/>
      <c r="J228" s="45"/>
      <c r="K228" s="45"/>
      <c r="O228" s="45"/>
      <c r="P228" s="56"/>
      <c r="Q228" s="56"/>
      <c r="R228" s="46"/>
      <c r="S228" s="46"/>
      <c r="T228" s="46"/>
    </row>
    <row r="229">
      <c r="B229" s="37"/>
      <c r="C229" s="37"/>
      <c r="D229" s="37"/>
      <c r="E229" s="37"/>
      <c r="F229" s="37"/>
      <c r="G229" s="37"/>
      <c r="H229" s="37"/>
      <c r="I229" s="45"/>
      <c r="J229" s="45"/>
      <c r="K229" s="45"/>
      <c r="O229" s="45"/>
      <c r="P229" s="56"/>
      <c r="Q229" s="56"/>
      <c r="R229" s="46"/>
      <c r="S229" s="46"/>
      <c r="T229" s="46"/>
    </row>
    <row r="230">
      <c r="B230" s="37"/>
      <c r="C230" s="37"/>
      <c r="D230" s="37"/>
      <c r="E230" s="37"/>
      <c r="F230" s="37"/>
      <c r="G230" s="37"/>
      <c r="H230" s="37"/>
      <c r="I230" s="45"/>
      <c r="J230" s="45"/>
      <c r="K230" s="45"/>
      <c r="O230" s="45"/>
      <c r="P230" s="56"/>
      <c r="Q230" s="56"/>
      <c r="R230" s="46"/>
      <c r="S230" s="46"/>
      <c r="T230" s="46"/>
    </row>
    <row r="231">
      <c r="B231" s="37"/>
      <c r="C231" s="37"/>
      <c r="D231" s="37"/>
      <c r="E231" s="37"/>
      <c r="F231" s="37"/>
      <c r="G231" s="37"/>
      <c r="H231" s="37"/>
      <c r="I231" s="45"/>
      <c r="J231" s="45"/>
      <c r="K231" s="45"/>
      <c r="O231" s="45"/>
      <c r="P231" s="56"/>
      <c r="Q231" s="56"/>
      <c r="R231" s="46"/>
      <c r="S231" s="46"/>
      <c r="T231" s="46"/>
    </row>
    <row r="232">
      <c r="B232" s="37"/>
      <c r="C232" s="37"/>
      <c r="D232" s="37"/>
      <c r="E232" s="37"/>
      <c r="F232" s="37"/>
      <c r="G232" s="37"/>
      <c r="H232" s="37"/>
      <c r="I232" s="45"/>
      <c r="J232" s="45"/>
      <c r="K232" s="45"/>
      <c r="O232" s="45"/>
      <c r="P232" s="56"/>
      <c r="Q232" s="56"/>
      <c r="R232" s="46"/>
      <c r="S232" s="46"/>
      <c r="T232" s="46"/>
    </row>
    <row r="233">
      <c r="B233" s="37"/>
      <c r="C233" s="37"/>
      <c r="D233" s="37"/>
      <c r="E233" s="37"/>
      <c r="F233" s="37"/>
      <c r="G233" s="37"/>
      <c r="H233" s="37"/>
      <c r="I233" s="45"/>
      <c r="J233" s="45"/>
      <c r="K233" s="45"/>
      <c r="O233" s="45"/>
      <c r="P233" s="56"/>
      <c r="Q233" s="56"/>
      <c r="R233" s="46"/>
      <c r="S233" s="46"/>
      <c r="T233" s="46"/>
    </row>
    <row r="234">
      <c r="B234" s="37"/>
      <c r="C234" s="37"/>
      <c r="D234" s="37"/>
      <c r="E234" s="37"/>
      <c r="F234" s="37"/>
      <c r="G234" s="37"/>
      <c r="H234" s="37"/>
      <c r="I234" s="45"/>
      <c r="J234" s="45"/>
      <c r="K234" s="45"/>
      <c r="O234" s="45"/>
      <c r="P234" s="56"/>
      <c r="Q234" s="56"/>
      <c r="R234" s="46"/>
      <c r="S234" s="46"/>
      <c r="T234" s="46"/>
    </row>
    <row r="235">
      <c r="B235" s="37"/>
      <c r="C235" s="37"/>
      <c r="D235" s="37"/>
      <c r="E235" s="37"/>
      <c r="F235" s="37"/>
      <c r="G235" s="37"/>
      <c r="H235" s="37"/>
      <c r="I235" s="45"/>
      <c r="J235" s="45"/>
      <c r="K235" s="45"/>
      <c r="O235" s="45"/>
      <c r="P235" s="56"/>
      <c r="Q235" s="56"/>
      <c r="R235" s="46"/>
      <c r="S235" s="46"/>
      <c r="T235" s="46"/>
    </row>
    <row r="236">
      <c r="B236" s="37"/>
      <c r="C236" s="37"/>
      <c r="D236" s="37"/>
      <c r="E236" s="37"/>
      <c r="F236" s="37"/>
      <c r="G236" s="37"/>
      <c r="H236" s="37"/>
      <c r="I236" s="45"/>
      <c r="J236" s="45"/>
      <c r="K236" s="45"/>
      <c r="O236" s="45"/>
      <c r="P236" s="56"/>
      <c r="Q236" s="56"/>
      <c r="R236" s="46"/>
      <c r="S236" s="46"/>
      <c r="T236" s="46"/>
    </row>
    <row r="237">
      <c r="B237" s="37"/>
      <c r="C237" s="37"/>
      <c r="D237" s="37"/>
      <c r="E237" s="37"/>
      <c r="F237" s="37"/>
      <c r="G237" s="37"/>
      <c r="H237" s="37"/>
      <c r="I237" s="45"/>
      <c r="J237" s="45"/>
      <c r="K237" s="45"/>
      <c r="O237" s="45"/>
      <c r="P237" s="56"/>
      <c r="Q237" s="56"/>
      <c r="R237" s="46"/>
      <c r="S237" s="46"/>
      <c r="T237" s="46"/>
    </row>
    <row r="238">
      <c r="B238" s="37"/>
      <c r="C238" s="37"/>
      <c r="D238" s="37"/>
      <c r="E238" s="37"/>
      <c r="F238" s="37"/>
      <c r="G238" s="37"/>
      <c r="H238" s="37"/>
      <c r="I238" s="45"/>
      <c r="J238" s="45"/>
      <c r="K238" s="45"/>
      <c r="O238" s="45"/>
      <c r="P238" s="56"/>
      <c r="Q238" s="56"/>
      <c r="R238" s="46"/>
      <c r="S238" s="46"/>
      <c r="T238" s="46"/>
    </row>
    <row r="239">
      <c r="B239" s="37"/>
      <c r="C239" s="37"/>
      <c r="D239" s="37"/>
      <c r="E239" s="37"/>
      <c r="F239" s="37"/>
      <c r="G239" s="37"/>
      <c r="H239" s="37"/>
      <c r="I239" s="45"/>
      <c r="J239" s="45"/>
      <c r="K239" s="45"/>
      <c r="O239" s="45"/>
      <c r="P239" s="56"/>
      <c r="Q239" s="56"/>
      <c r="R239" s="46"/>
      <c r="S239" s="46"/>
      <c r="T239" s="46"/>
    </row>
    <row r="240">
      <c r="B240" s="37"/>
      <c r="C240" s="37"/>
      <c r="D240" s="37"/>
      <c r="E240" s="37"/>
      <c r="F240" s="37"/>
      <c r="G240" s="37"/>
      <c r="H240" s="37"/>
      <c r="I240" s="45"/>
      <c r="J240" s="45"/>
      <c r="K240" s="45"/>
      <c r="O240" s="45"/>
      <c r="P240" s="56"/>
      <c r="Q240" s="56"/>
      <c r="R240" s="46"/>
      <c r="S240" s="46"/>
      <c r="T240" s="46"/>
    </row>
    <row r="241">
      <c r="B241" s="37"/>
      <c r="C241" s="37"/>
      <c r="D241" s="37"/>
      <c r="E241" s="37"/>
      <c r="F241" s="37"/>
      <c r="G241" s="37"/>
      <c r="H241" s="37"/>
      <c r="I241" s="45"/>
      <c r="J241" s="45"/>
      <c r="K241" s="45"/>
      <c r="O241" s="45"/>
      <c r="P241" s="56"/>
      <c r="Q241" s="56"/>
      <c r="R241" s="46"/>
      <c r="S241" s="46"/>
      <c r="T241" s="46"/>
    </row>
    <row r="242">
      <c r="B242" s="37"/>
      <c r="C242" s="37"/>
      <c r="D242" s="37"/>
      <c r="E242" s="37"/>
      <c r="F242" s="37"/>
      <c r="G242" s="37"/>
      <c r="H242" s="37"/>
      <c r="I242" s="45"/>
      <c r="J242" s="45"/>
      <c r="K242" s="45"/>
      <c r="O242" s="45"/>
      <c r="P242" s="56"/>
      <c r="Q242" s="56"/>
      <c r="R242" s="46"/>
      <c r="S242" s="46"/>
      <c r="T242" s="46"/>
    </row>
    <row r="243">
      <c r="B243" s="37"/>
      <c r="C243" s="37"/>
      <c r="D243" s="37"/>
      <c r="E243" s="37"/>
      <c r="F243" s="37"/>
      <c r="G243" s="37"/>
      <c r="H243" s="37"/>
      <c r="I243" s="45"/>
      <c r="J243" s="45"/>
      <c r="K243" s="45"/>
      <c r="O243" s="45"/>
      <c r="P243" s="56"/>
      <c r="Q243" s="56"/>
      <c r="R243" s="46"/>
      <c r="S243" s="46"/>
      <c r="T243" s="46"/>
    </row>
    <row r="244">
      <c r="B244" s="37"/>
      <c r="C244" s="37"/>
      <c r="D244" s="37"/>
      <c r="E244" s="37"/>
      <c r="F244" s="37"/>
      <c r="G244" s="37"/>
      <c r="H244" s="37"/>
      <c r="I244" s="45"/>
      <c r="J244" s="45"/>
      <c r="K244" s="45"/>
      <c r="O244" s="45"/>
      <c r="P244" s="56"/>
      <c r="Q244" s="56"/>
      <c r="R244" s="46"/>
      <c r="S244" s="46"/>
      <c r="T244" s="46"/>
    </row>
    <row r="245">
      <c r="B245" s="37"/>
      <c r="C245" s="37"/>
      <c r="D245" s="37"/>
      <c r="E245" s="37"/>
      <c r="F245" s="37"/>
      <c r="G245" s="37"/>
      <c r="H245" s="37"/>
      <c r="I245" s="45"/>
      <c r="J245" s="45"/>
      <c r="K245" s="45"/>
      <c r="O245" s="45"/>
      <c r="P245" s="56"/>
      <c r="Q245" s="56"/>
      <c r="R245" s="46"/>
      <c r="S245" s="46"/>
      <c r="T245" s="46"/>
    </row>
    <row r="246">
      <c r="B246" s="37"/>
      <c r="C246" s="37"/>
      <c r="D246" s="37"/>
      <c r="E246" s="37"/>
      <c r="F246" s="37"/>
      <c r="G246" s="37"/>
      <c r="H246" s="37"/>
      <c r="I246" s="45"/>
      <c r="J246" s="45"/>
      <c r="K246" s="45"/>
      <c r="O246" s="45"/>
      <c r="P246" s="56"/>
      <c r="Q246" s="56"/>
      <c r="R246" s="46"/>
      <c r="S246" s="46"/>
      <c r="T246" s="46"/>
    </row>
    <row r="247">
      <c r="B247" s="37"/>
      <c r="C247" s="37"/>
      <c r="D247" s="37"/>
      <c r="E247" s="37"/>
      <c r="F247" s="37"/>
      <c r="G247" s="37"/>
      <c r="H247" s="37"/>
      <c r="I247" s="45"/>
      <c r="J247" s="45"/>
      <c r="K247" s="45"/>
      <c r="O247" s="45"/>
      <c r="P247" s="56"/>
      <c r="Q247" s="56"/>
      <c r="R247" s="46"/>
      <c r="S247" s="46"/>
      <c r="T247" s="46"/>
    </row>
    <row r="248">
      <c r="B248" s="37"/>
      <c r="C248" s="37"/>
      <c r="D248" s="37"/>
      <c r="E248" s="37"/>
      <c r="F248" s="37"/>
      <c r="G248" s="37"/>
      <c r="H248" s="37"/>
      <c r="I248" s="45"/>
      <c r="J248" s="45"/>
      <c r="K248" s="45"/>
      <c r="O248" s="45"/>
      <c r="P248" s="56"/>
      <c r="Q248" s="56"/>
      <c r="R248" s="46"/>
      <c r="S248" s="46"/>
      <c r="T248" s="46"/>
    </row>
    <row r="249">
      <c r="B249" s="37"/>
      <c r="C249" s="37"/>
      <c r="D249" s="37"/>
      <c r="E249" s="37"/>
      <c r="F249" s="37"/>
      <c r="G249" s="37"/>
      <c r="H249" s="37"/>
      <c r="I249" s="45"/>
      <c r="J249" s="45"/>
      <c r="K249" s="45"/>
      <c r="O249" s="45"/>
      <c r="P249" s="56"/>
      <c r="Q249" s="56"/>
      <c r="R249" s="46"/>
      <c r="S249" s="46"/>
      <c r="T249" s="46"/>
    </row>
    <row r="250">
      <c r="B250" s="37"/>
      <c r="C250" s="37"/>
      <c r="D250" s="37"/>
      <c r="E250" s="37"/>
      <c r="F250" s="37"/>
      <c r="G250" s="37"/>
      <c r="H250" s="37"/>
      <c r="I250" s="45"/>
      <c r="J250" s="45"/>
      <c r="K250" s="45"/>
      <c r="O250" s="45"/>
      <c r="P250" s="56"/>
      <c r="Q250" s="56"/>
      <c r="R250" s="46"/>
      <c r="S250" s="46"/>
      <c r="T250" s="46"/>
    </row>
    <row r="251">
      <c r="B251" s="37"/>
      <c r="C251" s="37"/>
      <c r="D251" s="37"/>
      <c r="E251" s="37"/>
      <c r="F251" s="37"/>
      <c r="G251" s="37"/>
      <c r="H251" s="37"/>
      <c r="I251" s="45"/>
      <c r="J251" s="45"/>
      <c r="K251" s="45"/>
      <c r="O251" s="45"/>
      <c r="P251" s="56"/>
      <c r="Q251" s="56"/>
      <c r="R251" s="46"/>
      <c r="S251" s="46"/>
      <c r="T251" s="46"/>
    </row>
    <row r="252">
      <c r="B252" s="37"/>
      <c r="C252" s="37"/>
      <c r="D252" s="37"/>
      <c r="E252" s="37"/>
      <c r="F252" s="37"/>
      <c r="G252" s="37"/>
      <c r="H252" s="37"/>
      <c r="I252" s="45"/>
      <c r="J252" s="45"/>
      <c r="K252" s="45"/>
      <c r="O252" s="45"/>
      <c r="P252" s="56"/>
      <c r="Q252" s="56"/>
      <c r="R252" s="46"/>
      <c r="S252" s="46"/>
      <c r="T252" s="46"/>
    </row>
    <row r="253">
      <c r="B253" s="37"/>
      <c r="C253" s="37"/>
      <c r="D253" s="37"/>
      <c r="E253" s="37"/>
      <c r="F253" s="37"/>
      <c r="G253" s="37"/>
      <c r="H253" s="37"/>
      <c r="I253" s="45"/>
      <c r="J253" s="45"/>
      <c r="K253" s="45"/>
      <c r="O253" s="45"/>
      <c r="P253" s="56"/>
      <c r="Q253" s="56"/>
      <c r="R253" s="46"/>
      <c r="S253" s="46"/>
      <c r="T253" s="46"/>
    </row>
    <row r="254">
      <c r="B254" s="37"/>
      <c r="C254" s="37"/>
      <c r="D254" s="37"/>
      <c r="E254" s="37"/>
      <c r="F254" s="37"/>
      <c r="G254" s="37"/>
      <c r="H254" s="37"/>
      <c r="I254" s="45"/>
      <c r="J254" s="45"/>
      <c r="K254" s="45"/>
      <c r="O254" s="45"/>
      <c r="P254" s="56"/>
      <c r="Q254" s="56"/>
      <c r="R254" s="46"/>
      <c r="S254" s="46"/>
      <c r="T254" s="46"/>
    </row>
    <row r="255">
      <c r="B255" s="37"/>
      <c r="C255" s="37"/>
      <c r="D255" s="37"/>
      <c r="E255" s="37"/>
      <c r="F255" s="37"/>
      <c r="G255" s="37"/>
      <c r="H255" s="37"/>
      <c r="I255" s="45"/>
      <c r="J255" s="45"/>
      <c r="K255" s="45"/>
      <c r="O255" s="45"/>
      <c r="P255" s="56"/>
      <c r="Q255" s="56"/>
      <c r="R255" s="46"/>
      <c r="S255" s="46"/>
      <c r="T255" s="46"/>
    </row>
    <row r="256">
      <c r="B256" s="37"/>
      <c r="C256" s="37"/>
      <c r="D256" s="37"/>
      <c r="E256" s="37"/>
      <c r="F256" s="37"/>
      <c r="G256" s="37"/>
      <c r="H256" s="37"/>
      <c r="I256" s="45"/>
      <c r="J256" s="45"/>
      <c r="K256" s="45"/>
      <c r="O256" s="45"/>
      <c r="P256" s="56"/>
      <c r="Q256" s="56"/>
      <c r="R256" s="46"/>
      <c r="S256" s="46"/>
      <c r="T256" s="46"/>
    </row>
    <row r="257">
      <c r="B257" s="37"/>
      <c r="C257" s="37"/>
      <c r="D257" s="37"/>
      <c r="E257" s="37"/>
      <c r="F257" s="37"/>
      <c r="G257" s="37"/>
      <c r="H257" s="37"/>
      <c r="I257" s="45"/>
      <c r="J257" s="45"/>
      <c r="K257" s="45"/>
      <c r="O257" s="45"/>
      <c r="P257" s="56"/>
      <c r="Q257" s="56"/>
      <c r="R257" s="46"/>
      <c r="S257" s="46"/>
      <c r="T257" s="46"/>
    </row>
    <row r="258">
      <c r="B258" s="37"/>
      <c r="C258" s="37"/>
      <c r="D258" s="37"/>
      <c r="E258" s="37"/>
      <c r="F258" s="37"/>
      <c r="G258" s="37"/>
      <c r="H258" s="37"/>
      <c r="I258" s="45"/>
      <c r="J258" s="45"/>
      <c r="K258" s="45"/>
      <c r="O258" s="45"/>
      <c r="P258" s="56"/>
      <c r="Q258" s="56"/>
      <c r="R258" s="46"/>
      <c r="S258" s="46"/>
      <c r="T258" s="46"/>
    </row>
    <row r="259">
      <c r="B259" s="37"/>
      <c r="C259" s="37"/>
      <c r="D259" s="37"/>
      <c r="E259" s="37"/>
      <c r="F259" s="37"/>
      <c r="G259" s="37"/>
      <c r="H259" s="37"/>
      <c r="I259" s="45"/>
      <c r="J259" s="45"/>
      <c r="K259" s="45"/>
      <c r="O259" s="45"/>
      <c r="P259" s="56"/>
      <c r="Q259" s="56"/>
      <c r="R259" s="46"/>
      <c r="S259" s="46"/>
      <c r="T259" s="46"/>
    </row>
    <row r="260">
      <c r="B260" s="37"/>
      <c r="C260" s="37"/>
      <c r="D260" s="37"/>
      <c r="E260" s="37"/>
      <c r="F260" s="37"/>
      <c r="G260" s="37"/>
      <c r="H260" s="37"/>
      <c r="I260" s="45"/>
      <c r="J260" s="45"/>
      <c r="K260" s="45"/>
      <c r="O260" s="45"/>
      <c r="P260" s="56"/>
      <c r="Q260" s="56"/>
      <c r="R260" s="46"/>
      <c r="S260" s="46"/>
      <c r="T260" s="46"/>
    </row>
    <row r="261">
      <c r="B261" s="37"/>
      <c r="C261" s="37"/>
      <c r="D261" s="37"/>
      <c r="E261" s="37"/>
      <c r="F261" s="37"/>
      <c r="G261" s="37"/>
      <c r="H261" s="37"/>
      <c r="I261" s="45"/>
      <c r="J261" s="45"/>
      <c r="K261" s="45"/>
      <c r="O261" s="45"/>
      <c r="P261" s="56"/>
      <c r="Q261" s="56"/>
      <c r="R261" s="46"/>
      <c r="S261" s="46"/>
      <c r="T261" s="46"/>
    </row>
    <row r="262">
      <c r="B262" s="37"/>
      <c r="C262" s="37"/>
      <c r="D262" s="37"/>
      <c r="E262" s="37"/>
      <c r="F262" s="37"/>
      <c r="G262" s="37"/>
      <c r="H262" s="37"/>
      <c r="I262" s="45"/>
      <c r="J262" s="45"/>
      <c r="K262" s="45"/>
      <c r="O262" s="45"/>
      <c r="P262" s="56"/>
      <c r="Q262" s="56"/>
      <c r="R262" s="46"/>
      <c r="S262" s="46"/>
      <c r="T262" s="46"/>
    </row>
    <row r="263">
      <c r="B263" s="37"/>
      <c r="C263" s="37"/>
      <c r="D263" s="37"/>
      <c r="E263" s="37"/>
      <c r="F263" s="37"/>
      <c r="G263" s="37"/>
      <c r="H263" s="37"/>
      <c r="I263" s="45"/>
      <c r="J263" s="45"/>
      <c r="K263" s="45"/>
      <c r="O263" s="45"/>
      <c r="P263" s="56"/>
      <c r="Q263" s="56"/>
      <c r="R263" s="46"/>
      <c r="S263" s="46"/>
      <c r="T263" s="46"/>
    </row>
    <row r="264">
      <c r="B264" s="37"/>
      <c r="C264" s="37"/>
      <c r="D264" s="37"/>
      <c r="E264" s="37"/>
      <c r="F264" s="37"/>
      <c r="G264" s="37"/>
      <c r="H264" s="37"/>
      <c r="I264" s="45"/>
      <c r="J264" s="45"/>
      <c r="K264" s="45"/>
      <c r="O264" s="45"/>
      <c r="P264" s="56"/>
      <c r="Q264" s="56"/>
      <c r="R264" s="46"/>
      <c r="S264" s="46"/>
      <c r="T264" s="46"/>
    </row>
    <row r="265">
      <c r="B265" s="37"/>
      <c r="C265" s="37"/>
      <c r="D265" s="37"/>
      <c r="E265" s="37"/>
      <c r="F265" s="37"/>
      <c r="G265" s="37"/>
      <c r="H265" s="37"/>
      <c r="I265" s="45"/>
      <c r="J265" s="45"/>
      <c r="K265" s="45"/>
      <c r="O265" s="45"/>
      <c r="P265" s="56"/>
      <c r="Q265" s="56"/>
      <c r="R265" s="46"/>
      <c r="S265" s="46"/>
      <c r="T265" s="46"/>
    </row>
    <row r="266">
      <c r="B266" s="37"/>
      <c r="C266" s="37"/>
      <c r="D266" s="37"/>
      <c r="E266" s="37"/>
      <c r="F266" s="37"/>
      <c r="G266" s="37"/>
      <c r="H266" s="37"/>
      <c r="I266" s="45"/>
      <c r="J266" s="45"/>
      <c r="K266" s="45"/>
      <c r="O266" s="45"/>
      <c r="P266" s="56"/>
      <c r="Q266" s="56"/>
      <c r="R266" s="46"/>
      <c r="S266" s="46"/>
      <c r="T266" s="46"/>
    </row>
    <row r="267">
      <c r="B267" s="37"/>
      <c r="C267" s="37"/>
      <c r="D267" s="37"/>
      <c r="E267" s="37"/>
      <c r="F267" s="37"/>
      <c r="G267" s="37"/>
      <c r="H267" s="37"/>
      <c r="I267" s="45"/>
      <c r="J267" s="45"/>
      <c r="K267" s="45"/>
      <c r="O267" s="45"/>
      <c r="P267" s="56"/>
      <c r="Q267" s="56"/>
      <c r="R267" s="46"/>
      <c r="S267" s="46"/>
      <c r="T267" s="46"/>
    </row>
    <row r="268">
      <c r="B268" s="37"/>
      <c r="C268" s="37"/>
      <c r="D268" s="37"/>
      <c r="E268" s="37"/>
      <c r="F268" s="37"/>
      <c r="G268" s="37"/>
      <c r="H268" s="37"/>
      <c r="I268" s="45"/>
      <c r="J268" s="45"/>
      <c r="K268" s="45"/>
      <c r="O268" s="45"/>
      <c r="P268" s="56"/>
      <c r="Q268" s="56"/>
      <c r="R268" s="46"/>
      <c r="S268" s="46"/>
      <c r="T268" s="46"/>
    </row>
    <row r="269">
      <c r="B269" s="37"/>
      <c r="C269" s="37"/>
      <c r="D269" s="37"/>
      <c r="E269" s="37"/>
      <c r="F269" s="37"/>
      <c r="G269" s="37"/>
      <c r="H269" s="37"/>
      <c r="I269" s="45"/>
      <c r="J269" s="45"/>
      <c r="K269" s="45"/>
      <c r="O269" s="45"/>
      <c r="P269" s="56"/>
      <c r="Q269" s="56"/>
      <c r="R269" s="46"/>
      <c r="S269" s="46"/>
      <c r="T269" s="46"/>
    </row>
    <row r="270">
      <c r="B270" s="37"/>
      <c r="C270" s="37"/>
      <c r="D270" s="37"/>
      <c r="E270" s="37"/>
      <c r="F270" s="37"/>
      <c r="G270" s="37"/>
      <c r="H270" s="37"/>
      <c r="I270" s="45"/>
      <c r="J270" s="45"/>
      <c r="K270" s="45"/>
      <c r="O270" s="45"/>
      <c r="P270" s="56"/>
      <c r="Q270" s="56"/>
      <c r="R270" s="46"/>
      <c r="S270" s="46"/>
      <c r="T270" s="46"/>
    </row>
    <row r="271">
      <c r="B271" s="37"/>
      <c r="C271" s="37"/>
      <c r="D271" s="37"/>
      <c r="E271" s="37"/>
      <c r="F271" s="37"/>
      <c r="G271" s="37"/>
      <c r="H271" s="37"/>
      <c r="I271" s="45"/>
      <c r="J271" s="45"/>
      <c r="K271" s="45"/>
      <c r="O271" s="45"/>
      <c r="P271" s="56"/>
      <c r="Q271" s="56"/>
      <c r="R271" s="46"/>
      <c r="S271" s="46"/>
      <c r="T271" s="46"/>
    </row>
    <row r="272">
      <c r="B272" s="37"/>
      <c r="C272" s="37"/>
      <c r="D272" s="37"/>
      <c r="E272" s="37"/>
      <c r="F272" s="37"/>
      <c r="G272" s="37"/>
      <c r="H272" s="37"/>
      <c r="I272" s="45"/>
      <c r="J272" s="45"/>
      <c r="K272" s="45"/>
      <c r="O272" s="45"/>
      <c r="P272" s="56"/>
      <c r="Q272" s="56"/>
      <c r="R272" s="46"/>
      <c r="S272" s="46"/>
      <c r="T272" s="46"/>
    </row>
    <row r="273">
      <c r="B273" s="37"/>
      <c r="C273" s="37"/>
      <c r="D273" s="37"/>
      <c r="E273" s="37"/>
      <c r="F273" s="37"/>
      <c r="G273" s="37"/>
      <c r="H273" s="37"/>
      <c r="I273" s="45"/>
      <c r="J273" s="45"/>
      <c r="K273" s="45"/>
      <c r="O273" s="45"/>
      <c r="P273" s="56"/>
      <c r="Q273" s="56"/>
      <c r="R273" s="46"/>
      <c r="S273" s="46"/>
      <c r="T273" s="46"/>
    </row>
    <row r="274">
      <c r="B274" s="37"/>
      <c r="C274" s="37"/>
      <c r="D274" s="37"/>
      <c r="E274" s="37"/>
      <c r="F274" s="37"/>
      <c r="G274" s="37"/>
      <c r="H274" s="37"/>
      <c r="I274" s="45"/>
      <c r="J274" s="45"/>
      <c r="K274" s="45"/>
      <c r="O274" s="45"/>
      <c r="P274" s="56"/>
      <c r="Q274" s="56"/>
      <c r="R274" s="46"/>
      <c r="S274" s="46"/>
      <c r="T274" s="46"/>
    </row>
    <row r="275">
      <c r="B275" s="37"/>
      <c r="C275" s="37"/>
      <c r="D275" s="37"/>
      <c r="E275" s="37"/>
      <c r="F275" s="37"/>
      <c r="G275" s="37"/>
      <c r="H275" s="37"/>
      <c r="I275" s="45"/>
      <c r="J275" s="45"/>
      <c r="K275" s="45"/>
      <c r="O275" s="45"/>
      <c r="P275" s="56"/>
      <c r="Q275" s="56"/>
      <c r="R275" s="46"/>
      <c r="S275" s="46"/>
      <c r="T275" s="46"/>
    </row>
    <row r="276">
      <c r="B276" s="37"/>
      <c r="C276" s="37"/>
      <c r="D276" s="37"/>
      <c r="E276" s="37"/>
      <c r="F276" s="37"/>
      <c r="G276" s="37"/>
      <c r="H276" s="37"/>
      <c r="I276" s="45"/>
      <c r="J276" s="45"/>
      <c r="K276" s="45"/>
      <c r="O276" s="45"/>
      <c r="P276" s="56"/>
      <c r="Q276" s="56"/>
      <c r="R276" s="46"/>
      <c r="S276" s="46"/>
      <c r="T276" s="46"/>
    </row>
    <row r="277">
      <c r="B277" s="37"/>
      <c r="C277" s="37"/>
      <c r="D277" s="37"/>
      <c r="E277" s="37"/>
      <c r="F277" s="37"/>
      <c r="G277" s="37"/>
      <c r="H277" s="37"/>
      <c r="I277" s="45"/>
      <c r="J277" s="45"/>
      <c r="K277" s="45"/>
      <c r="O277" s="45"/>
      <c r="P277" s="56"/>
      <c r="Q277" s="56"/>
      <c r="R277" s="46"/>
      <c r="S277" s="46"/>
      <c r="T277" s="46"/>
    </row>
    <row r="278">
      <c r="B278" s="37"/>
      <c r="C278" s="37"/>
      <c r="D278" s="37"/>
      <c r="E278" s="37"/>
      <c r="F278" s="37"/>
      <c r="G278" s="37"/>
      <c r="H278" s="37"/>
      <c r="I278" s="45"/>
      <c r="J278" s="45"/>
      <c r="K278" s="45"/>
      <c r="O278" s="45"/>
      <c r="P278" s="56"/>
      <c r="Q278" s="56"/>
      <c r="R278" s="46"/>
      <c r="S278" s="46"/>
      <c r="T278" s="46"/>
    </row>
    <row r="279">
      <c r="B279" s="37"/>
      <c r="C279" s="37"/>
      <c r="D279" s="37"/>
      <c r="E279" s="37"/>
      <c r="F279" s="37"/>
      <c r="G279" s="37"/>
      <c r="H279" s="37"/>
      <c r="I279" s="45"/>
      <c r="J279" s="45"/>
      <c r="K279" s="45"/>
      <c r="O279" s="45"/>
      <c r="P279" s="56"/>
      <c r="Q279" s="56"/>
      <c r="R279" s="46"/>
      <c r="S279" s="46"/>
      <c r="T279" s="46"/>
    </row>
    <row r="280">
      <c r="B280" s="37"/>
      <c r="C280" s="37"/>
      <c r="D280" s="37"/>
      <c r="E280" s="37"/>
      <c r="F280" s="37"/>
      <c r="G280" s="37"/>
      <c r="H280" s="37"/>
      <c r="I280" s="45"/>
      <c r="J280" s="45"/>
      <c r="K280" s="45"/>
      <c r="O280" s="45"/>
      <c r="P280" s="56"/>
      <c r="Q280" s="56"/>
      <c r="R280" s="46"/>
      <c r="S280" s="46"/>
      <c r="T280" s="46"/>
    </row>
    <row r="281">
      <c r="B281" s="37"/>
      <c r="C281" s="37"/>
      <c r="D281" s="37"/>
      <c r="E281" s="37"/>
      <c r="F281" s="37"/>
      <c r="G281" s="37"/>
      <c r="H281" s="37"/>
      <c r="I281" s="45"/>
      <c r="J281" s="45"/>
      <c r="K281" s="45"/>
      <c r="O281" s="45"/>
      <c r="P281" s="56"/>
      <c r="Q281" s="56"/>
      <c r="R281" s="46"/>
      <c r="S281" s="46"/>
      <c r="T281" s="46"/>
    </row>
    <row r="282">
      <c r="B282" s="37"/>
      <c r="C282" s="37"/>
      <c r="D282" s="37"/>
      <c r="E282" s="37"/>
      <c r="F282" s="37"/>
      <c r="G282" s="37"/>
      <c r="H282" s="37"/>
      <c r="I282" s="45"/>
      <c r="J282" s="45"/>
      <c r="K282" s="45"/>
      <c r="O282" s="45"/>
      <c r="P282" s="56"/>
      <c r="Q282" s="56"/>
      <c r="R282" s="46"/>
      <c r="S282" s="46"/>
      <c r="T282" s="46"/>
    </row>
    <row r="283">
      <c r="B283" s="37"/>
      <c r="C283" s="37"/>
      <c r="D283" s="37"/>
      <c r="E283" s="37"/>
      <c r="F283" s="37"/>
      <c r="G283" s="37"/>
      <c r="H283" s="37"/>
      <c r="I283" s="45"/>
      <c r="J283" s="45"/>
      <c r="K283" s="45"/>
      <c r="O283" s="45"/>
      <c r="P283" s="56"/>
      <c r="Q283" s="56"/>
      <c r="R283" s="46"/>
      <c r="S283" s="46"/>
      <c r="T283" s="46"/>
    </row>
    <row r="284">
      <c r="B284" s="37"/>
      <c r="C284" s="37"/>
      <c r="D284" s="37"/>
      <c r="E284" s="37"/>
      <c r="F284" s="37"/>
      <c r="G284" s="37"/>
      <c r="H284" s="37"/>
      <c r="I284" s="45"/>
      <c r="J284" s="45"/>
      <c r="K284" s="45"/>
      <c r="O284" s="45"/>
      <c r="P284" s="56"/>
      <c r="Q284" s="56"/>
      <c r="R284" s="46"/>
      <c r="S284" s="46"/>
      <c r="T284" s="46"/>
    </row>
    <row r="285">
      <c r="B285" s="37"/>
      <c r="C285" s="37"/>
      <c r="D285" s="37"/>
      <c r="E285" s="37"/>
      <c r="F285" s="37"/>
      <c r="G285" s="37"/>
      <c r="H285" s="37"/>
      <c r="I285" s="45"/>
      <c r="J285" s="45"/>
      <c r="K285" s="45"/>
      <c r="O285" s="45"/>
      <c r="P285" s="56"/>
      <c r="Q285" s="56"/>
      <c r="R285" s="46"/>
      <c r="S285" s="46"/>
      <c r="T285" s="46"/>
    </row>
    <row r="286">
      <c r="B286" s="37"/>
      <c r="C286" s="37"/>
      <c r="D286" s="37"/>
      <c r="E286" s="37"/>
      <c r="F286" s="37"/>
      <c r="G286" s="37"/>
      <c r="H286" s="37"/>
      <c r="I286" s="45"/>
      <c r="J286" s="45"/>
      <c r="K286" s="45"/>
      <c r="O286" s="45"/>
      <c r="P286" s="56"/>
      <c r="Q286" s="56"/>
      <c r="R286" s="46"/>
      <c r="S286" s="46"/>
      <c r="T286" s="46"/>
    </row>
    <row r="287">
      <c r="B287" s="37"/>
      <c r="C287" s="37"/>
      <c r="D287" s="37"/>
      <c r="E287" s="37"/>
      <c r="F287" s="37"/>
      <c r="G287" s="37"/>
      <c r="H287" s="37"/>
      <c r="I287" s="45"/>
      <c r="J287" s="45"/>
      <c r="K287" s="45"/>
      <c r="O287" s="45"/>
      <c r="P287" s="56"/>
      <c r="Q287" s="56"/>
      <c r="R287" s="46"/>
      <c r="S287" s="46"/>
      <c r="T287" s="46"/>
    </row>
    <row r="288">
      <c r="B288" s="37"/>
      <c r="C288" s="37"/>
      <c r="D288" s="37"/>
      <c r="E288" s="37"/>
      <c r="F288" s="37"/>
      <c r="G288" s="37"/>
      <c r="H288" s="37"/>
      <c r="I288" s="45"/>
      <c r="J288" s="45"/>
      <c r="K288" s="45"/>
      <c r="O288" s="45"/>
      <c r="P288" s="56"/>
      <c r="Q288" s="56"/>
      <c r="R288" s="46"/>
      <c r="S288" s="46"/>
      <c r="T288" s="46"/>
    </row>
    <row r="289">
      <c r="B289" s="37"/>
      <c r="C289" s="37"/>
      <c r="D289" s="37"/>
      <c r="E289" s="37"/>
      <c r="F289" s="37"/>
      <c r="G289" s="37"/>
      <c r="H289" s="37"/>
      <c r="I289" s="45"/>
      <c r="J289" s="45"/>
      <c r="K289" s="45"/>
      <c r="O289" s="45"/>
      <c r="P289" s="56"/>
      <c r="Q289" s="56"/>
      <c r="R289" s="46"/>
      <c r="S289" s="46"/>
      <c r="T289" s="46"/>
    </row>
    <row r="290">
      <c r="B290" s="37"/>
      <c r="C290" s="37"/>
      <c r="D290" s="37"/>
      <c r="E290" s="37"/>
      <c r="F290" s="37"/>
      <c r="G290" s="37"/>
      <c r="H290" s="37"/>
      <c r="I290" s="45"/>
      <c r="J290" s="45"/>
      <c r="K290" s="45"/>
      <c r="O290" s="45"/>
      <c r="P290" s="56"/>
      <c r="Q290" s="56"/>
      <c r="R290" s="46"/>
      <c r="S290" s="46"/>
      <c r="T290" s="46"/>
    </row>
    <row r="291">
      <c r="B291" s="37"/>
      <c r="C291" s="37"/>
      <c r="D291" s="37"/>
      <c r="E291" s="37"/>
      <c r="F291" s="37"/>
      <c r="G291" s="37"/>
      <c r="H291" s="37"/>
      <c r="I291" s="45"/>
      <c r="J291" s="45"/>
      <c r="K291" s="45"/>
      <c r="O291" s="45"/>
      <c r="P291" s="56"/>
      <c r="Q291" s="56"/>
      <c r="R291" s="46"/>
      <c r="S291" s="46"/>
      <c r="T291" s="46"/>
    </row>
    <row r="292">
      <c r="B292" s="37"/>
      <c r="C292" s="37"/>
      <c r="D292" s="37"/>
      <c r="E292" s="37"/>
      <c r="F292" s="37"/>
      <c r="G292" s="37"/>
      <c r="H292" s="37"/>
      <c r="I292" s="45"/>
      <c r="J292" s="45"/>
      <c r="K292" s="45"/>
      <c r="O292" s="45"/>
      <c r="P292" s="56"/>
      <c r="Q292" s="56"/>
      <c r="R292" s="46"/>
      <c r="S292" s="46"/>
      <c r="T292" s="46"/>
    </row>
    <row r="293">
      <c r="B293" s="37"/>
      <c r="C293" s="37"/>
      <c r="D293" s="37"/>
      <c r="E293" s="37"/>
      <c r="F293" s="37"/>
      <c r="G293" s="37"/>
      <c r="H293" s="37"/>
      <c r="I293" s="45"/>
      <c r="J293" s="45"/>
      <c r="K293" s="45"/>
      <c r="O293" s="45"/>
      <c r="P293" s="56"/>
      <c r="Q293" s="56"/>
      <c r="R293" s="46"/>
      <c r="S293" s="46"/>
      <c r="T293" s="46"/>
    </row>
    <row r="294">
      <c r="B294" s="37"/>
      <c r="C294" s="37"/>
      <c r="D294" s="37"/>
      <c r="E294" s="37"/>
      <c r="F294" s="37"/>
      <c r="G294" s="37"/>
      <c r="H294" s="37"/>
      <c r="I294" s="45"/>
      <c r="J294" s="45"/>
      <c r="K294" s="45"/>
      <c r="O294" s="45"/>
      <c r="P294" s="56"/>
      <c r="Q294" s="56"/>
      <c r="R294" s="46"/>
      <c r="S294" s="46"/>
      <c r="T294" s="46"/>
    </row>
    <row r="295">
      <c r="B295" s="37"/>
      <c r="C295" s="37"/>
      <c r="D295" s="37"/>
      <c r="E295" s="37"/>
      <c r="F295" s="37"/>
      <c r="G295" s="37"/>
      <c r="H295" s="37"/>
      <c r="I295" s="45"/>
      <c r="J295" s="45"/>
      <c r="K295" s="45"/>
      <c r="O295" s="45"/>
      <c r="P295" s="56"/>
      <c r="Q295" s="56"/>
      <c r="R295" s="46"/>
      <c r="S295" s="46"/>
      <c r="T295" s="46"/>
    </row>
    <row r="296">
      <c r="B296" s="37"/>
      <c r="C296" s="37"/>
      <c r="D296" s="37"/>
      <c r="E296" s="37"/>
      <c r="F296" s="37"/>
      <c r="G296" s="37"/>
      <c r="H296" s="37"/>
      <c r="I296" s="45"/>
      <c r="J296" s="45"/>
      <c r="K296" s="45"/>
      <c r="O296" s="45"/>
      <c r="P296" s="56"/>
      <c r="Q296" s="56"/>
      <c r="R296" s="46"/>
      <c r="S296" s="46"/>
      <c r="T296" s="46"/>
    </row>
    <row r="297">
      <c r="B297" s="37"/>
      <c r="C297" s="37"/>
      <c r="D297" s="37"/>
      <c r="E297" s="37"/>
      <c r="F297" s="37"/>
      <c r="G297" s="37"/>
      <c r="H297" s="37"/>
      <c r="I297" s="45"/>
      <c r="J297" s="45"/>
      <c r="K297" s="45"/>
      <c r="O297" s="45"/>
      <c r="P297" s="56"/>
      <c r="Q297" s="56"/>
      <c r="R297" s="46"/>
      <c r="S297" s="46"/>
      <c r="T297" s="46"/>
    </row>
    <row r="298">
      <c r="B298" s="37"/>
      <c r="C298" s="37"/>
      <c r="D298" s="37"/>
      <c r="E298" s="37"/>
      <c r="F298" s="37"/>
      <c r="G298" s="37"/>
      <c r="H298" s="37"/>
      <c r="I298" s="45"/>
      <c r="J298" s="45"/>
      <c r="K298" s="45"/>
      <c r="O298" s="45"/>
      <c r="P298" s="56"/>
      <c r="Q298" s="56"/>
      <c r="R298" s="46"/>
      <c r="S298" s="46"/>
      <c r="T298" s="46"/>
    </row>
    <row r="299">
      <c r="B299" s="37"/>
      <c r="C299" s="37"/>
      <c r="D299" s="37"/>
      <c r="E299" s="37"/>
      <c r="F299" s="37"/>
      <c r="G299" s="37"/>
      <c r="H299" s="37"/>
      <c r="I299" s="45"/>
      <c r="J299" s="45"/>
      <c r="K299" s="45"/>
      <c r="O299" s="45"/>
      <c r="P299" s="56"/>
      <c r="Q299" s="56"/>
      <c r="R299" s="46"/>
      <c r="S299" s="46"/>
      <c r="T299" s="46"/>
    </row>
    <row r="300">
      <c r="B300" s="37"/>
      <c r="C300" s="37"/>
      <c r="D300" s="37"/>
      <c r="E300" s="37"/>
      <c r="F300" s="37"/>
      <c r="G300" s="37"/>
      <c r="H300" s="37"/>
      <c r="I300" s="45"/>
      <c r="J300" s="45"/>
      <c r="K300" s="45"/>
      <c r="O300" s="45"/>
      <c r="P300" s="56"/>
      <c r="Q300" s="56"/>
      <c r="R300" s="46"/>
      <c r="S300" s="46"/>
      <c r="T300" s="46"/>
    </row>
    <row r="301">
      <c r="B301" s="37"/>
      <c r="C301" s="37"/>
      <c r="D301" s="37"/>
      <c r="E301" s="37"/>
      <c r="F301" s="37"/>
      <c r="G301" s="37"/>
      <c r="H301" s="37"/>
      <c r="I301" s="45"/>
      <c r="J301" s="45"/>
      <c r="K301" s="45"/>
      <c r="O301" s="45"/>
      <c r="P301" s="56"/>
      <c r="Q301" s="56"/>
      <c r="R301" s="46"/>
      <c r="S301" s="46"/>
      <c r="T301" s="46"/>
    </row>
    <row r="302">
      <c r="B302" s="37"/>
      <c r="C302" s="37"/>
      <c r="D302" s="37"/>
      <c r="E302" s="37"/>
      <c r="F302" s="37"/>
      <c r="G302" s="37"/>
      <c r="H302" s="37"/>
      <c r="I302" s="45"/>
      <c r="J302" s="45"/>
      <c r="K302" s="45"/>
      <c r="O302" s="45"/>
      <c r="P302" s="56"/>
      <c r="Q302" s="56"/>
      <c r="R302" s="46"/>
      <c r="S302" s="46"/>
      <c r="T302" s="46"/>
    </row>
    <row r="303">
      <c r="B303" s="37"/>
      <c r="C303" s="37"/>
      <c r="D303" s="37"/>
      <c r="E303" s="37"/>
      <c r="F303" s="37"/>
      <c r="G303" s="37"/>
      <c r="H303" s="37"/>
      <c r="I303" s="45"/>
      <c r="J303" s="45"/>
      <c r="K303" s="45"/>
      <c r="O303" s="45"/>
      <c r="P303" s="56"/>
      <c r="Q303" s="56"/>
      <c r="R303" s="46"/>
      <c r="S303" s="46"/>
      <c r="T303" s="46"/>
    </row>
    <row r="304">
      <c r="B304" s="37"/>
      <c r="C304" s="37"/>
      <c r="D304" s="37"/>
      <c r="E304" s="37"/>
      <c r="F304" s="37"/>
      <c r="G304" s="37"/>
      <c r="H304" s="37"/>
      <c r="I304" s="45"/>
      <c r="J304" s="45"/>
      <c r="K304" s="45"/>
      <c r="O304" s="45"/>
      <c r="P304" s="56"/>
      <c r="Q304" s="56"/>
      <c r="R304" s="46"/>
      <c r="S304" s="46"/>
      <c r="T304" s="46"/>
    </row>
    <row r="305">
      <c r="B305" s="37"/>
      <c r="C305" s="37"/>
      <c r="D305" s="37"/>
      <c r="E305" s="37"/>
      <c r="F305" s="37"/>
      <c r="G305" s="37"/>
      <c r="H305" s="37"/>
      <c r="I305" s="45"/>
      <c r="J305" s="45"/>
      <c r="K305" s="45"/>
      <c r="O305" s="45"/>
      <c r="P305" s="56"/>
      <c r="Q305" s="56"/>
      <c r="R305" s="46"/>
      <c r="S305" s="46"/>
      <c r="T305" s="46"/>
    </row>
    <row r="306">
      <c r="B306" s="37"/>
      <c r="C306" s="37"/>
      <c r="D306" s="37"/>
      <c r="E306" s="37"/>
      <c r="F306" s="37"/>
      <c r="G306" s="37"/>
      <c r="H306" s="37"/>
      <c r="I306" s="45"/>
      <c r="J306" s="45"/>
      <c r="K306" s="45"/>
      <c r="O306" s="45"/>
      <c r="P306" s="56"/>
      <c r="Q306" s="56"/>
      <c r="R306" s="46"/>
      <c r="S306" s="46"/>
      <c r="T306" s="46"/>
    </row>
    <row r="307">
      <c r="B307" s="37"/>
      <c r="C307" s="37"/>
      <c r="D307" s="37"/>
      <c r="E307" s="37"/>
      <c r="F307" s="37"/>
      <c r="G307" s="37"/>
      <c r="H307" s="37"/>
      <c r="I307" s="45"/>
      <c r="J307" s="45"/>
      <c r="K307" s="45"/>
      <c r="O307" s="45"/>
      <c r="P307" s="56"/>
      <c r="Q307" s="56"/>
      <c r="R307" s="46"/>
      <c r="S307" s="46"/>
      <c r="T307" s="46"/>
    </row>
    <row r="308">
      <c r="B308" s="37"/>
      <c r="C308" s="37"/>
      <c r="D308" s="37"/>
      <c r="E308" s="37"/>
      <c r="F308" s="37"/>
      <c r="G308" s="37"/>
      <c r="H308" s="37"/>
      <c r="I308" s="45"/>
      <c r="J308" s="45"/>
      <c r="K308" s="45"/>
      <c r="O308" s="45"/>
      <c r="P308" s="56"/>
      <c r="Q308" s="56"/>
      <c r="R308" s="46"/>
      <c r="S308" s="46"/>
      <c r="T308" s="46"/>
    </row>
    <row r="309">
      <c r="B309" s="37"/>
      <c r="C309" s="37"/>
      <c r="D309" s="37"/>
      <c r="E309" s="37"/>
      <c r="F309" s="37"/>
      <c r="G309" s="37"/>
      <c r="H309" s="37"/>
      <c r="I309" s="45"/>
      <c r="J309" s="45"/>
      <c r="K309" s="45"/>
      <c r="O309" s="45"/>
      <c r="P309" s="56"/>
      <c r="Q309" s="56"/>
      <c r="R309" s="46"/>
      <c r="S309" s="46"/>
      <c r="T309" s="46"/>
    </row>
    <row r="310">
      <c r="B310" s="37"/>
      <c r="C310" s="37"/>
      <c r="D310" s="37"/>
      <c r="E310" s="37"/>
      <c r="F310" s="37"/>
      <c r="G310" s="37"/>
      <c r="H310" s="37"/>
      <c r="I310" s="45"/>
      <c r="J310" s="45"/>
      <c r="K310" s="45"/>
      <c r="O310" s="45"/>
      <c r="P310" s="56"/>
      <c r="Q310" s="56"/>
      <c r="R310" s="46"/>
      <c r="S310" s="46"/>
      <c r="T310" s="46"/>
    </row>
    <row r="311">
      <c r="B311" s="37"/>
      <c r="C311" s="37"/>
      <c r="D311" s="37"/>
      <c r="E311" s="37"/>
      <c r="F311" s="37"/>
      <c r="G311" s="37"/>
      <c r="H311" s="37"/>
      <c r="I311" s="45"/>
      <c r="J311" s="45"/>
      <c r="K311" s="45"/>
      <c r="O311" s="45"/>
      <c r="P311" s="56"/>
      <c r="Q311" s="56"/>
      <c r="R311" s="46"/>
      <c r="S311" s="46"/>
      <c r="T311" s="46"/>
    </row>
    <row r="312">
      <c r="B312" s="37"/>
      <c r="C312" s="37"/>
      <c r="D312" s="37"/>
      <c r="E312" s="37"/>
      <c r="F312" s="37"/>
      <c r="G312" s="37"/>
      <c r="H312" s="37"/>
      <c r="I312" s="45"/>
      <c r="J312" s="45"/>
      <c r="K312" s="45"/>
      <c r="O312" s="45"/>
      <c r="P312" s="56"/>
      <c r="Q312" s="56"/>
      <c r="R312" s="46"/>
      <c r="S312" s="46"/>
      <c r="T312" s="46"/>
    </row>
    <row r="313">
      <c r="B313" s="37"/>
      <c r="C313" s="37"/>
      <c r="D313" s="37"/>
      <c r="E313" s="37"/>
      <c r="F313" s="37"/>
      <c r="G313" s="37"/>
      <c r="H313" s="37"/>
      <c r="I313" s="45"/>
      <c r="J313" s="45"/>
      <c r="K313" s="45"/>
      <c r="O313" s="45"/>
      <c r="P313" s="56"/>
      <c r="Q313" s="56"/>
      <c r="R313" s="46"/>
      <c r="S313" s="46"/>
      <c r="T313" s="46"/>
    </row>
    <row r="314">
      <c r="B314" s="37"/>
      <c r="C314" s="37"/>
      <c r="D314" s="37"/>
      <c r="E314" s="37"/>
      <c r="F314" s="37"/>
      <c r="G314" s="37"/>
      <c r="H314" s="37"/>
      <c r="I314" s="45"/>
      <c r="J314" s="45"/>
      <c r="K314" s="45"/>
      <c r="O314" s="45"/>
      <c r="P314" s="56"/>
      <c r="Q314" s="56"/>
      <c r="R314" s="46"/>
      <c r="S314" s="46"/>
      <c r="T314" s="46"/>
    </row>
    <row r="315">
      <c r="B315" s="37"/>
      <c r="C315" s="37"/>
      <c r="D315" s="37"/>
      <c r="E315" s="37"/>
      <c r="F315" s="37"/>
      <c r="G315" s="37"/>
      <c r="H315" s="37"/>
      <c r="I315" s="45"/>
      <c r="J315" s="45"/>
      <c r="K315" s="45"/>
      <c r="O315" s="45"/>
      <c r="P315" s="56"/>
      <c r="Q315" s="56"/>
      <c r="R315" s="46"/>
      <c r="S315" s="46"/>
      <c r="T315" s="46"/>
    </row>
    <row r="316">
      <c r="B316" s="37"/>
      <c r="C316" s="37"/>
      <c r="D316" s="37"/>
      <c r="E316" s="37"/>
      <c r="F316" s="37"/>
      <c r="G316" s="37"/>
      <c r="H316" s="37"/>
      <c r="I316" s="45"/>
      <c r="J316" s="45"/>
      <c r="K316" s="45"/>
      <c r="O316" s="45"/>
      <c r="P316" s="56"/>
      <c r="Q316" s="56"/>
      <c r="R316" s="46"/>
      <c r="S316" s="46"/>
      <c r="T316" s="46"/>
    </row>
    <row r="317">
      <c r="B317" s="37"/>
      <c r="C317" s="37"/>
      <c r="D317" s="37"/>
      <c r="E317" s="37"/>
      <c r="F317" s="37"/>
      <c r="G317" s="37"/>
      <c r="H317" s="37"/>
      <c r="I317" s="45"/>
      <c r="J317" s="45"/>
      <c r="K317" s="45"/>
      <c r="O317" s="45"/>
      <c r="P317" s="56"/>
      <c r="Q317" s="56"/>
      <c r="R317" s="46"/>
      <c r="S317" s="46"/>
      <c r="T317" s="46"/>
    </row>
    <row r="318">
      <c r="B318" s="37"/>
      <c r="C318" s="37"/>
      <c r="D318" s="37"/>
      <c r="E318" s="37"/>
      <c r="F318" s="37"/>
      <c r="G318" s="37"/>
      <c r="H318" s="37"/>
      <c r="I318" s="45"/>
      <c r="J318" s="45"/>
      <c r="K318" s="45"/>
      <c r="O318" s="45"/>
      <c r="P318" s="56"/>
      <c r="Q318" s="56"/>
      <c r="R318" s="46"/>
      <c r="S318" s="46"/>
      <c r="T318" s="46"/>
    </row>
    <row r="319">
      <c r="B319" s="37"/>
      <c r="C319" s="37"/>
      <c r="D319" s="37"/>
      <c r="E319" s="37"/>
      <c r="F319" s="37"/>
      <c r="G319" s="37"/>
      <c r="H319" s="37"/>
      <c r="I319" s="45"/>
      <c r="J319" s="45"/>
      <c r="K319" s="45"/>
      <c r="O319" s="45"/>
      <c r="P319" s="56"/>
      <c r="Q319" s="56"/>
      <c r="R319" s="46"/>
      <c r="S319" s="46"/>
      <c r="T319" s="46"/>
    </row>
    <row r="320">
      <c r="B320" s="37"/>
      <c r="C320" s="37"/>
      <c r="D320" s="37"/>
      <c r="E320" s="37"/>
      <c r="F320" s="37"/>
      <c r="G320" s="37"/>
      <c r="H320" s="37"/>
      <c r="I320" s="45"/>
      <c r="J320" s="45"/>
      <c r="K320" s="45"/>
      <c r="O320" s="45"/>
      <c r="P320" s="56"/>
      <c r="Q320" s="56"/>
      <c r="R320" s="46"/>
      <c r="S320" s="46"/>
      <c r="T320" s="46"/>
    </row>
    <row r="321">
      <c r="B321" s="37"/>
      <c r="C321" s="37"/>
      <c r="D321" s="37"/>
      <c r="E321" s="37"/>
      <c r="F321" s="37"/>
      <c r="G321" s="37"/>
      <c r="H321" s="37"/>
      <c r="I321" s="45"/>
      <c r="J321" s="45"/>
      <c r="K321" s="45"/>
      <c r="O321" s="45"/>
      <c r="P321" s="56"/>
      <c r="Q321" s="56"/>
      <c r="R321" s="46"/>
      <c r="S321" s="46"/>
      <c r="T321" s="46"/>
    </row>
    <row r="322">
      <c r="B322" s="37"/>
      <c r="C322" s="37"/>
      <c r="D322" s="37"/>
      <c r="E322" s="37"/>
      <c r="F322" s="37"/>
      <c r="G322" s="37"/>
      <c r="H322" s="37"/>
      <c r="I322" s="45"/>
      <c r="J322" s="45"/>
      <c r="K322" s="45"/>
      <c r="O322" s="45"/>
      <c r="P322" s="56"/>
      <c r="Q322" s="56"/>
      <c r="R322" s="46"/>
      <c r="S322" s="46"/>
      <c r="T322" s="46"/>
    </row>
    <row r="323">
      <c r="B323" s="37"/>
      <c r="C323" s="37"/>
      <c r="D323" s="37"/>
      <c r="E323" s="37"/>
      <c r="F323" s="37"/>
      <c r="G323" s="37"/>
      <c r="H323" s="37"/>
      <c r="I323" s="45"/>
      <c r="J323" s="45"/>
      <c r="K323" s="45"/>
      <c r="O323" s="45"/>
      <c r="P323" s="56"/>
      <c r="Q323" s="56"/>
      <c r="R323" s="46"/>
      <c r="S323" s="46"/>
      <c r="T323" s="46"/>
    </row>
    <row r="324">
      <c r="B324" s="37"/>
      <c r="C324" s="37"/>
      <c r="D324" s="37"/>
      <c r="E324" s="37"/>
      <c r="F324" s="37"/>
      <c r="G324" s="37"/>
      <c r="H324" s="37"/>
      <c r="I324" s="45"/>
      <c r="J324" s="45"/>
      <c r="K324" s="45"/>
      <c r="O324" s="45"/>
      <c r="P324" s="56"/>
      <c r="Q324" s="56"/>
      <c r="R324" s="46"/>
      <c r="S324" s="46"/>
      <c r="T324" s="46"/>
    </row>
    <row r="325">
      <c r="B325" s="37"/>
      <c r="C325" s="37"/>
      <c r="D325" s="37"/>
      <c r="E325" s="37"/>
      <c r="F325" s="37"/>
      <c r="G325" s="37"/>
      <c r="H325" s="37"/>
      <c r="I325" s="45"/>
      <c r="J325" s="45"/>
      <c r="K325" s="45"/>
      <c r="O325" s="45"/>
      <c r="P325" s="56"/>
      <c r="Q325" s="56"/>
      <c r="R325" s="46"/>
      <c r="S325" s="46"/>
      <c r="T325" s="46"/>
    </row>
    <row r="326">
      <c r="B326" s="37"/>
      <c r="C326" s="37"/>
      <c r="D326" s="37"/>
      <c r="E326" s="37"/>
      <c r="F326" s="37"/>
      <c r="G326" s="37"/>
      <c r="H326" s="37"/>
      <c r="I326" s="45"/>
      <c r="J326" s="45"/>
      <c r="K326" s="45"/>
      <c r="O326" s="45"/>
      <c r="P326" s="56"/>
      <c r="Q326" s="56"/>
      <c r="R326" s="46"/>
      <c r="S326" s="46"/>
      <c r="T326" s="46"/>
    </row>
    <row r="327">
      <c r="B327" s="37"/>
      <c r="C327" s="37"/>
      <c r="D327" s="37"/>
      <c r="E327" s="37"/>
      <c r="F327" s="37"/>
      <c r="G327" s="37"/>
      <c r="H327" s="37"/>
      <c r="I327" s="45"/>
      <c r="J327" s="45"/>
      <c r="K327" s="45"/>
      <c r="O327" s="45"/>
      <c r="P327" s="56"/>
      <c r="Q327" s="56"/>
      <c r="R327" s="46"/>
      <c r="S327" s="46"/>
      <c r="T327" s="46"/>
    </row>
    <row r="328">
      <c r="B328" s="37"/>
      <c r="C328" s="37"/>
      <c r="D328" s="37"/>
      <c r="E328" s="37"/>
      <c r="F328" s="37"/>
      <c r="G328" s="37"/>
      <c r="H328" s="37"/>
      <c r="I328" s="45"/>
      <c r="J328" s="45"/>
      <c r="K328" s="45"/>
      <c r="O328" s="45"/>
      <c r="P328" s="56"/>
      <c r="Q328" s="56"/>
      <c r="R328" s="46"/>
      <c r="S328" s="46"/>
      <c r="T328" s="46"/>
    </row>
    <row r="329">
      <c r="B329" s="37"/>
      <c r="C329" s="37"/>
      <c r="D329" s="37"/>
      <c r="E329" s="37"/>
      <c r="F329" s="37"/>
      <c r="G329" s="37"/>
      <c r="H329" s="37"/>
      <c r="I329" s="45"/>
      <c r="J329" s="45"/>
      <c r="K329" s="45"/>
      <c r="O329" s="45"/>
      <c r="P329" s="56"/>
      <c r="Q329" s="56"/>
      <c r="R329" s="46"/>
      <c r="S329" s="46"/>
      <c r="T329" s="46"/>
    </row>
    <row r="330">
      <c r="B330" s="37"/>
      <c r="C330" s="37"/>
      <c r="D330" s="37"/>
      <c r="E330" s="37"/>
      <c r="F330" s="37"/>
      <c r="G330" s="37"/>
      <c r="H330" s="37"/>
      <c r="I330" s="45"/>
      <c r="J330" s="45"/>
      <c r="K330" s="45"/>
      <c r="O330" s="45"/>
      <c r="P330" s="56"/>
      <c r="Q330" s="56"/>
      <c r="R330" s="46"/>
      <c r="S330" s="46"/>
      <c r="T330" s="46"/>
    </row>
    <row r="331">
      <c r="B331" s="37"/>
      <c r="C331" s="37"/>
      <c r="D331" s="37"/>
      <c r="E331" s="37"/>
      <c r="F331" s="37"/>
      <c r="G331" s="37"/>
      <c r="H331" s="37"/>
      <c r="I331" s="45"/>
      <c r="J331" s="45"/>
      <c r="K331" s="45"/>
      <c r="O331" s="45"/>
      <c r="P331" s="56"/>
      <c r="Q331" s="56"/>
      <c r="R331" s="46"/>
      <c r="S331" s="46"/>
      <c r="T331" s="46"/>
    </row>
    <row r="332">
      <c r="B332" s="37"/>
      <c r="C332" s="37"/>
      <c r="D332" s="37"/>
      <c r="E332" s="37"/>
      <c r="F332" s="37"/>
      <c r="G332" s="37"/>
      <c r="H332" s="37"/>
      <c r="I332" s="45"/>
      <c r="J332" s="45"/>
      <c r="K332" s="45"/>
      <c r="O332" s="45"/>
      <c r="P332" s="56"/>
      <c r="Q332" s="56"/>
      <c r="R332" s="46"/>
      <c r="S332" s="46"/>
      <c r="T332" s="46"/>
    </row>
    <row r="333">
      <c r="B333" s="37"/>
      <c r="C333" s="37"/>
      <c r="D333" s="37"/>
      <c r="E333" s="37"/>
      <c r="F333" s="37"/>
      <c r="G333" s="37"/>
      <c r="H333" s="37"/>
      <c r="I333" s="45"/>
      <c r="J333" s="45"/>
      <c r="K333" s="45"/>
      <c r="O333" s="45"/>
      <c r="P333" s="56"/>
      <c r="Q333" s="56"/>
      <c r="R333" s="46"/>
      <c r="S333" s="46"/>
      <c r="T333" s="46"/>
    </row>
    <row r="334">
      <c r="B334" s="37"/>
      <c r="C334" s="37"/>
      <c r="D334" s="37"/>
      <c r="E334" s="37"/>
      <c r="F334" s="37"/>
      <c r="G334" s="37"/>
      <c r="H334" s="37"/>
      <c r="I334" s="45"/>
      <c r="J334" s="45"/>
      <c r="K334" s="45"/>
      <c r="O334" s="45"/>
      <c r="P334" s="56"/>
      <c r="Q334" s="56"/>
      <c r="R334" s="46"/>
      <c r="S334" s="46"/>
      <c r="T334" s="46"/>
    </row>
    <row r="335">
      <c r="B335" s="37"/>
      <c r="C335" s="37"/>
      <c r="D335" s="37"/>
      <c r="E335" s="37"/>
      <c r="F335" s="37"/>
      <c r="G335" s="37"/>
      <c r="H335" s="37"/>
      <c r="I335" s="45"/>
      <c r="J335" s="45"/>
      <c r="K335" s="45"/>
      <c r="O335" s="45"/>
      <c r="P335" s="56"/>
      <c r="Q335" s="56"/>
      <c r="R335" s="46"/>
      <c r="S335" s="46"/>
      <c r="T335" s="46"/>
    </row>
    <row r="336">
      <c r="B336" s="37"/>
      <c r="C336" s="37"/>
      <c r="D336" s="37"/>
      <c r="E336" s="37"/>
      <c r="F336" s="37"/>
      <c r="G336" s="37"/>
      <c r="H336" s="37"/>
      <c r="I336" s="45"/>
      <c r="J336" s="45"/>
      <c r="K336" s="45"/>
      <c r="O336" s="45"/>
      <c r="P336" s="56"/>
      <c r="Q336" s="56"/>
      <c r="R336" s="46"/>
      <c r="S336" s="46"/>
      <c r="T336" s="46"/>
    </row>
    <row r="337">
      <c r="B337" s="37"/>
      <c r="C337" s="37"/>
      <c r="D337" s="37"/>
      <c r="E337" s="37"/>
      <c r="F337" s="37"/>
      <c r="G337" s="37"/>
      <c r="H337" s="37"/>
      <c r="I337" s="45"/>
      <c r="J337" s="45"/>
      <c r="K337" s="45"/>
      <c r="O337" s="45"/>
      <c r="P337" s="56"/>
      <c r="Q337" s="56"/>
      <c r="R337" s="46"/>
      <c r="S337" s="46"/>
      <c r="T337" s="46"/>
    </row>
    <row r="338">
      <c r="B338" s="37"/>
      <c r="C338" s="37"/>
      <c r="D338" s="37"/>
      <c r="E338" s="37"/>
      <c r="F338" s="37"/>
      <c r="G338" s="37"/>
      <c r="H338" s="37"/>
      <c r="I338" s="45"/>
      <c r="J338" s="45"/>
      <c r="K338" s="45"/>
      <c r="O338" s="45"/>
      <c r="P338" s="56"/>
      <c r="Q338" s="56"/>
      <c r="R338" s="46"/>
      <c r="S338" s="46"/>
      <c r="T338" s="46"/>
    </row>
    <row r="339">
      <c r="B339" s="37"/>
      <c r="C339" s="37"/>
      <c r="D339" s="37"/>
      <c r="E339" s="37"/>
      <c r="F339" s="37"/>
      <c r="G339" s="37"/>
      <c r="H339" s="37"/>
      <c r="I339" s="45"/>
      <c r="J339" s="45"/>
      <c r="K339" s="45"/>
      <c r="O339" s="45"/>
      <c r="P339" s="56"/>
      <c r="Q339" s="56"/>
      <c r="R339" s="46"/>
      <c r="S339" s="46"/>
      <c r="T339" s="46"/>
    </row>
    <row r="340">
      <c r="B340" s="37"/>
      <c r="C340" s="37"/>
      <c r="D340" s="37"/>
      <c r="E340" s="37"/>
      <c r="F340" s="37"/>
      <c r="G340" s="37"/>
      <c r="H340" s="37"/>
      <c r="I340" s="45"/>
      <c r="J340" s="45"/>
      <c r="K340" s="45"/>
      <c r="O340" s="45"/>
      <c r="P340" s="56"/>
      <c r="Q340" s="56"/>
      <c r="R340" s="46"/>
      <c r="S340" s="46"/>
      <c r="T340" s="46"/>
    </row>
    <row r="341">
      <c r="B341" s="37"/>
      <c r="C341" s="37"/>
      <c r="D341" s="37"/>
      <c r="E341" s="37"/>
      <c r="F341" s="37"/>
      <c r="G341" s="37"/>
      <c r="H341" s="37"/>
      <c r="I341" s="45"/>
      <c r="J341" s="45"/>
      <c r="K341" s="45"/>
      <c r="O341" s="45"/>
      <c r="P341" s="56"/>
      <c r="Q341" s="56"/>
      <c r="R341" s="46"/>
      <c r="S341" s="46"/>
      <c r="T341" s="46"/>
    </row>
    <row r="342">
      <c r="B342" s="37"/>
      <c r="C342" s="37"/>
      <c r="D342" s="37"/>
      <c r="E342" s="37"/>
      <c r="F342" s="37"/>
      <c r="G342" s="37"/>
      <c r="H342" s="37"/>
      <c r="I342" s="45"/>
      <c r="J342" s="45"/>
      <c r="K342" s="45"/>
      <c r="O342" s="45"/>
      <c r="P342" s="56"/>
      <c r="Q342" s="56"/>
      <c r="R342" s="46"/>
      <c r="S342" s="46"/>
      <c r="T342" s="46"/>
    </row>
    <row r="343">
      <c r="B343" s="37"/>
      <c r="C343" s="37"/>
      <c r="D343" s="37"/>
      <c r="E343" s="37"/>
      <c r="F343" s="37"/>
      <c r="G343" s="37"/>
      <c r="H343" s="37"/>
      <c r="I343" s="45"/>
      <c r="J343" s="45"/>
      <c r="K343" s="45"/>
      <c r="O343" s="45"/>
      <c r="P343" s="56"/>
      <c r="Q343" s="56"/>
      <c r="R343" s="46"/>
      <c r="S343" s="46"/>
      <c r="T343" s="46"/>
    </row>
    <row r="344">
      <c r="B344" s="37"/>
      <c r="C344" s="37"/>
      <c r="D344" s="37"/>
      <c r="E344" s="37"/>
      <c r="F344" s="37"/>
      <c r="G344" s="37"/>
      <c r="H344" s="37"/>
      <c r="I344" s="45"/>
      <c r="J344" s="45"/>
      <c r="K344" s="45"/>
      <c r="O344" s="45"/>
      <c r="P344" s="56"/>
      <c r="Q344" s="56"/>
      <c r="R344" s="46"/>
      <c r="S344" s="46"/>
      <c r="T344" s="46"/>
    </row>
    <row r="345">
      <c r="B345" s="37"/>
      <c r="C345" s="37"/>
      <c r="D345" s="37"/>
      <c r="E345" s="37"/>
      <c r="F345" s="37"/>
      <c r="G345" s="37"/>
      <c r="H345" s="37"/>
      <c r="I345" s="45"/>
      <c r="J345" s="45"/>
      <c r="K345" s="45"/>
      <c r="O345" s="45"/>
      <c r="P345" s="56"/>
      <c r="Q345" s="56"/>
      <c r="R345" s="46"/>
      <c r="S345" s="46"/>
      <c r="T345" s="46"/>
    </row>
    <row r="346">
      <c r="B346" s="37"/>
      <c r="C346" s="37"/>
      <c r="D346" s="37"/>
      <c r="E346" s="37"/>
      <c r="F346" s="37"/>
      <c r="G346" s="37"/>
      <c r="H346" s="37"/>
      <c r="I346" s="45"/>
      <c r="J346" s="45"/>
      <c r="K346" s="45"/>
      <c r="O346" s="45"/>
      <c r="P346" s="56"/>
      <c r="Q346" s="56"/>
      <c r="R346" s="46"/>
      <c r="S346" s="46"/>
      <c r="T346" s="46"/>
    </row>
    <row r="347">
      <c r="B347" s="37"/>
      <c r="C347" s="37"/>
      <c r="D347" s="37"/>
      <c r="E347" s="37"/>
      <c r="F347" s="37"/>
      <c r="G347" s="37"/>
      <c r="H347" s="37"/>
      <c r="I347" s="45"/>
      <c r="J347" s="45"/>
      <c r="K347" s="45"/>
      <c r="O347" s="45"/>
      <c r="P347" s="56"/>
      <c r="Q347" s="56"/>
      <c r="R347" s="46"/>
      <c r="S347" s="46"/>
      <c r="T347" s="46"/>
    </row>
    <row r="348">
      <c r="B348" s="37"/>
      <c r="C348" s="37"/>
      <c r="D348" s="37"/>
      <c r="E348" s="37"/>
      <c r="F348" s="37"/>
      <c r="G348" s="37"/>
      <c r="H348" s="37"/>
      <c r="I348" s="45"/>
      <c r="J348" s="45"/>
      <c r="K348" s="45"/>
      <c r="O348" s="45"/>
      <c r="P348" s="56"/>
      <c r="Q348" s="56"/>
      <c r="R348" s="46"/>
      <c r="S348" s="46"/>
      <c r="T348" s="46"/>
    </row>
    <row r="349">
      <c r="B349" s="37"/>
      <c r="C349" s="37"/>
      <c r="D349" s="37"/>
      <c r="E349" s="37"/>
      <c r="F349" s="37"/>
      <c r="G349" s="37"/>
      <c r="H349" s="37"/>
      <c r="I349" s="45"/>
      <c r="J349" s="45"/>
      <c r="K349" s="45"/>
      <c r="O349" s="45"/>
      <c r="P349" s="56"/>
      <c r="Q349" s="56"/>
      <c r="R349" s="46"/>
      <c r="S349" s="46"/>
      <c r="T349" s="46"/>
    </row>
    <row r="350">
      <c r="B350" s="37"/>
      <c r="C350" s="37"/>
      <c r="D350" s="37"/>
      <c r="E350" s="37"/>
      <c r="F350" s="37"/>
      <c r="G350" s="37"/>
      <c r="H350" s="37"/>
      <c r="I350" s="45"/>
      <c r="J350" s="45"/>
      <c r="K350" s="45"/>
      <c r="O350" s="45"/>
      <c r="P350" s="56"/>
      <c r="Q350" s="56"/>
      <c r="R350" s="46"/>
      <c r="S350" s="46"/>
      <c r="T350" s="46"/>
    </row>
    <row r="351">
      <c r="B351" s="37"/>
      <c r="C351" s="37"/>
      <c r="D351" s="37"/>
      <c r="E351" s="37"/>
      <c r="F351" s="37"/>
      <c r="G351" s="37"/>
      <c r="H351" s="37"/>
      <c r="I351" s="45"/>
      <c r="J351" s="45"/>
      <c r="K351" s="45"/>
      <c r="O351" s="45"/>
      <c r="P351" s="56"/>
      <c r="Q351" s="56"/>
      <c r="R351" s="46"/>
      <c r="S351" s="46"/>
      <c r="T351" s="46"/>
    </row>
    <row r="352">
      <c r="B352" s="37"/>
      <c r="C352" s="37"/>
      <c r="D352" s="37"/>
      <c r="E352" s="37"/>
      <c r="F352" s="37"/>
      <c r="G352" s="37"/>
      <c r="H352" s="37"/>
      <c r="I352" s="45"/>
      <c r="J352" s="45"/>
      <c r="K352" s="45"/>
      <c r="O352" s="45"/>
      <c r="P352" s="56"/>
      <c r="Q352" s="56"/>
      <c r="R352" s="46"/>
      <c r="S352" s="46"/>
      <c r="T352" s="46"/>
    </row>
    <row r="353">
      <c r="B353" s="37"/>
      <c r="C353" s="37"/>
      <c r="D353" s="37"/>
      <c r="E353" s="37"/>
      <c r="F353" s="37"/>
      <c r="G353" s="37"/>
      <c r="H353" s="37"/>
      <c r="I353" s="45"/>
      <c r="J353" s="45"/>
      <c r="K353" s="45"/>
      <c r="O353" s="45"/>
      <c r="P353" s="56"/>
      <c r="Q353" s="56"/>
      <c r="R353" s="46"/>
      <c r="S353" s="46"/>
      <c r="T353" s="46"/>
    </row>
    <row r="354">
      <c r="B354" s="37"/>
      <c r="C354" s="37"/>
      <c r="D354" s="37"/>
      <c r="E354" s="37"/>
      <c r="F354" s="37"/>
      <c r="G354" s="37"/>
      <c r="H354" s="37"/>
      <c r="I354" s="45"/>
      <c r="J354" s="45"/>
      <c r="K354" s="45"/>
      <c r="O354" s="45"/>
      <c r="P354" s="56"/>
      <c r="Q354" s="56"/>
      <c r="R354" s="46"/>
      <c r="S354" s="46"/>
      <c r="T354" s="46"/>
    </row>
    <row r="355">
      <c r="B355" s="37"/>
      <c r="C355" s="37"/>
      <c r="D355" s="37"/>
      <c r="E355" s="37"/>
      <c r="F355" s="37"/>
      <c r="G355" s="37"/>
      <c r="H355" s="37"/>
      <c r="I355" s="45"/>
      <c r="J355" s="45"/>
      <c r="K355" s="45"/>
      <c r="O355" s="45"/>
      <c r="P355" s="56"/>
      <c r="Q355" s="56"/>
      <c r="R355" s="46"/>
      <c r="S355" s="46"/>
      <c r="T355" s="46"/>
    </row>
    <row r="356">
      <c r="B356" s="37"/>
      <c r="C356" s="37"/>
      <c r="D356" s="37"/>
      <c r="E356" s="37"/>
      <c r="F356" s="37"/>
      <c r="G356" s="37"/>
      <c r="H356" s="37"/>
      <c r="I356" s="45"/>
      <c r="J356" s="45"/>
      <c r="K356" s="45"/>
      <c r="O356" s="45"/>
      <c r="P356" s="56"/>
      <c r="Q356" s="56"/>
      <c r="R356" s="46"/>
      <c r="S356" s="46"/>
      <c r="T356" s="46"/>
    </row>
    <row r="357">
      <c r="B357" s="37"/>
      <c r="C357" s="37"/>
      <c r="D357" s="37"/>
      <c r="E357" s="37"/>
      <c r="F357" s="37"/>
      <c r="G357" s="37"/>
      <c r="H357" s="37"/>
      <c r="I357" s="45"/>
      <c r="J357" s="45"/>
      <c r="K357" s="45"/>
      <c r="O357" s="45"/>
      <c r="P357" s="56"/>
      <c r="Q357" s="56"/>
      <c r="R357" s="46"/>
      <c r="S357" s="46"/>
      <c r="T357" s="46"/>
    </row>
    <row r="358">
      <c r="B358" s="37"/>
      <c r="C358" s="37"/>
      <c r="D358" s="37"/>
      <c r="E358" s="37"/>
      <c r="F358" s="37"/>
      <c r="G358" s="37"/>
      <c r="H358" s="37"/>
      <c r="I358" s="45"/>
      <c r="J358" s="45"/>
      <c r="K358" s="45"/>
      <c r="O358" s="45"/>
      <c r="P358" s="56"/>
      <c r="Q358" s="56"/>
      <c r="R358" s="46"/>
      <c r="S358" s="46"/>
      <c r="T358" s="46"/>
    </row>
    <row r="359">
      <c r="B359" s="37"/>
      <c r="C359" s="37"/>
      <c r="D359" s="37"/>
      <c r="E359" s="37"/>
      <c r="F359" s="37"/>
      <c r="G359" s="37"/>
      <c r="H359" s="37"/>
      <c r="I359" s="45"/>
      <c r="J359" s="45"/>
      <c r="K359" s="45"/>
      <c r="O359" s="45"/>
      <c r="P359" s="56"/>
      <c r="Q359" s="56"/>
      <c r="R359" s="46"/>
      <c r="S359" s="46"/>
      <c r="T359" s="46"/>
    </row>
    <row r="360">
      <c r="B360" s="37"/>
      <c r="C360" s="37"/>
      <c r="D360" s="37"/>
      <c r="E360" s="37"/>
      <c r="F360" s="37"/>
      <c r="G360" s="37"/>
      <c r="H360" s="37"/>
      <c r="I360" s="45"/>
      <c r="J360" s="45"/>
      <c r="K360" s="45"/>
      <c r="O360" s="45"/>
      <c r="P360" s="56"/>
      <c r="Q360" s="56"/>
      <c r="R360" s="46"/>
      <c r="S360" s="46"/>
      <c r="T360" s="46"/>
    </row>
    <row r="361">
      <c r="B361" s="37"/>
      <c r="C361" s="37"/>
      <c r="D361" s="37"/>
      <c r="E361" s="37"/>
      <c r="F361" s="37"/>
      <c r="G361" s="37"/>
      <c r="H361" s="37"/>
      <c r="I361" s="45"/>
      <c r="J361" s="45"/>
      <c r="K361" s="45"/>
      <c r="O361" s="45"/>
      <c r="P361" s="56"/>
      <c r="Q361" s="56"/>
      <c r="R361" s="46"/>
      <c r="S361" s="46"/>
      <c r="T361" s="46"/>
    </row>
    <row r="362">
      <c r="B362" s="37"/>
      <c r="C362" s="37"/>
      <c r="D362" s="37"/>
      <c r="E362" s="37"/>
      <c r="F362" s="37"/>
      <c r="G362" s="37"/>
      <c r="H362" s="37"/>
      <c r="I362" s="45"/>
      <c r="J362" s="45"/>
      <c r="K362" s="45"/>
      <c r="O362" s="45"/>
      <c r="P362" s="56"/>
      <c r="Q362" s="56"/>
      <c r="R362" s="46"/>
      <c r="S362" s="46"/>
      <c r="T362" s="46"/>
    </row>
    <row r="363">
      <c r="B363" s="37"/>
      <c r="C363" s="37"/>
      <c r="D363" s="37"/>
      <c r="E363" s="37"/>
      <c r="F363" s="37"/>
      <c r="G363" s="37"/>
      <c r="H363" s="37"/>
      <c r="I363" s="45"/>
      <c r="J363" s="45"/>
      <c r="K363" s="45"/>
      <c r="O363" s="45"/>
      <c r="P363" s="56"/>
      <c r="Q363" s="56"/>
      <c r="R363" s="46"/>
      <c r="S363" s="46"/>
      <c r="T363" s="46"/>
    </row>
    <row r="364">
      <c r="B364" s="37"/>
      <c r="C364" s="37"/>
      <c r="D364" s="37"/>
      <c r="E364" s="37"/>
      <c r="F364" s="37"/>
      <c r="G364" s="37"/>
      <c r="H364" s="37"/>
      <c r="I364" s="45"/>
      <c r="J364" s="45"/>
      <c r="K364" s="45"/>
      <c r="O364" s="45"/>
      <c r="P364" s="56"/>
      <c r="Q364" s="56"/>
      <c r="R364" s="46"/>
      <c r="S364" s="46"/>
      <c r="T364" s="46"/>
    </row>
    <row r="365">
      <c r="B365" s="37"/>
      <c r="C365" s="37"/>
      <c r="D365" s="37"/>
      <c r="E365" s="37"/>
      <c r="F365" s="37"/>
      <c r="G365" s="37"/>
      <c r="H365" s="37"/>
      <c r="I365" s="45"/>
      <c r="J365" s="45"/>
      <c r="K365" s="45"/>
      <c r="O365" s="45"/>
      <c r="P365" s="56"/>
      <c r="Q365" s="56"/>
      <c r="R365" s="46"/>
      <c r="S365" s="46"/>
      <c r="T365" s="46"/>
    </row>
    <row r="366">
      <c r="B366" s="37"/>
      <c r="C366" s="37"/>
      <c r="D366" s="37"/>
      <c r="E366" s="37"/>
      <c r="F366" s="37"/>
      <c r="G366" s="37"/>
      <c r="H366" s="37"/>
      <c r="I366" s="45"/>
      <c r="J366" s="45"/>
      <c r="K366" s="45"/>
      <c r="O366" s="45"/>
      <c r="P366" s="56"/>
      <c r="Q366" s="56"/>
      <c r="R366" s="46"/>
      <c r="S366" s="46"/>
      <c r="T366" s="46"/>
    </row>
    <row r="367">
      <c r="B367" s="37"/>
      <c r="C367" s="37"/>
      <c r="D367" s="37"/>
      <c r="E367" s="37"/>
      <c r="F367" s="37"/>
      <c r="G367" s="37"/>
      <c r="H367" s="37"/>
      <c r="I367" s="45"/>
      <c r="J367" s="45"/>
      <c r="K367" s="45"/>
      <c r="O367" s="45"/>
      <c r="P367" s="56"/>
      <c r="Q367" s="56"/>
      <c r="R367" s="46"/>
      <c r="S367" s="46"/>
      <c r="T367" s="46"/>
    </row>
    <row r="368">
      <c r="B368" s="37"/>
      <c r="C368" s="37"/>
      <c r="D368" s="37"/>
      <c r="E368" s="37"/>
      <c r="F368" s="37"/>
      <c r="G368" s="37"/>
      <c r="H368" s="37"/>
      <c r="I368" s="45"/>
      <c r="J368" s="45"/>
      <c r="K368" s="45"/>
      <c r="O368" s="45"/>
      <c r="P368" s="56"/>
      <c r="Q368" s="56"/>
      <c r="R368" s="46"/>
      <c r="S368" s="46"/>
      <c r="T368" s="46"/>
    </row>
    <row r="369">
      <c r="B369" s="37"/>
      <c r="C369" s="37"/>
      <c r="D369" s="37"/>
      <c r="E369" s="37"/>
      <c r="F369" s="37"/>
      <c r="G369" s="37"/>
      <c r="H369" s="37"/>
      <c r="I369" s="45"/>
      <c r="J369" s="45"/>
      <c r="K369" s="45"/>
      <c r="O369" s="45"/>
      <c r="P369" s="56"/>
      <c r="Q369" s="56"/>
      <c r="R369" s="46"/>
      <c r="S369" s="46"/>
      <c r="T369" s="46"/>
    </row>
    <row r="370">
      <c r="B370" s="37"/>
      <c r="C370" s="37"/>
      <c r="D370" s="37"/>
      <c r="E370" s="37"/>
      <c r="F370" s="37"/>
      <c r="G370" s="37"/>
      <c r="H370" s="37"/>
      <c r="I370" s="45"/>
      <c r="J370" s="45"/>
      <c r="K370" s="45"/>
      <c r="O370" s="45"/>
      <c r="P370" s="56"/>
      <c r="Q370" s="56"/>
      <c r="R370" s="46"/>
      <c r="S370" s="46"/>
      <c r="T370" s="46"/>
    </row>
    <row r="371">
      <c r="B371" s="37"/>
      <c r="C371" s="37"/>
      <c r="D371" s="37"/>
      <c r="E371" s="37"/>
      <c r="F371" s="37"/>
      <c r="G371" s="37"/>
      <c r="H371" s="37"/>
      <c r="I371" s="45"/>
      <c r="J371" s="45"/>
      <c r="K371" s="45"/>
      <c r="O371" s="45"/>
      <c r="P371" s="56"/>
      <c r="Q371" s="56"/>
      <c r="R371" s="46"/>
      <c r="S371" s="46"/>
      <c r="T371" s="46"/>
    </row>
    <row r="372">
      <c r="B372" s="37"/>
      <c r="C372" s="37"/>
      <c r="D372" s="37"/>
      <c r="E372" s="37"/>
      <c r="F372" s="37"/>
      <c r="G372" s="37"/>
      <c r="H372" s="37"/>
      <c r="I372" s="45"/>
      <c r="J372" s="45"/>
      <c r="K372" s="45"/>
      <c r="O372" s="45"/>
      <c r="P372" s="56"/>
      <c r="Q372" s="56"/>
      <c r="R372" s="46"/>
      <c r="S372" s="46"/>
      <c r="T372" s="46"/>
    </row>
    <row r="373">
      <c r="B373" s="37"/>
      <c r="C373" s="37"/>
      <c r="D373" s="37"/>
      <c r="E373" s="37"/>
      <c r="F373" s="37"/>
      <c r="G373" s="37"/>
      <c r="H373" s="37"/>
      <c r="I373" s="45"/>
      <c r="J373" s="45"/>
      <c r="K373" s="45"/>
      <c r="O373" s="45"/>
      <c r="P373" s="56"/>
      <c r="Q373" s="56"/>
      <c r="R373" s="46"/>
      <c r="S373" s="46"/>
      <c r="T373" s="46"/>
    </row>
    <row r="374">
      <c r="B374" s="37"/>
      <c r="C374" s="37"/>
      <c r="D374" s="37"/>
      <c r="E374" s="37"/>
      <c r="F374" s="37"/>
      <c r="G374" s="37"/>
      <c r="H374" s="37"/>
      <c r="I374" s="45"/>
      <c r="J374" s="45"/>
      <c r="K374" s="45"/>
      <c r="O374" s="45"/>
      <c r="P374" s="56"/>
      <c r="Q374" s="56"/>
      <c r="R374" s="46"/>
      <c r="S374" s="46"/>
      <c r="T374" s="46"/>
    </row>
    <row r="375">
      <c r="B375" s="37"/>
      <c r="C375" s="37"/>
      <c r="D375" s="37"/>
      <c r="E375" s="37"/>
      <c r="F375" s="37"/>
      <c r="G375" s="37"/>
      <c r="H375" s="37"/>
      <c r="I375" s="45"/>
      <c r="J375" s="45"/>
      <c r="K375" s="45"/>
      <c r="O375" s="45"/>
      <c r="P375" s="56"/>
      <c r="Q375" s="56"/>
      <c r="R375" s="46"/>
      <c r="S375" s="46"/>
      <c r="T375" s="46"/>
    </row>
    <row r="376">
      <c r="B376" s="37"/>
      <c r="C376" s="37"/>
      <c r="D376" s="37"/>
      <c r="E376" s="37"/>
      <c r="F376" s="37"/>
      <c r="G376" s="37"/>
      <c r="H376" s="37"/>
      <c r="I376" s="45"/>
      <c r="J376" s="45"/>
      <c r="K376" s="45"/>
      <c r="O376" s="45"/>
      <c r="P376" s="56"/>
      <c r="Q376" s="56"/>
      <c r="R376" s="46"/>
      <c r="S376" s="46"/>
      <c r="T376" s="46"/>
    </row>
    <row r="377">
      <c r="B377" s="37"/>
      <c r="C377" s="37"/>
      <c r="D377" s="37"/>
      <c r="E377" s="37"/>
      <c r="F377" s="37"/>
      <c r="G377" s="37"/>
      <c r="H377" s="37"/>
      <c r="I377" s="45"/>
      <c r="J377" s="45"/>
      <c r="K377" s="45"/>
      <c r="O377" s="45"/>
      <c r="P377" s="56"/>
      <c r="Q377" s="56"/>
      <c r="R377" s="46"/>
      <c r="S377" s="46"/>
      <c r="T377" s="46"/>
    </row>
    <row r="378">
      <c r="B378" s="37"/>
      <c r="C378" s="37"/>
      <c r="D378" s="37"/>
      <c r="E378" s="37"/>
      <c r="F378" s="37"/>
      <c r="G378" s="37"/>
      <c r="H378" s="37"/>
      <c r="I378" s="45"/>
      <c r="J378" s="45"/>
      <c r="K378" s="45"/>
      <c r="O378" s="45"/>
      <c r="P378" s="56"/>
      <c r="Q378" s="56"/>
      <c r="R378" s="46"/>
      <c r="S378" s="46"/>
      <c r="T378" s="46"/>
    </row>
    <row r="379">
      <c r="B379" s="37"/>
      <c r="C379" s="37"/>
      <c r="D379" s="37"/>
      <c r="E379" s="37"/>
      <c r="F379" s="37"/>
      <c r="G379" s="37"/>
      <c r="H379" s="37"/>
      <c r="I379" s="45"/>
      <c r="J379" s="45"/>
      <c r="K379" s="45"/>
      <c r="O379" s="45"/>
      <c r="P379" s="56"/>
      <c r="Q379" s="56"/>
      <c r="R379" s="46"/>
      <c r="S379" s="46"/>
      <c r="T379" s="46"/>
    </row>
    <row r="380">
      <c r="B380" s="37"/>
      <c r="C380" s="37"/>
      <c r="D380" s="37"/>
      <c r="E380" s="37"/>
      <c r="F380" s="37"/>
      <c r="G380" s="37"/>
      <c r="H380" s="37"/>
      <c r="I380" s="45"/>
      <c r="J380" s="45"/>
      <c r="K380" s="45"/>
      <c r="O380" s="45"/>
      <c r="P380" s="56"/>
      <c r="Q380" s="56"/>
      <c r="R380" s="46"/>
      <c r="S380" s="46"/>
      <c r="T380" s="46"/>
    </row>
    <row r="381">
      <c r="B381" s="37"/>
      <c r="C381" s="37"/>
      <c r="D381" s="37"/>
      <c r="E381" s="37"/>
      <c r="F381" s="37"/>
      <c r="G381" s="37"/>
      <c r="H381" s="37"/>
      <c r="I381" s="45"/>
      <c r="J381" s="45"/>
      <c r="K381" s="45"/>
      <c r="O381" s="45"/>
      <c r="P381" s="56"/>
      <c r="Q381" s="56"/>
      <c r="R381" s="46"/>
      <c r="S381" s="46"/>
      <c r="T381" s="46"/>
    </row>
    <row r="382">
      <c r="B382" s="37"/>
      <c r="C382" s="37"/>
      <c r="D382" s="37"/>
      <c r="E382" s="37"/>
      <c r="F382" s="37"/>
      <c r="G382" s="37"/>
      <c r="H382" s="37"/>
      <c r="I382" s="45"/>
      <c r="J382" s="45"/>
      <c r="K382" s="45"/>
      <c r="O382" s="45"/>
      <c r="P382" s="56"/>
      <c r="Q382" s="56"/>
      <c r="R382" s="46"/>
      <c r="S382" s="46"/>
      <c r="T382" s="46"/>
    </row>
    <row r="383">
      <c r="B383" s="37"/>
      <c r="C383" s="37"/>
      <c r="D383" s="37"/>
      <c r="E383" s="37"/>
      <c r="F383" s="37"/>
      <c r="G383" s="37"/>
      <c r="H383" s="37"/>
      <c r="I383" s="45"/>
      <c r="J383" s="45"/>
      <c r="K383" s="45"/>
      <c r="O383" s="45"/>
      <c r="P383" s="56"/>
      <c r="Q383" s="56"/>
      <c r="R383" s="46"/>
      <c r="S383" s="46"/>
      <c r="T383" s="46"/>
    </row>
    <row r="384">
      <c r="B384" s="37"/>
      <c r="C384" s="37"/>
      <c r="D384" s="37"/>
      <c r="E384" s="37"/>
      <c r="F384" s="37"/>
      <c r="G384" s="37"/>
      <c r="H384" s="37"/>
      <c r="I384" s="45"/>
      <c r="J384" s="45"/>
      <c r="K384" s="45"/>
      <c r="O384" s="45"/>
      <c r="P384" s="56"/>
      <c r="Q384" s="56"/>
      <c r="R384" s="46"/>
      <c r="S384" s="46"/>
      <c r="T384" s="46"/>
    </row>
    <row r="385">
      <c r="B385" s="37"/>
      <c r="C385" s="37"/>
      <c r="D385" s="37"/>
      <c r="E385" s="37"/>
      <c r="F385" s="37"/>
      <c r="G385" s="37"/>
      <c r="H385" s="37"/>
      <c r="I385" s="45"/>
      <c r="J385" s="45"/>
      <c r="K385" s="45"/>
      <c r="O385" s="45"/>
      <c r="P385" s="56"/>
      <c r="Q385" s="56"/>
      <c r="R385" s="46"/>
      <c r="S385" s="46"/>
      <c r="T385" s="46"/>
    </row>
    <row r="386">
      <c r="B386" s="37"/>
      <c r="C386" s="37"/>
      <c r="D386" s="37"/>
      <c r="E386" s="37"/>
      <c r="F386" s="37"/>
      <c r="G386" s="37"/>
      <c r="H386" s="37"/>
      <c r="I386" s="45"/>
      <c r="J386" s="45"/>
      <c r="K386" s="45"/>
      <c r="O386" s="45"/>
      <c r="P386" s="56"/>
      <c r="Q386" s="56"/>
      <c r="R386" s="46"/>
      <c r="S386" s="46"/>
      <c r="T386" s="46"/>
    </row>
    <row r="387">
      <c r="B387" s="37"/>
      <c r="C387" s="37"/>
      <c r="D387" s="37"/>
      <c r="E387" s="37"/>
      <c r="F387" s="37"/>
      <c r="G387" s="37"/>
      <c r="H387" s="37"/>
      <c r="I387" s="45"/>
      <c r="J387" s="45"/>
      <c r="K387" s="45"/>
      <c r="O387" s="45"/>
      <c r="P387" s="56"/>
      <c r="Q387" s="56"/>
      <c r="R387" s="46"/>
      <c r="S387" s="46"/>
      <c r="T387" s="46"/>
    </row>
    <row r="388">
      <c r="B388" s="37"/>
      <c r="C388" s="37"/>
      <c r="D388" s="37"/>
      <c r="E388" s="37"/>
      <c r="F388" s="37"/>
      <c r="G388" s="37"/>
      <c r="H388" s="37"/>
      <c r="I388" s="45"/>
      <c r="J388" s="45"/>
      <c r="K388" s="45"/>
      <c r="O388" s="45"/>
      <c r="P388" s="56"/>
      <c r="Q388" s="56"/>
      <c r="R388" s="46"/>
      <c r="S388" s="46"/>
      <c r="T388" s="46"/>
    </row>
    <row r="389">
      <c r="B389" s="37"/>
      <c r="C389" s="37"/>
      <c r="D389" s="37"/>
      <c r="E389" s="37"/>
      <c r="F389" s="37"/>
      <c r="G389" s="37"/>
      <c r="H389" s="37"/>
      <c r="I389" s="45"/>
      <c r="J389" s="45"/>
      <c r="K389" s="45"/>
      <c r="O389" s="45"/>
      <c r="P389" s="56"/>
      <c r="Q389" s="56"/>
      <c r="R389" s="46"/>
      <c r="S389" s="46"/>
      <c r="T389" s="46"/>
    </row>
    <row r="390">
      <c r="B390" s="37"/>
      <c r="C390" s="37"/>
      <c r="D390" s="37"/>
      <c r="E390" s="37"/>
      <c r="F390" s="37"/>
      <c r="G390" s="37"/>
      <c r="H390" s="37"/>
      <c r="I390" s="45"/>
      <c r="J390" s="45"/>
      <c r="K390" s="45"/>
      <c r="O390" s="45"/>
      <c r="P390" s="56"/>
      <c r="Q390" s="56"/>
      <c r="R390" s="46"/>
      <c r="S390" s="46"/>
      <c r="T390" s="46"/>
    </row>
    <row r="391">
      <c r="B391" s="37"/>
      <c r="C391" s="37"/>
      <c r="D391" s="37"/>
      <c r="E391" s="37"/>
      <c r="F391" s="37"/>
      <c r="G391" s="37"/>
      <c r="H391" s="37"/>
      <c r="I391" s="45"/>
      <c r="J391" s="45"/>
      <c r="K391" s="45"/>
      <c r="O391" s="45"/>
      <c r="P391" s="56"/>
      <c r="Q391" s="56"/>
      <c r="R391" s="46"/>
      <c r="S391" s="46"/>
      <c r="T391" s="46"/>
    </row>
    <row r="392">
      <c r="B392" s="37"/>
      <c r="C392" s="37"/>
      <c r="D392" s="37"/>
      <c r="E392" s="37"/>
      <c r="F392" s="37"/>
      <c r="G392" s="37"/>
      <c r="H392" s="37"/>
      <c r="I392" s="45"/>
      <c r="J392" s="45"/>
      <c r="K392" s="45"/>
      <c r="O392" s="45"/>
      <c r="P392" s="56"/>
      <c r="Q392" s="56"/>
      <c r="R392" s="46"/>
      <c r="S392" s="46"/>
      <c r="T392" s="46"/>
    </row>
    <row r="393">
      <c r="B393" s="37"/>
      <c r="C393" s="37"/>
      <c r="D393" s="37"/>
      <c r="E393" s="37"/>
      <c r="F393" s="37"/>
      <c r="G393" s="37"/>
      <c r="H393" s="37"/>
      <c r="I393" s="45"/>
      <c r="J393" s="45"/>
      <c r="K393" s="45"/>
      <c r="O393" s="45"/>
      <c r="P393" s="56"/>
      <c r="Q393" s="56"/>
      <c r="R393" s="46"/>
      <c r="S393" s="46"/>
      <c r="T393" s="46"/>
    </row>
    <row r="394">
      <c r="B394" s="37"/>
      <c r="C394" s="37"/>
      <c r="D394" s="37"/>
      <c r="E394" s="37"/>
      <c r="F394" s="37"/>
      <c r="G394" s="37"/>
      <c r="H394" s="37"/>
      <c r="I394" s="45"/>
      <c r="J394" s="45"/>
      <c r="K394" s="45"/>
      <c r="O394" s="45"/>
      <c r="P394" s="56"/>
      <c r="Q394" s="56"/>
      <c r="R394" s="46"/>
      <c r="S394" s="46"/>
      <c r="T394" s="46"/>
    </row>
    <row r="395">
      <c r="B395" s="37"/>
      <c r="C395" s="37"/>
      <c r="D395" s="37"/>
      <c r="E395" s="37"/>
      <c r="F395" s="37"/>
      <c r="G395" s="37"/>
      <c r="H395" s="37"/>
      <c r="I395" s="45"/>
      <c r="J395" s="45"/>
      <c r="K395" s="45"/>
      <c r="O395" s="45"/>
      <c r="P395" s="56"/>
      <c r="Q395" s="56"/>
      <c r="R395" s="46"/>
      <c r="S395" s="46"/>
      <c r="T395" s="46"/>
    </row>
    <row r="396">
      <c r="B396" s="37"/>
      <c r="C396" s="37"/>
      <c r="D396" s="37"/>
      <c r="E396" s="37"/>
      <c r="F396" s="37"/>
      <c r="G396" s="37"/>
      <c r="H396" s="37"/>
      <c r="I396" s="45"/>
      <c r="J396" s="45"/>
      <c r="K396" s="45"/>
      <c r="O396" s="45"/>
      <c r="P396" s="56"/>
      <c r="Q396" s="56"/>
      <c r="R396" s="46"/>
      <c r="S396" s="46"/>
      <c r="T396" s="46"/>
    </row>
    <row r="397">
      <c r="B397" s="37"/>
      <c r="C397" s="37"/>
      <c r="D397" s="37"/>
      <c r="E397" s="37"/>
      <c r="F397" s="37"/>
      <c r="G397" s="37"/>
      <c r="H397" s="37"/>
      <c r="I397" s="45"/>
      <c r="J397" s="45"/>
      <c r="K397" s="45"/>
      <c r="O397" s="45"/>
      <c r="P397" s="56"/>
      <c r="Q397" s="56"/>
      <c r="R397" s="46"/>
      <c r="S397" s="46"/>
      <c r="T397" s="46"/>
    </row>
    <row r="398">
      <c r="B398" s="37"/>
      <c r="C398" s="37"/>
      <c r="D398" s="37"/>
      <c r="E398" s="37"/>
      <c r="F398" s="37"/>
      <c r="G398" s="37"/>
      <c r="H398" s="37"/>
      <c r="I398" s="45"/>
      <c r="J398" s="45"/>
      <c r="K398" s="45"/>
      <c r="O398" s="45"/>
      <c r="P398" s="56"/>
      <c r="Q398" s="56"/>
      <c r="R398" s="46"/>
      <c r="S398" s="46"/>
      <c r="T398" s="46"/>
    </row>
    <row r="399">
      <c r="B399" s="37"/>
      <c r="C399" s="37"/>
      <c r="D399" s="37"/>
      <c r="E399" s="37"/>
      <c r="F399" s="37"/>
      <c r="G399" s="37"/>
      <c r="H399" s="37"/>
      <c r="I399" s="45"/>
      <c r="J399" s="45"/>
      <c r="K399" s="45"/>
      <c r="O399" s="45"/>
      <c r="P399" s="56"/>
      <c r="Q399" s="56"/>
      <c r="R399" s="46"/>
      <c r="S399" s="46"/>
      <c r="T399" s="46"/>
    </row>
    <row r="400">
      <c r="B400" s="37"/>
      <c r="C400" s="37"/>
      <c r="D400" s="37"/>
      <c r="E400" s="37"/>
      <c r="F400" s="37"/>
      <c r="G400" s="37"/>
      <c r="H400" s="37"/>
      <c r="I400" s="45"/>
      <c r="J400" s="45"/>
      <c r="K400" s="45"/>
      <c r="O400" s="45"/>
      <c r="P400" s="56"/>
      <c r="Q400" s="56"/>
      <c r="R400" s="46"/>
      <c r="S400" s="46"/>
      <c r="T400" s="46"/>
    </row>
    <row r="401">
      <c r="B401" s="37"/>
      <c r="C401" s="37"/>
      <c r="D401" s="37"/>
      <c r="E401" s="37"/>
      <c r="F401" s="37"/>
      <c r="G401" s="37"/>
      <c r="H401" s="37"/>
      <c r="I401" s="45"/>
      <c r="J401" s="45"/>
      <c r="K401" s="45"/>
      <c r="O401" s="45"/>
      <c r="P401" s="56"/>
      <c r="Q401" s="56"/>
      <c r="R401" s="46"/>
      <c r="S401" s="46"/>
      <c r="T401" s="46"/>
    </row>
    <row r="402">
      <c r="B402" s="37"/>
      <c r="C402" s="37"/>
      <c r="D402" s="37"/>
      <c r="E402" s="37"/>
      <c r="F402" s="37"/>
      <c r="G402" s="37"/>
      <c r="H402" s="37"/>
      <c r="I402" s="45"/>
      <c r="J402" s="45"/>
      <c r="K402" s="45"/>
      <c r="O402" s="45"/>
      <c r="P402" s="56"/>
      <c r="Q402" s="56"/>
      <c r="R402" s="46"/>
      <c r="S402" s="46"/>
      <c r="T402" s="46"/>
    </row>
    <row r="403">
      <c r="B403" s="37"/>
      <c r="C403" s="37"/>
      <c r="D403" s="37"/>
      <c r="E403" s="37"/>
      <c r="F403" s="37"/>
      <c r="G403" s="37"/>
      <c r="H403" s="37"/>
      <c r="I403" s="45"/>
      <c r="J403" s="45"/>
      <c r="K403" s="45"/>
      <c r="O403" s="45"/>
      <c r="P403" s="56"/>
      <c r="Q403" s="56"/>
      <c r="R403" s="46"/>
      <c r="S403" s="46"/>
      <c r="T403" s="46"/>
    </row>
    <row r="404">
      <c r="B404" s="37"/>
      <c r="C404" s="37"/>
      <c r="D404" s="37"/>
      <c r="E404" s="37"/>
      <c r="F404" s="37"/>
      <c r="G404" s="37"/>
      <c r="H404" s="37"/>
      <c r="I404" s="45"/>
      <c r="J404" s="45"/>
      <c r="K404" s="45"/>
      <c r="O404" s="45"/>
      <c r="P404" s="56"/>
      <c r="Q404" s="56"/>
      <c r="R404" s="46"/>
      <c r="S404" s="46"/>
      <c r="T404" s="46"/>
    </row>
    <row r="405">
      <c r="B405" s="37"/>
      <c r="C405" s="37"/>
      <c r="D405" s="37"/>
      <c r="E405" s="37"/>
      <c r="F405" s="37"/>
      <c r="G405" s="37"/>
      <c r="H405" s="37"/>
      <c r="I405" s="45"/>
      <c r="J405" s="45"/>
      <c r="K405" s="45"/>
      <c r="O405" s="45"/>
      <c r="P405" s="56"/>
      <c r="Q405" s="56"/>
      <c r="R405" s="46"/>
      <c r="S405" s="46"/>
      <c r="T405" s="46"/>
    </row>
    <row r="406">
      <c r="B406" s="37"/>
      <c r="C406" s="37"/>
      <c r="D406" s="37"/>
      <c r="E406" s="37"/>
      <c r="F406" s="37"/>
      <c r="G406" s="37"/>
      <c r="H406" s="37"/>
      <c r="I406" s="45"/>
      <c r="J406" s="45"/>
      <c r="K406" s="45"/>
      <c r="O406" s="45"/>
      <c r="P406" s="56"/>
      <c r="Q406" s="56"/>
      <c r="R406" s="46"/>
      <c r="S406" s="46"/>
      <c r="T406" s="46"/>
    </row>
    <row r="407">
      <c r="B407" s="37"/>
      <c r="C407" s="37"/>
      <c r="D407" s="37"/>
      <c r="E407" s="37"/>
      <c r="F407" s="37"/>
      <c r="G407" s="37"/>
      <c r="H407" s="37"/>
      <c r="I407" s="45"/>
      <c r="J407" s="45"/>
      <c r="K407" s="45"/>
      <c r="O407" s="45"/>
      <c r="P407" s="56"/>
      <c r="Q407" s="56"/>
      <c r="R407" s="46"/>
      <c r="S407" s="46"/>
      <c r="T407" s="46"/>
    </row>
    <row r="408">
      <c r="B408" s="37"/>
      <c r="C408" s="37"/>
      <c r="D408" s="37"/>
      <c r="E408" s="37"/>
      <c r="F408" s="37"/>
      <c r="G408" s="37"/>
      <c r="H408" s="37"/>
      <c r="I408" s="45"/>
      <c r="J408" s="45"/>
      <c r="K408" s="45"/>
      <c r="O408" s="45"/>
      <c r="P408" s="56"/>
      <c r="Q408" s="56"/>
      <c r="R408" s="46"/>
      <c r="S408" s="46"/>
      <c r="T408" s="46"/>
    </row>
    <row r="409">
      <c r="B409" s="37"/>
      <c r="C409" s="37"/>
      <c r="D409" s="37"/>
      <c r="E409" s="37"/>
      <c r="F409" s="37"/>
      <c r="G409" s="37"/>
      <c r="H409" s="37"/>
      <c r="I409" s="45"/>
      <c r="J409" s="45"/>
      <c r="K409" s="45"/>
      <c r="O409" s="45"/>
      <c r="P409" s="56"/>
      <c r="Q409" s="56"/>
      <c r="R409" s="46"/>
      <c r="S409" s="46"/>
      <c r="T409" s="46"/>
    </row>
    <row r="410">
      <c r="B410" s="37"/>
      <c r="C410" s="37"/>
      <c r="D410" s="37"/>
      <c r="E410" s="37"/>
      <c r="F410" s="37"/>
      <c r="G410" s="37"/>
      <c r="H410" s="37"/>
      <c r="I410" s="45"/>
      <c r="J410" s="45"/>
      <c r="K410" s="45"/>
      <c r="O410" s="45"/>
      <c r="P410" s="56"/>
      <c r="Q410" s="56"/>
      <c r="R410" s="46"/>
      <c r="S410" s="46"/>
      <c r="T410" s="46"/>
    </row>
    <row r="411">
      <c r="B411" s="37"/>
      <c r="C411" s="37"/>
      <c r="D411" s="37"/>
      <c r="E411" s="37"/>
      <c r="F411" s="37"/>
      <c r="G411" s="37"/>
      <c r="H411" s="37"/>
      <c r="I411" s="45"/>
      <c r="J411" s="45"/>
      <c r="K411" s="45"/>
      <c r="O411" s="45"/>
      <c r="P411" s="56"/>
      <c r="Q411" s="56"/>
      <c r="R411" s="46"/>
      <c r="S411" s="46"/>
      <c r="T411" s="46"/>
    </row>
    <row r="412">
      <c r="B412" s="37"/>
      <c r="C412" s="37"/>
      <c r="D412" s="37"/>
      <c r="E412" s="37"/>
      <c r="F412" s="37"/>
      <c r="G412" s="37"/>
      <c r="H412" s="37"/>
      <c r="I412" s="45"/>
      <c r="J412" s="45"/>
      <c r="K412" s="45"/>
      <c r="O412" s="45"/>
      <c r="P412" s="56"/>
      <c r="Q412" s="56"/>
      <c r="R412" s="46"/>
      <c r="S412" s="46"/>
      <c r="T412" s="46"/>
    </row>
    <row r="413">
      <c r="B413" s="37"/>
      <c r="C413" s="37"/>
      <c r="D413" s="37"/>
      <c r="E413" s="37"/>
      <c r="F413" s="37"/>
      <c r="G413" s="37"/>
      <c r="H413" s="37"/>
      <c r="I413" s="45"/>
      <c r="J413" s="45"/>
      <c r="K413" s="45"/>
      <c r="O413" s="45"/>
      <c r="P413" s="56"/>
      <c r="Q413" s="56"/>
      <c r="R413" s="46"/>
      <c r="S413" s="46"/>
      <c r="T413" s="46"/>
    </row>
    <row r="414">
      <c r="B414" s="37"/>
      <c r="C414" s="37"/>
      <c r="D414" s="37"/>
      <c r="E414" s="37"/>
      <c r="F414" s="37"/>
      <c r="G414" s="37"/>
      <c r="H414" s="37"/>
      <c r="I414" s="45"/>
      <c r="J414" s="45"/>
      <c r="K414" s="45"/>
      <c r="O414" s="45"/>
      <c r="P414" s="56"/>
      <c r="Q414" s="56"/>
      <c r="R414" s="46"/>
      <c r="S414" s="46"/>
      <c r="T414" s="46"/>
    </row>
    <row r="415">
      <c r="B415" s="37"/>
      <c r="C415" s="37"/>
      <c r="D415" s="37"/>
      <c r="E415" s="37"/>
      <c r="F415" s="37"/>
      <c r="G415" s="37"/>
      <c r="H415" s="37"/>
      <c r="I415" s="45"/>
      <c r="J415" s="45"/>
      <c r="K415" s="45"/>
      <c r="O415" s="45"/>
      <c r="P415" s="56"/>
      <c r="Q415" s="56"/>
      <c r="R415" s="46"/>
      <c r="S415" s="46"/>
      <c r="T415" s="46"/>
    </row>
    <row r="416">
      <c r="B416" s="37"/>
      <c r="C416" s="37"/>
      <c r="D416" s="37"/>
      <c r="E416" s="37"/>
      <c r="F416" s="37"/>
      <c r="G416" s="37"/>
      <c r="H416" s="37"/>
      <c r="I416" s="45"/>
      <c r="J416" s="45"/>
      <c r="K416" s="45"/>
      <c r="O416" s="45"/>
      <c r="P416" s="56"/>
      <c r="Q416" s="56"/>
      <c r="R416" s="46"/>
      <c r="S416" s="46"/>
      <c r="T416" s="46"/>
    </row>
    <row r="417">
      <c r="B417" s="37"/>
      <c r="C417" s="37"/>
      <c r="D417" s="37"/>
      <c r="E417" s="37"/>
      <c r="F417" s="37"/>
      <c r="G417" s="37"/>
      <c r="H417" s="37"/>
      <c r="I417" s="45"/>
      <c r="J417" s="45"/>
      <c r="K417" s="45"/>
      <c r="O417" s="45"/>
      <c r="P417" s="56"/>
      <c r="Q417" s="56"/>
      <c r="R417" s="46"/>
      <c r="S417" s="46"/>
      <c r="T417" s="46"/>
    </row>
    <row r="418">
      <c r="B418" s="37"/>
      <c r="C418" s="37"/>
      <c r="D418" s="37"/>
      <c r="E418" s="37"/>
      <c r="F418" s="37"/>
      <c r="G418" s="37"/>
      <c r="H418" s="37"/>
      <c r="I418" s="45"/>
      <c r="J418" s="45"/>
      <c r="K418" s="45"/>
      <c r="O418" s="45"/>
      <c r="P418" s="56"/>
      <c r="Q418" s="56"/>
      <c r="R418" s="46"/>
      <c r="S418" s="46"/>
      <c r="T418" s="46"/>
    </row>
    <row r="419">
      <c r="B419" s="37"/>
      <c r="C419" s="37"/>
      <c r="D419" s="37"/>
      <c r="E419" s="37"/>
      <c r="F419" s="37"/>
      <c r="G419" s="37"/>
      <c r="H419" s="37"/>
      <c r="I419" s="45"/>
      <c r="J419" s="45"/>
      <c r="K419" s="45"/>
      <c r="O419" s="45"/>
      <c r="P419" s="56"/>
      <c r="Q419" s="56"/>
      <c r="R419" s="46"/>
      <c r="S419" s="46"/>
      <c r="T419" s="46"/>
    </row>
    <row r="420">
      <c r="B420" s="37"/>
      <c r="C420" s="37"/>
      <c r="D420" s="37"/>
      <c r="E420" s="37"/>
      <c r="F420" s="37"/>
      <c r="G420" s="37"/>
      <c r="H420" s="37"/>
      <c r="I420" s="45"/>
      <c r="J420" s="45"/>
      <c r="K420" s="45"/>
      <c r="O420" s="45"/>
      <c r="P420" s="56"/>
      <c r="Q420" s="56"/>
      <c r="R420" s="46"/>
      <c r="S420" s="46"/>
      <c r="T420" s="46"/>
    </row>
    <row r="421">
      <c r="B421" s="37"/>
      <c r="C421" s="37"/>
      <c r="D421" s="37"/>
      <c r="E421" s="37"/>
      <c r="F421" s="37"/>
      <c r="G421" s="37"/>
      <c r="H421" s="37"/>
      <c r="I421" s="45"/>
      <c r="J421" s="45"/>
      <c r="K421" s="45"/>
      <c r="O421" s="45"/>
      <c r="P421" s="56"/>
      <c r="Q421" s="56"/>
      <c r="R421" s="46"/>
      <c r="S421" s="46"/>
      <c r="T421" s="46"/>
    </row>
    <row r="422">
      <c r="B422" s="37"/>
      <c r="C422" s="37"/>
      <c r="D422" s="37"/>
      <c r="E422" s="37"/>
      <c r="F422" s="37"/>
      <c r="G422" s="37"/>
      <c r="H422" s="37"/>
      <c r="I422" s="45"/>
      <c r="J422" s="45"/>
      <c r="K422" s="45"/>
      <c r="O422" s="45"/>
      <c r="P422" s="56"/>
      <c r="Q422" s="56"/>
      <c r="R422" s="46"/>
      <c r="S422" s="46"/>
      <c r="T422" s="46"/>
    </row>
    <row r="423">
      <c r="B423" s="37"/>
      <c r="C423" s="37"/>
      <c r="D423" s="37"/>
      <c r="E423" s="37"/>
      <c r="F423" s="37"/>
      <c r="G423" s="37"/>
      <c r="H423" s="37"/>
      <c r="I423" s="45"/>
      <c r="J423" s="45"/>
      <c r="K423" s="45"/>
      <c r="O423" s="45"/>
      <c r="P423" s="56"/>
      <c r="Q423" s="56"/>
      <c r="R423" s="46"/>
      <c r="S423" s="46"/>
      <c r="T423" s="46"/>
    </row>
    <row r="424">
      <c r="B424" s="37"/>
      <c r="C424" s="37"/>
      <c r="D424" s="37"/>
      <c r="E424" s="37"/>
      <c r="F424" s="37"/>
      <c r="G424" s="37"/>
      <c r="H424" s="37"/>
      <c r="I424" s="45"/>
      <c r="J424" s="45"/>
      <c r="K424" s="45"/>
      <c r="O424" s="45"/>
      <c r="P424" s="56"/>
      <c r="Q424" s="56"/>
      <c r="R424" s="46"/>
      <c r="S424" s="46"/>
      <c r="T424" s="46"/>
    </row>
    <row r="425">
      <c r="B425" s="37"/>
      <c r="C425" s="37"/>
      <c r="D425" s="37"/>
      <c r="E425" s="37"/>
      <c r="F425" s="37"/>
      <c r="G425" s="37"/>
      <c r="H425" s="37"/>
      <c r="I425" s="45"/>
      <c r="J425" s="45"/>
      <c r="K425" s="45"/>
      <c r="O425" s="45"/>
      <c r="P425" s="56"/>
      <c r="Q425" s="56"/>
      <c r="R425" s="46"/>
      <c r="S425" s="46"/>
      <c r="T425" s="46"/>
    </row>
    <row r="426">
      <c r="B426" s="37"/>
      <c r="C426" s="37"/>
      <c r="D426" s="37"/>
      <c r="E426" s="37"/>
      <c r="F426" s="37"/>
      <c r="G426" s="37"/>
      <c r="H426" s="37"/>
      <c r="I426" s="45"/>
      <c r="J426" s="45"/>
      <c r="K426" s="45"/>
      <c r="O426" s="45"/>
      <c r="P426" s="56"/>
      <c r="Q426" s="56"/>
      <c r="R426" s="46"/>
      <c r="S426" s="46"/>
      <c r="T426" s="46"/>
    </row>
    <row r="427">
      <c r="B427" s="37"/>
      <c r="C427" s="37"/>
      <c r="D427" s="37"/>
      <c r="E427" s="37"/>
      <c r="F427" s="37"/>
      <c r="G427" s="37"/>
      <c r="H427" s="37"/>
      <c r="I427" s="45"/>
      <c r="J427" s="45"/>
      <c r="K427" s="45"/>
      <c r="O427" s="45"/>
      <c r="P427" s="56"/>
      <c r="Q427" s="56"/>
      <c r="R427" s="46"/>
      <c r="S427" s="46"/>
      <c r="T427" s="46"/>
    </row>
    <row r="428">
      <c r="B428" s="37"/>
      <c r="C428" s="37"/>
      <c r="D428" s="37"/>
      <c r="E428" s="37"/>
      <c r="F428" s="37"/>
      <c r="G428" s="37"/>
      <c r="H428" s="37"/>
      <c r="I428" s="45"/>
      <c r="J428" s="45"/>
      <c r="K428" s="45"/>
      <c r="O428" s="45"/>
      <c r="P428" s="56"/>
      <c r="Q428" s="56"/>
      <c r="R428" s="46"/>
      <c r="S428" s="46"/>
      <c r="T428" s="46"/>
    </row>
    <row r="429">
      <c r="B429" s="37"/>
      <c r="C429" s="37"/>
      <c r="D429" s="37"/>
      <c r="E429" s="37"/>
      <c r="F429" s="37"/>
      <c r="G429" s="37"/>
      <c r="H429" s="37"/>
      <c r="I429" s="45"/>
      <c r="J429" s="45"/>
      <c r="K429" s="45"/>
      <c r="O429" s="45"/>
      <c r="P429" s="56"/>
      <c r="Q429" s="56"/>
      <c r="R429" s="46"/>
      <c r="S429" s="46"/>
      <c r="T429" s="46"/>
    </row>
    <row r="430">
      <c r="B430" s="37"/>
      <c r="C430" s="37"/>
      <c r="D430" s="37"/>
      <c r="E430" s="37"/>
      <c r="F430" s="37"/>
      <c r="G430" s="37"/>
      <c r="H430" s="37"/>
      <c r="I430" s="45"/>
      <c r="J430" s="45"/>
      <c r="K430" s="45"/>
      <c r="O430" s="45"/>
      <c r="P430" s="56"/>
      <c r="Q430" s="56"/>
      <c r="R430" s="46"/>
      <c r="S430" s="46"/>
      <c r="T430" s="46"/>
    </row>
    <row r="431">
      <c r="B431" s="37"/>
      <c r="C431" s="37"/>
      <c r="D431" s="37"/>
      <c r="E431" s="37"/>
      <c r="F431" s="37"/>
      <c r="G431" s="37"/>
      <c r="H431" s="37"/>
      <c r="I431" s="45"/>
      <c r="J431" s="45"/>
      <c r="K431" s="45"/>
      <c r="O431" s="45"/>
      <c r="P431" s="56"/>
      <c r="Q431" s="56"/>
      <c r="R431" s="46"/>
      <c r="S431" s="46"/>
      <c r="T431" s="46"/>
    </row>
    <row r="432">
      <c r="B432" s="37"/>
      <c r="C432" s="37"/>
      <c r="D432" s="37"/>
      <c r="E432" s="37"/>
      <c r="F432" s="37"/>
      <c r="G432" s="37"/>
      <c r="H432" s="37"/>
      <c r="I432" s="45"/>
      <c r="J432" s="45"/>
      <c r="K432" s="45"/>
      <c r="O432" s="45"/>
      <c r="P432" s="56"/>
      <c r="Q432" s="56"/>
      <c r="R432" s="46"/>
      <c r="S432" s="46"/>
      <c r="T432" s="46"/>
    </row>
    <row r="433">
      <c r="B433" s="37"/>
      <c r="C433" s="37"/>
      <c r="D433" s="37"/>
      <c r="E433" s="37"/>
      <c r="F433" s="37"/>
      <c r="G433" s="37"/>
      <c r="H433" s="37"/>
      <c r="I433" s="45"/>
      <c r="J433" s="45"/>
      <c r="K433" s="45"/>
      <c r="O433" s="45"/>
      <c r="P433" s="56"/>
      <c r="Q433" s="56"/>
      <c r="R433" s="46"/>
      <c r="S433" s="46"/>
      <c r="T433" s="46"/>
    </row>
    <row r="434">
      <c r="B434" s="37"/>
      <c r="C434" s="37"/>
      <c r="D434" s="37"/>
      <c r="E434" s="37"/>
      <c r="F434" s="37"/>
      <c r="G434" s="37"/>
      <c r="H434" s="37"/>
      <c r="I434" s="45"/>
      <c r="J434" s="45"/>
      <c r="K434" s="45"/>
      <c r="O434" s="45"/>
      <c r="P434" s="56"/>
      <c r="Q434" s="56"/>
      <c r="R434" s="46"/>
      <c r="S434" s="46"/>
      <c r="T434" s="46"/>
    </row>
    <row r="435">
      <c r="B435" s="37"/>
      <c r="C435" s="37"/>
      <c r="D435" s="37"/>
      <c r="E435" s="37"/>
      <c r="F435" s="37"/>
      <c r="G435" s="37"/>
      <c r="H435" s="37"/>
      <c r="I435" s="45"/>
      <c r="J435" s="45"/>
      <c r="K435" s="45"/>
      <c r="O435" s="45"/>
      <c r="P435" s="56"/>
      <c r="Q435" s="56"/>
      <c r="R435" s="46"/>
      <c r="S435" s="46"/>
      <c r="T435" s="46"/>
    </row>
    <row r="436">
      <c r="B436" s="37"/>
      <c r="C436" s="37"/>
      <c r="D436" s="37"/>
      <c r="E436" s="37"/>
      <c r="F436" s="37"/>
      <c r="G436" s="37"/>
      <c r="H436" s="37"/>
      <c r="I436" s="45"/>
      <c r="J436" s="45"/>
      <c r="K436" s="45"/>
      <c r="O436" s="45"/>
      <c r="P436" s="56"/>
      <c r="Q436" s="56"/>
      <c r="R436" s="46"/>
      <c r="S436" s="46"/>
      <c r="T436" s="46"/>
    </row>
    <row r="437">
      <c r="B437" s="37"/>
      <c r="C437" s="37"/>
      <c r="D437" s="37"/>
      <c r="E437" s="37"/>
      <c r="F437" s="37"/>
      <c r="G437" s="37"/>
      <c r="H437" s="37"/>
      <c r="I437" s="45"/>
      <c r="J437" s="45"/>
      <c r="K437" s="45"/>
      <c r="O437" s="45"/>
      <c r="P437" s="56"/>
      <c r="Q437" s="56"/>
      <c r="R437" s="46"/>
      <c r="S437" s="46"/>
      <c r="T437" s="46"/>
    </row>
    <row r="438">
      <c r="B438" s="37"/>
      <c r="C438" s="37"/>
      <c r="D438" s="37"/>
      <c r="E438" s="37"/>
      <c r="F438" s="37"/>
      <c r="G438" s="37"/>
      <c r="H438" s="37"/>
      <c r="I438" s="45"/>
      <c r="J438" s="45"/>
      <c r="K438" s="45"/>
      <c r="O438" s="45"/>
      <c r="P438" s="56"/>
      <c r="Q438" s="56"/>
      <c r="R438" s="46"/>
      <c r="S438" s="46"/>
      <c r="T438" s="46"/>
    </row>
    <row r="439">
      <c r="B439" s="37"/>
      <c r="C439" s="37"/>
      <c r="D439" s="37"/>
      <c r="E439" s="37"/>
      <c r="F439" s="37"/>
      <c r="G439" s="37"/>
      <c r="H439" s="37"/>
      <c r="I439" s="45"/>
      <c r="J439" s="45"/>
      <c r="K439" s="45"/>
      <c r="O439" s="45"/>
      <c r="P439" s="56"/>
      <c r="Q439" s="56"/>
      <c r="R439" s="46"/>
      <c r="S439" s="46"/>
      <c r="T439" s="46"/>
    </row>
    <row r="440">
      <c r="B440" s="37"/>
      <c r="C440" s="37"/>
      <c r="D440" s="37"/>
      <c r="E440" s="37"/>
      <c r="F440" s="37"/>
      <c r="G440" s="37"/>
      <c r="H440" s="37"/>
      <c r="I440" s="45"/>
      <c r="J440" s="45"/>
      <c r="K440" s="45"/>
      <c r="O440" s="45"/>
      <c r="P440" s="56"/>
      <c r="Q440" s="56"/>
      <c r="R440" s="46"/>
      <c r="S440" s="46"/>
      <c r="T440" s="46"/>
    </row>
    <row r="441">
      <c r="B441" s="37"/>
      <c r="C441" s="37"/>
      <c r="D441" s="37"/>
      <c r="E441" s="37"/>
      <c r="F441" s="37"/>
      <c r="G441" s="37"/>
      <c r="H441" s="37"/>
      <c r="I441" s="45"/>
      <c r="J441" s="45"/>
      <c r="K441" s="45"/>
      <c r="O441" s="45"/>
      <c r="P441" s="56"/>
      <c r="Q441" s="56"/>
      <c r="R441" s="46"/>
      <c r="S441" s="46"/>
      <c r="T441" s="46"/>
    </row>
    <row r="442">
      <c r="B442" s="37"/>
      <c r="C442" s="37"/>
      <c r="D442" s="37"/>
      <c r="E442" s="37"/>
      <c r="F442" s="37"/>
      <c r="G442" s="37"/>
      <c r="H442" s="37"/>
      <c r="I442" s="45"/>
      <c r="J442" s="45"/>
      <c r="K442" s="45"/>
      <c r="O442" s="45"/>
      <c r="P442" s="56"/>
      <c r="Q442" s="56"/>
      <c r="R442" s="46"/>
      <c r="S442" s="46"/>
      <c r="T442" s="46"/>
    </row>
    <row r="443">
      <c r="B443" s="37"/>
      <c r="C443" s="37"/>
      <c r="D443" s="37"/>
      <c r="E443" s="37"/>
      <c r="F443" s="37"/>
      <c r="G443" s="37"/>
      <c r="H443" s="37"/>
      <c r="I443" s="45"/>
      <c r="J443" s="45"/>
      <c r="K443" s="45"/>
      <c r="O443" s="45"/>
      <c r="P443" s="56"/>
      <c r="Q443" s="56"/>
      <c r="R443" s="46"/>
      <c r="S443" s="46"/>
      <c r="T443" s="46"/>
    </row>
    <row r="444">
      <c r="B444" s="37"/>
      <c r="C444" s="37"/>
      <c r="D444" s="37"/>
      <c r="E444" s="37"/>
      <c r="F444" s="37"/>
      <c r="G444" s="37"/>
      <c r="H444" s="37"/>
      <c r="I444" s="45"/>
      <c r="J444" s="45"/>
      <c r="K444" s="45"/>
      <c r="O444" s="45"/>
      <c r="P444" s="56"/>
      <c r="Q444" s="56"/>
      <c r="R444" s="46"/>
      <c r="S444" s="46"/>
      <c r="T444" s="46"/>
    </row>
    <row r="445">
      <c r="B445" s="37"/>
      <c r="C445" s="37"/>
      <c r="D445" s="37"/>
      <c r="E445" s="37"/>
      <c r="F445" s="37"/>
      <c r="G445" s="37"/>
      <c r="H445" s="37"/>
      <c r="I445" s="45"/>
      <c r="J445" s="45"/>
      <c r="K445" s="45"/>
      <c r="O445" s="45"/>
      <c r="P445" s="56"/>
      <c r="Q445" s="56"/>
      <c r="R445" s="46"/>
      <c r="S445" s="46"/>
      <c r="T445" s="46"/>
    </row>
    <row r="446">
      <c r="B446" s="37"/>
      <c r="C446" s="37"/>
      <c r="D446" s="37"/>
      <c r="E446" s="37"/>
      <c r="F446" s="37"/>
      <c r="G446" s="37"/>
      <c r="H446" s="37"/>
      <c r="I446" s="45"/>
      <c r="J446" s="45"/>
      <c r="K446" s="45"/>
      <c r="O446" s="45"/>
      <c r="P446" s="56"/>
      <c r="Q446" s="56"/>
      <c r="R446" s="46"/>
      <c r="S446" s="46"/>
      <c r="T446" s="46"/>
    </row>
    <row r="447">
      <c r="B447" s="37"/>
      <c r="C447" s="37"/>
      <c r="D447" s="37"/>
      <c r="E447" s="37"/>
      <c r="F447" s="37"/>
      <c r="G447" s="37"/>
      <c r="H447" s="37"/>
      <c r="I447" s="45"/>
      <c r="J447" s="45"/>
      <c r="K447" s="45"/>
      <c r="O447" s="45"/>
      <c r="P447" s="56"/>
      <c r="Q447" s="56"/>
      <c r="R447" s="46"/>
      <c r="S447" s="46"/>
      <c r="T447" s="46"/>
    </row>
    <row r="448">
      <c r="B448" s="37"/>
      <c r="C448" s="37"/>
      <c r="D448" s="37"/>
      <c r="E448" s="37"/>
      <c r="F448" s="37"/>
      <c r="G448" s="37"/>
      <c r="H448" s="37"/>
      <c r="I448" s="45"/>
      <c r="J448" s="45"/>
      <c r="K448" s="45"/>
      <c r="O448" s="45"/>
      <c r="P448" s="56"/>
      <c r="Q448" s="56"/>
      <c r="R448" s="46"/>
      <c r="S448" s="46"/>
      <c r="T448" s="46"/>
    </row>
    <row r="449">
      <c r="B449" s="37"/>
      <c r="C449" s="37"/>
      <c r="D449" s="37"/>
      <c r="E449" s="37"/>
      <c r="F449" s="37"/>
      <c r="G449" s="37"/>
      <c r="H449" s="37"/>
      <c r="I449" s="45"/>
      <c r="J449" s="45"/>
      <c r="K449" s="45"/>
      <c r="O449" s="45"/>
      <c r="P449" s="56"/>
      <c r="Q449" s="56"/>
      <c r="R449" s="46"/>
      <c r="S449" s="46"/>
      <c r="T449" s="46"/>
    </row>
    <row r="450">
      <c r="B450" s="37"/>
      <c r="C450" s="37"/>
      <c r="D450" s="37"/>
      <c r="E450" s="37"/>
      <c r="F450" s="37"/>
      <c r="G450" s="37"/>
      <c r="H450" s="37"/>
      <c r="I450" s="45"/>
      <c r="J450" s="45"/>
      <c r="K450" s="45"/>
      <c r="O450" s="45"/>
      <c r="P450" s="56"/>
      <c r="Q450" s="56"/>
      <c r="R450" s="46"/>
      <c r="S450" s="46"/>
      <c r="T450" s="46"/>
    </row>
    <row r="451">
      <c r="B451" s="37"/>
      <c r="C451" s="37"/>
      <c r="D451" s="37"/>
      <c r="E451" s="37"/>
      <c r="F451" s="37"/>
      <c r="G451" s="37"/>
      <c r="H451" s="37"/>
      <c r="I451" s="45"/>
      <c r="J451" s="45"/>
      <c r="K451" s="45"/>
      <c r="O451" s="45"/>
      <c r="P451" s="56"/>
      <c r="Q451" s="56"/>
      <c r="R451" s="46"/>
      <c r="S451" s="46"/>
      <c r="T451" s="46"/>
    </row>
    <row r="452">
      <c r="B452" s="37"/>
      <c r="C452" s="37"/>
      <c r="D452" s="37"/>
      <c r="E452" s="37"/>
      <c r="F452" s="37"/>
      <c r="G452" s="37"/>
      <c r="H452" s="37"/>
      <c r="I452" s="45"/>
      <c r="J452" s="45"/>
      <c r="K452" s="45"/>
      <c r="O452" s="45"/>
      <c r="P452" s="56"/>
      <c r="Q452" s="56"/>
      <c r="R452" s="46"/>
      <c r="S452" s="46"/>
      <c r="T452" s="46"/>
    </row>
    <row r="453">
      <c r="B453" s="37"/>
      <c r="C453" s="37"/>
      <c r="D453" s="37"/>
      <c r="E453" s="37"/>
      <c r="F453" s="37"/>
      <c r="G453" s="37"/>
      <c r="H453" s="37"/>
      <c r="I453" s="45"/>
      <c r="J453" s="45"/>
      <c r="K453" s="45"/>
      <c r="O453" s="45"/>
      <c r="P453" s="56"/>
      <c r="Q453" s="56"/>
      <c r="R453" s="46"/>
      <c r="S453" s="46"/>
      <c r="T453" s="46"/>
    </row>
    <row r="454">
      <c r="B454" s="37"/>
      <c r="C454" s="37"/>
      <c r="D454" s="37"/>
      <c r="E454" s="37"/>
      <c r="F454" s="37"/>
      <c r="G454" s="37"/>
      <c r="H454" s="37"/>
      <c r="I454" s="45"/>
      <c r="J454" s="45"/>
      <c r="K454" s="45"/>
      <c r="O454" s="45"/>
      <c r="P454" s="56"/>
      <c r="Q454" s="56"/>
      <c r="R454" s="46"/>
      <c r="S454" s="46"/>
      <c r="T454" s="46"/>
    </row>
    <row r="455">
      <c r="B455" s="37"/>
      <c r="C455" s="37"/>
      <c r="D455" s="37"/>
      <c r="E455" s="37"/>
      <c r="F455" s="37"/>
      <c r="G455" s="37"/>
      <c r="H455" s="37"/>
      <c r="I455" s="45"/>
      <c r="J455" s="45"/>
      <c r="K455" s="45"/>
      <c r="O455" s="45"/>
      <c r="P455" s="56"/>
      <c r="Q455" s="56"/>
      <c r="R455" s="46"/>
      <c r="S455" s="46"/>
      <c r="T455" s="46"/>
    </row>
    <row r="456">
      <c r="B456" s="37"/>
      <c r="C456" s="37"/>
      <c r="D456" s="37"/>
      <c r="E456" s="37"/>
      <c r="F456" s="37"/>
      <c r="G456" s="37"/>
      <c r="H456" s="37"/>
      <c r="I456" s="45"/>
      <c r="J456" s="45"/>
      <c r="K456" s="45"/>
      <c r="O456" s="45"/>
      <c r="P456" s="56"/>
      <c r="Q456" s="56"/>
      <c r="R456" s="46"/>
      <c r="S456" s="46"/>
      <c r="T456" s="46"/>
    </row>
    <row r="457">
      <c r="B457" s="37"/>
      <c r="C457" s="37"/>
      <c r="D457" s="37"/>
      <c r="E457" s="37"/>
      <c r="F457" s="37"/>
      <c r="G457" s="37"/>
      <c r="H457" s="37"/>
      <c r="I457" s="45"/>
      <c r="J457" s="45"/>
      <c r="K457" s="45"/>
      <c r="O457" s="45"/>
      <c r="P457" s="56"/>
      <c r="Q457" s="56"/>
      <c r="R457" s="46"/>
      <c r="S457" s="46"/>
      <c r="T457" s="46"/>
    </row>
    <row r="458">
      <c r="B458" s="37"/>
      <c r="C458" s="37"/>
      <c r="D458" s="37"/>
      <c r="E458" s="37"/>
      <c r="F458" s="37"/>
      <c r="G458" s="37"/>
      <c r="H458" s="37"/>
      <c r="I458" s="45"/>
      <c r="J458" s="45"/>
      <c r="K458" s="45"/>
      <c r="O458" s="45"/>
      <c r="P458" s="56"/>
      <c r="Q458" s="56"/>
      <c r="R458" s="46"/>
      <c r="S458" s="46"/>
      <c r="T458" s="46"/>
    </row>
    <row r="459">
      <c r="B459" s="37"/>
      <c r="C459" s="37"/>
      <c r="D459" s="37"/>
      <c r="E459" s="37"/>
      <c r="F459" s="37"/>
      <c r="G459" s="37"/>
      <c r="H459" s="37"/>
      <c r="I459" s="45"/>
      <c r="J459" s="45"/>
      <c r="K459" s="45"/>
      <c r="O459" s="45"/>
      <c r="P459" s="56"/>
      <c r="Q459" s="56"/>
      <c r="R459" s="46"/>
      <c r="S459" s="46"/>
      <c r="T459" s="46"/>
    </row>
    <row r="460">
      <c r="B460" s="37"/>
      <c r="C460" s="37"/>
      <c r="D460" s="37"/>
      <c r="E460" s="37"/>
      <c r="F460" s="37"/>
      <c r="G460" s="37"/>
      <c r="H460" s="37"/>
      <c r="I460" s="45"/>
      <c r="J460" s="45"/>
      <c r="K460" s="45"/>
      <c r="O460" s="45"/>
      <c r="P460" s="56"/>
      <c r="Q460" s="56"/>
      <c r="R460" s="46"/>
      <c r="S460" s="46"/>
      <c r="T460" s="46"/>
    </row>
    <row r="461">
      <c r="B461" s="37"/>
      <c r="C461" s="37"/>
      <c r="D461" s="37"/>
      <c r="E461" s="37"/>
      <c r="F461" s="37"/>
      <c r="G461" s="37"/>
      <c r="H461" s="37"/>
      <c r="I461" s="45"/>
      <c r="J461" s="45"/>
      <c r="K461" s="45"/>
      <c r="O461" s="45"/>
      <c r="P461" s="56"/>
      <c r="Q461" s="56"/>
      <c r="R461" s="46"/>
      <c r="S461" s="46"/>
      <c r="T461" s="46"/>
    </row>
    <row r="462">
      <c r="B462" s="37"/>
      <c r="C462" s="37"/>
      <c r="D462" s="37"/>
      <c r="E462" s="37"/>
      <c r="F462" s="37"/>
      <c r="G462" s="37"/>
      <c r="H462" s="37"/>
      <c r="I462" s="45"/>
      <c r="J462" s="45"/>
      <c r="K462" s="45"/>
      <c r="O462" s="45"/>
      <c r="P462" s="56"/>
      <c r="Q462" s="56"/>
      <c r="R462" s="46"/>
      <c r="S462" s="46"/>
      <c r="T462" s="46"/>
    </row>
    <row r="463">
      <c r="B463" s="37"/>
      <c r="C463" s="37"/>
      <c r="D463" s="37"/>
      <c r="E463" s="37"/>
      <c r="F463" s="37"/>
      <c r="G463" s="37"/>
      <c r="H463" s="37"/>
      <c r="I463" s="45"/>
      <c r="J463" s="45"/>
      <c r="K463" s="45"/>
      <c r="O463" s="45"/>
      <c r="P463" s="56"/>
      <c r="Q463" s="56"/>
      <c r="R463" s="46"/>
      <c r="S463" s="46"/>
      <c r="T463" s="46"/>
    </row>
    <row r="464">
      <c r="B464" s="37"/>
      <c r="C464" s="37"/>
      <c r="D464" s="37"/>
      <c r="E464" s="37"/>
      <c r="F464" s="37"/>
      <c r="G464" s="37"/>
      <c r="H464" s="37"/>
      <c r="I464" s="45"/>
      <c r="J464" s="45"/>
      <c r="K464" s="45"/>
      <c r="O464" s="45"/>
      <c r="P464" s="56"/>
      <c r="Q464" s="56"/>
      <c r="R464" s="46"/>
      <c r="S464" s="46"/>
      <c r="T464" s="46"/>
    </row>
    <row r="465">
      <c r="B465" s="37"/>
      <c r="C465" s="37"/>
      <c r="D465" s="37"/>
      <c r="E465" s="37"/>
      <c r="F465" s="37"/>
      <c r="G465" s="37"/>
      <c r="H465" s="37"/>
      <c r="I465" s="45"/>
      <c r="J465" s="45"/>
      <c r="K465" s="45"/>
      <c r="O465" s="45"/>
      <c r="P465" s="56"/>
      <c r="Q465" s="56"/>
      <c r="R465" s="46"/>
      <c r="S465" s="46"/>
      <c r="T465" s="46"/>
    </row>
    <row r="466">
      <c r="B466" s="37"/>
      <c r="C466" s="37"/>
      <c r="D466" s="37"/>
      <c r="E466" s="37"/>
      <c r="F466" s="37"/>
      <c r="G466" s="37"/>
      <c r="H466" s="37"/>
      <c r="I466" s="45"/>
      <c r="J466" s="45"/>
      <c r="K466" s="45"/>
      <c r="O466" s="45"/>
      <c r="P466" s="56"/>
      <c r="Q466" s="56"/>
      <c r="R466" s="46"/>
      <c r="S466" s="46"/>
      <c r="T466" s="46"/>
    </row>
    <row r="467">
      <c r="B467" s="37"/>
      <c r="C467" s="37"/>
      <c r="D467" s="37"/>
      <c r="E467" s="37"/>
      <c r="F467" s="37"/>
      <c r="G467" s="37"/>
      <c r="H467" s="37"/>
      <c r="I467" s="45"/>
      <c r="J467" s="45"/>
      <c r="K467" s="45"/>
      <c r="O467" s="45"/>
      <c r="P467" s="56"/>
      <c r="Q467" s="56"/>
      <c r="R467" s="46"/>
      <c r="S467" s="46"/>
      <c r="T467" s="46"/>
    </row>
    <row r="468">
      <c r="B468" s="37"/>
      <c r="C468" s="37"/>
      <c r="D468" s="37"/>
      <c r="E468" s="37"/>
      <c r="F468" s="37"/>
      <c r="G468" s="37"/>
      <c r="H468" s="37"/>
      <c r="I468" s="45"/>
      <c r="J468" s="45"/>
      <c r="K468" s="45"/>
      <c r="O468" s="45"/>
      <c r="P468" s="56"/>
      <c r="Q468" s="56"/>
      <c r="R468" s="46"/>
      <c r="S468" s="46"/>
      <c r="T468" s="46"/>
    </row>
    <row r="469">
      <c r="B469" s="37"/>
      <c r="C469" s="37"/>
      <c r="D469" s="37"/>
      <c r="E469" s="37"/>
      <c r="F469" s="37"/>
      <c r="G469" s="37"/>
      <c r="H469" s="37"/>
      <c r="I469" s="45"/>
      <c r="J469" s="45"/>
      <c r="K469" s="45"/>
      <c r="O469" s="45"/>
      <c r="P469" s="56"/>
      <c r="Q469" s="56"/>
      <c r="R469" s="46"/>
      <c r="S469" s="46"/>
      <c r="T469" s="46"/>
    </row>
    <row r="470">
      <c r="B470" s="37"/>
      <c r="C470" s="37"/>
      <c r="D470" s="37"/>
      <c r="E470" s="37"/>
      <c r="F470" s="37"/>
      <c r="G470" s="37"/>
      <c r="H470" s="37"/>
      <c r="I470" s="45"/>
      <c r="J470" s="45"/>
      <c r="K470" s="45"/>
      <c r="O470" s="45"/>
      <c r="P470" s="56"/>
      <c r="Q470" s="56"/>
      <c r="R470" s="46"/>
      <c r="S470" s="46"/>
      <c r="T470" s="46"/>
    </row>
    <row r="471">
      <c r="B471" s="37"/>
      <c r="C471" s="37"/>
      <c r="D471" s="37"/>
      <c r="E471" s="37"/>
      <c r="F471" s="37"/>
      <c r="G471" s="37"/>
      <c r="H471" s="37"/>
      <c r="I471" s="45"/>
      <c r="J471" s="45"/>
      <c r="K471" s="45"/>
      <c r="O471" s="45"/>
      <c r="P471" s="56"/>
      <c r="Q471" s="56"/>
      <c r="R471" s="46"/>
      <c r="S471" s="46"/>
      <c r="T471" s="46"/>
    </row>
    <row r="472">
      <c r="B472" s="37"/>
      <c r="C472" s="37"/>
      <c r="D472" s="37"/>
      <c r="E472" s="37"/>
      <c r="F472" s="37"/>
      <c r="G472" s="37"/>
      <c r="H472" s="37"/>
      <c r="I472" s="45"/>
      <c r="J472" s="45"/>
      <c r="K472" s="45"/>
      <c r="O472" s="45"/>
      <c r="P472" s="56"/>
      <c r="Q472" s="56"/>
      <c r="R472" s="46"/>
      <c r="S472" s="46"/>
      <c r="T472" s="46"/>
    </row>
    <row r="473">
      <c r="B473" s="37"/>
      <c r="C473" s="37"/>
      <c r="D473" s="37"/>
      <c r="E473" s="37"/>
      <c r="F473" s="37"/>
      <c r="G473" s="37"/>
      <c r="H473" s="37"/>
      <c r="I473" s="45"/>
      <c r="J473" s="45"/>
      <c r="K473" s="45"/>
      <c r="O473" s="45"/>
      <c r="P473" s="56"/>
      <c r="Q473" s="56"/>
      <c r="R473" s="46"/>
      <c r="S473" s="46"/>
      <c r="T473" s="46"/>
    </row>
    <row r="474">
      <c r="B474" s="37"/>
      <c r="C474" s="37"/>
      <c r="D474" s="37"/>
      <c r="E474" s="37"/>
      <c r="F474" s="37"/>
      <c r="G474" s="37"/>
      <c r="H474" s="37"/>
      <c r="I474" s="45"/>
      <c r="J474" s="45"/>
      <c r="K474" s="45"/>
      <c r="O474" s="45"/>
      <c r="P474" s="56"/>
      <c r="Q474" s="56"/>
      <c r="R474" s="46"/>
      <c r="S474" s="46"/>
      <c r="T474" s="46"/>
    </row>
    <row r="475">
      <c r="B475" s="37"/>
      <c r="C475" s="37"/>
      <c r="D475" s="37"/>
      <c r="E475" s="37"/>
      <c r="F475" s="37"/>
      <c r="G475" s="37"/>
      <c r="H475" s="37"/>
      <c r="I475" s="45"/>
      <c r="J475" s="45"/>
      <c r="K475" s="45"/>
      <c r="O475" s="45"/>
      <c r="P475" s="56"/>
      <c r="Q475" s="56"/>
      <c r="R475" s="46"/>
      <c r="S475" s="46"/>
      <c r="T475" s="46"/>
    </row>
    <row r="476">
      <c r="B476" s="37"/>
      <c r="C476" s="37"/>
      <c r="D476" s="37"/>
      <c r="E476" s="37"/>
      <c r="F476" s="37"/>
      <c r="G476" s="37"/>
      <c r="H476" s="37"/>
      <c r="I476" s="45"/>
      <c r="J476" s="45"/>
      <c r="K476" s="45"/>
      <c r="O476" s="45"/>
      <c r="P476" s="56"/>
      <c r="Q476" s="56"/>
      <c r="R476" s="46"/>
      <c r="S476" s="46"/>
      <c r="T476" s="46"/>
    </row>
    <row r="477">
      <c r="B477" s="37"/>
      <c r="C477" s="37"/>
      <c r="D477" s="37"/>
      <c r="E477" s="37"/>
      <c r="F477" s="37"/>
      <c r="G477" s="37"/>
      <c r="H477" s="37"/>
      <c r="I477" s="45"/>
      <c r="J477" s="45"/>
      <c r="K477" s="45"/>
      <c r="O477" s="45"/>
      <c r="P477" s="56"/>
      <c r="Q477" s="56"/>
      <c r="R477" s="46"/>
      <c r="S477" s="46"/>
      <c r="T477" s="46"/>
    </row>
    <row r="478">
      <c r="B478" s="37"/>
      <c r="C478" s="37"/>
      <c r="D478" s="37"/>
      <c r="E478" s="37"/>
      <c r="F478" s="37"/>
      <c r="G478" s="37"/>
      <c r="H478" s="37"/>
      <c r="I478" s="45"/>
      <c r="J478" s="45"/>
      <c r="K478" s="45"/>
      <c r="O478" s="45"/>
      <c r="P478" s="56"/>
      <c r="Q478" s="56"/>
      <c r="R478" s="46"/>
      <c r="S478" s="46"/>
      <c r="T478" s="46"/>
    </row>
    <row r="479">
      <c r="B479" s="37"/>
      <c r="C479" s="37"/>
      <c r="D479" s="37"/>
      <c r="E479" s="37"/>
      <c r="F479" s="37"/>
      <c r="G479" s="37"/>
      <c r="H479" s="37"/>
      <c r="I479" s="45"/>
      <c r="J479" s="45"/>
      <c r="K479" s="45"/>
      <c r="O479" s="45"/>
      <c r="P479" s="56"/>
      <c r="Q479" s="56"/>
      <c r="R479" s="46"/>
      <c r="S479" s="46"/>
      <c r="T479" s="46"/>
    </row>
    <row r="480">
      <c r="B480" s="37"/>
      <c r="C480" s="37"/>
      <c r="D480" s="37"/>
      <c r="E480" s="37"/>
      <c r="F480" s="37"/>
      <c r="G480" s="37"/>
      <c r="H480" s="37"/>
      <c r="I480" s="45"/>
      <c r="J480" s="45"/>
      <c r="K480" s="45"/>
      <c r="O480" s="45"/>
      <c r="P480" s="56"/>
      <c r="Q480" s="56"/>
      <c r="R480" s="46"/>
      <c r="S480" s="46"/>
      <c r="T480" s="46"/>
    </row>
    <row r="481">
      <c r="B481" s="37"/>
      <c r="C481" s="37"/>
      <c r="D481" s="37"/>
      <c r="E481" s="37"/>
      <c r="F481" s="37"/>
      <c r="G481" s="37"/>
      <c r="H481" s="37"/>
      <c r="I481" s="45"/>
      <c r="J481" s="45"/>
      <c r="K481" s="45"/>
      <c r="O481" s="45"/>
      <c r="P481" s="56"/>
      <c r="Q481" s="56"/>
      <c r="R481" s="46"/>
      <c r="S481" s="46"/>
      <c r="T481" s="46"/>
    </row>
    <row r="482">
      <c r="B482" s="37"/>
      <c r="C482" s="37"/>
      <c r="D482" s="37"/>
      <c r="E482" s="37"/>
      <c r="F482" s="37"/>
      <c r="G482" s="37"/>
      <c r="H482" s="37"/>
      <c r="I482" s="45"/>
      <c r="J482" s="45"/>
      <c r="K482" s="45"/>
      <c r="O482" s="45"/>
      <c r="P482" s="56"/>
      <c r="Q482" s="56"/>
      <c r="R482" s="46"/>
      <c r="S482" s="46"/>
      <c r="T482" s="46"/>
    </row>
    <row r="483">
      <c r="B483" s="37"/>
      <c r="C483" s="37"/>
      <c r="D483" s="37"/>
      <c r="E483" s="37"/>
      <c r="F483" s="37"/>
      <c r="G483" s="37"/>
      <c r="H483" s="37"/>
      <c r="I483" s="45"/>
      <c r="J483" s="45"/>
      <c r="K483" s="45"/>
      <c r="O483" s="45"/>
      <c r="P483" s="56"/>
      <c r="Q483" s="56"/>
      <c r="R483" s="46"/>
      <c r="S483" s="46"/>
      <c r="T483" s="46"/>
    </row>
    <row r="484">
      <c r="B484" s="37"/>
      <c r="C484" s="37"/>
      <c r="D484" s="37"/>
      <c r="E484" s="37"/>
      <c r="F484" s="37"/>
      <c r="G484" s="37"/>
      <c r="H484" s="37"/>
      <c r="I484" s="45"/>
      <c r="J484" s="45"/>
      <c r="K484" s="45"/>
      <c r="O484" s="45"/>
      <c r="P484" s="56"/>
      <c r="Q484" s="56"/>
      <c r="R484" s="46"/>
      <c r="S484" s="46"/>
      <c r="T484" s="46"/>
    </row>
    <row r="485">
      <c r="B485" s="37"/>
      <c r="C485" s="37"/>
      <c r="D485" s="37"/>
      <c r="E485" s="37"/>
      <c r="F485" s="37"/>
      <c r="G485" s="37"/>
      <c r="H485" s="37"/>
      <c r="I485" s="45"/>
      <c r="J485" s="45"/>
      <c r="K485" s="45"/>
      <c r="O485" s="45"/>
      <c r="P485" s="56"/>
      <c r="Q485" s="56"/>
      <c r="R485" s="46"/>
      <c r="S485" s="46"/>
      <c r="T485" s="46"/>
    </row>
    <row r="486">
      <c r="B486" s="37"/>
      <c r="C486" s="37"/>
      <c r="D486" s="37"/>
      <c r="E486" s="37"/>
      <c r="F486" s="37"/>
      <c r="G486" s="37"/>
      <c r="H486" s="37"/>
      <c r="I486" s="45"/>
      <c r="J486" s="45"/>
      <c r="K486" s="45"/>
      <c r="O486" s="45"/>
      <c r="P486" s="56"/>
      <c r="Q486" s="56"/>
      <c r="R486" s="46"/>
      <c r="S486" s="46"/>
      <c r="T486" s="46"/>
    </row>
    <row r="487">
      <c r="B487" s="37"/>
      <c r="C487" s="37"/>
      <c r="D487" s="37"/>
      <c r="E487" s="37"/>
      <c r="F487" s="37"/>
      <c r="G487" s="37"/>
      <c r="H487" s="37"/>
      <c r="I487" s="45"/>
      <c r="J487" s="45"/>
      <c r="K487" s="45"/>
      <c r="O487" s="45"/>
      <c r="P487" s="56"/>
      <c r="Q487" s="56"/>
      <c r="R487" s="46"/>
      <c r="S487" s="46"/>
      <c r="T487" s="46"/>
    </row>
    <row r="488">
      <c r="B488" s="37"/>
      <c r="C488" s="37"/>
      <c r="D488" s="37"/>
      <c r="E488" s="37"/>
      <c r="F488" s="37"/>
      <c r="G488" s="37"/>
      <c r="H488" s="37"/>
      <c r="I488" s="45"/>
      <c r="J488" s="45"/>
      <c r="K488" s="45"/>
      <c r="O488" s="45"/>
      <c r="P488" s="56"/>
      <c r="Q488" s="56"/>
      <c r="R488" s="46"/>
      <c r="S488" s="46"/>
      <c r="T488" s="46"/>
    </row>
    <row r="489">
      <c r="B489" s="37"/>
      <c r="C489" s="37"/>
      <c r="D489" s="37"/>
      <c r="E489" s="37"/>
      <c r="F489" s="37"/>
      <c r="G489" s="37"/>
      <c r="H489" s="37"/>
      <c r="I489" s="45"/>
      <c r="J489" s="45"/>
      <c r="K489" s="45"/>
      <c r="O489" s="45"/>
      <c r="P489" s="56"/>
      <c r="Q489" s="56"/>
      <c r="R489" s="46"/>
      <c r="S489" s="46"/>
      <c r="T489" s="46"/>
    </row>
    <row r="490">
      <c r="B490" s="37"/>
      <c r="C490" s="37"/>
      <c r="D490" s="37"/>
      <c r="E490" s="37"/>
      <c r="F490" s="37"/>
      <c r="G490" s="37"/>
      <c r="H490" s="37"/>
      <c r="I490" s="45"/>
      <c r="J490" s="45"/>
      <c r="K490" s="45"/>
      <c r="O490" s="45"/>
      <c r="P490" s="56"/>
      <c r="Q490" s="56"/>
      <c r="R490" s="46"/>
      <c r="S490" s="46"/>
      <c r="T490" s="46"/>
    </row>
    <row r="491">
      <c r="B491" s="37"/>
      <c r="C491" s="37"/>
      <c r="D491" s="37"/>
      <c r="E491" s="37"/>
      <c r="F491" s="37"/>
      <c r="G491" s="37"/>
      <c r="H491" s="37"/>
      <c r="I491" s="45"/>
      <c r="J491" s="45"/>
      <c r="K491" s="45"/>
      <c r="O491" s="45"/>
      <c r="P491" s="56"/>
      <c r="Q491" s="56"/>
      <c r="R491" s="46"/>
      <c r="S491" s="46"/>
      <c r="T491" s="46"/>
    </row>
    <row r="492">
      <c r="B492" s="37"/>
      <c r="C492" s="37"/>
      <c r="D492" s="37"/>
      <c r="E492" s="37"/>
      <c r="F492" s="37"/>
      <c r="G492" s="37"/>
      <c r="H492" s="37"/>
      <c r="I492" s="45"/>
      <c r="J492" s="45"/>
      <c r="K492" s="45"/>
      <c r="O492" s="45"/>
      <c r="P492" s="56"/>
      <c r="Q492" s="56"/>
      <c r="R492" s="46"/>
      <c r="S492" s="46"/>
      <c r="T492" s="46"/>
    </row>
    <row r="493">
      <c r="B493" s="37"/>
      <c r="C493" s="37"/>
      <c r="D493" s="37"/>
      <c r="E493" s="37"/>
      <c r="F493" s="37"/>
      <c r="G493" s="37"/>
      <c r="H493" s="37"/>
      <c r="I493" s="45"/>
      <c r="J493" s="45"/>
      <c r="K493" s="45"/>
      <c r="O493" s="45"/>
      <c r="P493" s="56"/>
      <c r="Q493" s="56"/>
      <c r="R493" s="46"/>
      <c r="S493" s="46"/>
      <c r="T493" s="46"/>
    </row>
    <row r="494">
      <c r="B494" s="37"/>
      <c r="C494" s="37"/>
      <c r="D494" s="37"/>
      <c r="E494" s="37"/>
      <c r="F494" s="37"/>
      <c r="G494" s="37"/>
      <c r="H494" s="37"/>
      <c r="I494" s="45"/>
      <c r="J494" s="45"/>
      <c r="K494" s="45"/>
      <c r="O494" s="45"/>
      <c r="P494" s="56"/>
      <c r="Q494" s="56"/>
      <c r="R494" s="46"/>
      <c r="S494" s="46"/>
      <c r="T494" s="46"/>
    </row>
    <row r="495">
      <c r="B495" s="37"/>
      <c r="C495" s="37"/>
      <c r="D495" s="37"/>
      <c r="E495" s="37"/>
      <c r="F495" s="37"/>
      <c r="G495" s="37"/>
      <c r="H495" s="37"/>
      <c r="I495" s="45"/>
      <c r="J495" s="45"/>
      <c r="K495" s="45"/>
      <c r="O495" s="45"/>
      <c r="P495" s="56"/>
      <c r="Q495" s="56"/>
      <c r="R495" s="46"/>
      <c r="S495" s="46"/>
      <c r="T495" s="46"/>
    </row>
    <row r="496">
      <c r="B496" s="37"/>
      <c r="C496" s="37"/>
      <c r="D496" s="37"/>
      <c r="E496" s="37"/>
      <c r="F496" s="37"/>
      <c r="G496" s="37"/>
      <c r="H496" s="37"/>
      <c r="I496" s="45"/>
      <c r="J496" s="45"/>
      <c r="K496" s="45"/>
      <c r="O496" s="45"/>
      <c r="P496" s="56"/>
      <c r="Q496" s="56"/>
      <c r="R496" s="46"/>
      <c r="S496" s="46"/>
      <c r="T496" s="46"/>
    </row>
    <row r="497">
      <c r="B497" s="37"/>
      <c r="C497" s="37"/>
      <c r="D497" s="37"/>
      <c r="E497" s="37"/>
      <c r="F497" s="37"/>
      <c r="G497" s="37"/>
      <c r="H497" s="37"/>
      <c r="I497" s="45"/>
      <c r="J497" s="45"/>
      <c r="K497" s="45"/>
      <c r="O497" s="45"/>
      <c r="P497" s="56"/>
      <c r="Q497" s="56"/>
      <c r="R497" s="46"/>
      <c r="S497" s="46"/>
      <c r="T497" s="46"/>
    </row>
    <row r="498">
      <c r="B498" s="37"/>
      <c r="C498" s="37"/>
      <c r="D498" s="37"/>
      <c r="E498" s="37"/>
      <c r="F498" s="37"/>
      <c r="G498" s="37"/>
      <c r="H498" s="37"/>
      <c r="I498" s="45"/>
      <c r="J498" s="45"/>
      <c r="K498" s="45"/>
      <c r="O498" s="45"/>
      <c r="P498" s="56"/>
      <c r="Q498" s="56"/>
      <c r="R498" s="46"/>
      <c r="S498" s="46"/>
      <c r="T498" s="46"/>
    </row>
    <row r="499">
      <c r="B499" s="37"/>
      <c r="C499" s="37"/>
      <c r="D499" s="37"/>
      <c r="E499" s="37"/>
      <c r="F499" s="37"/>
      <c r="G499" s="37"/>
      <c r="H499" s="37"/>
      <c r="I499" s="45"/>
      <c r="J499" s="45"/>
      <c r="K499" s="45"/>
      <c r="O499" s="45"/>
      <c r="P499" s="56"/>
      <c r="Q499" s="56"/>
      <c r="R499" s="46"/>
      <c r="S499" s="46"/>
      <c r="T499" s="46"/>
    </row>
    <row r="500">
      <c r="B500" s="37"/>
      <c r="C500" s="37"/>
      <c r="D500" s="37"/>
      <c r="E500" s="37"/>
      <c r="F500" s="37"/>
      <c r="G500" s="37"/>
      <c r="H500" s="37"/>
      <c r="I500" s="45"/>
      <c r="J500" s="45"/>
      <c r="K500" s="45"/>
      <c r="O500" s="45"/>
      <c r="P500" s="56"/>
      <c r="Q500" s="56"/>
      <c r="R500" s="46"/>
      <c r="S500" s="46"/>
      <c r="T500" s="46"/>
    </row>
    <row r="501">
      <c r="B501" s="37"/>
      <c r="C501" s="37"/>
      <c r="D501" s="37"/>
      <c r="E501" s="37"/>
      <c r="F501" s="37"/>
      <c r="G501" s="37"/>
      <c r="H501" s="37"/>
      <c r="I501" s="45"/>
      <c r="J501" s="45"/>
      <c r="K501" s="45"/>
      <c r="O501" s="45"/>
      <c r="P501" s="56"/>
      <c r="Q501" s="56"/>
      <c r="R501" s="46"/>
      <c r="S501" s="46"/>
      <c r="T501" s="46"/>
    </row>
    <row r="502">
      <c r="B502" s="37"/>
      <c r="C502" s="37"/>
      <c r="D502" s="37"/>
      <c r="E502" s="37"/>
      <c r="F502" s="37"/>
      <c r="G502" s="37"/>
      <c r="H502" s="37"/>
      <c r="I502" s="45"/>
      <c r="J502" s="45"/>
      <c r="K502" s="45"/>
      <c r="O502" s="45"/>
      <c r="P502" s="56"/>
      <c r="Q502" s="56"/>
      <c r="R502" s="46"/>
      <c r="S502" s="46"/>
      <c r="T502" s="46"/>
    </row>
    <row r="503">
      <c r="B503" s="37"/>
      <c r="C503" s="37"/>
      <c r="D503" s="37"/>
      <c r="E503" s="37"/>
      <c r="F503" s="37"/>
      <c r="G503" s="37"/>
      <c r="H503" s="37"/>
      <c r="I503" s="45"/>
      <c r="J503" s="45"/>
      <c r="K503" s="45"/>
      <c r="O503" s="45"/>
      <c r="P503" s="56"/>
      <c r="Q503" s="56"/>
      <c r="R503" s="46"/>
      <c r="S503" s="46"/>
      <c r="T503" s="46"/>
    </row>
    <row r="504">
      <c r="B504" s="37"/>
      <c r="C504" s="37"/>
      <c r="D504" s="37"/>
      <c r="E504" s="37"/>
      <c r="F504" s="37"/>
      <c r="G504" s="37"/>
      <c r="H504" s="37"/>
      <c r="I504" s="45"/>
      <c r="J504" s="45"/>
      <c r="K504" s="45"/>
      <c r="O504" s="45"/>
      <c r="P504" s="56"/>
      <c r="Q504" s="56"/>
      <c r="R504" s="46"/>
      <c r="S504" s="46"/>
      <c r="T504" s="46"/>
    </row>
    <row r="505">
      <c r="B505" s="37"/>
      <c r="C505" s="37"/>
      <c r="D505" s="37"/>
      <c r="E505" s="37"/>
      <c r="F505" s="37"/>
      <c r="G505" s="37"/>
      <c r="H505" s="37"/>
      <c r="I505" s="45"/>
      <c r="J505" s="45"/>
      <c r="K505" s="45"/>
      <c r="O505" s="45"/>
      <c r="P505" s="56"/>
      <c r="Q505" s="56"/>
      <c r="R505" s="46"/>
      <c r="S505" s="46"/>
      <c r="T505" s="46"/>
    </row>
    <row r="506">
      <c r="B506" s="37"/>
      <c r="C506" s="37"/>
      <c r="D506" s="37"/>
      <c r="E506" s="37"/>
      <c r="F506" s="37"/>
      <c r="G506" s="37"/>
      <c r="H506" s="37"/>
      <c r="I506" s="45"/>
      <c r="J506" s="45"/>
      <c r="K506" s="45"/>
      <c r="O506" s="45"/>
      <c r="P506" s="56"/>
      <c r="Q506" s="56"/>
      <c r="R506" s="46"/>
      <c r="S506" s="46"/>
      <c r="T506" s="46"/>
    </row>
    <row r="507">
      <c r="B507" s="37"/>
      <c r="C507" s="37"/>
      <c r="D507" s="37"/>
      <c r="E507" s="37"/>
      <c r="F507" s="37"/>
      <c r="G507" s="37"/>
      <c r="H507" s="37"/>
      <c r="I507" s="45"/>
      <c r="J507" s="45"/>
      <c r="K507" s="45"/>
      <c r="O507" s="45"/>
      <c r="P507" s="56"/>
      <c r="Q507" s="56"/>
      <c r="R507" s="46"/>
      <c r="S507" s="46"/>
      <c r="T507" s="46"/>
    </row>
    <row r="508">
      <c r="B508" s="37"/>
      <c r="C508" s="37"/>
      <c r="D508" s="37"/>
      <c r="E508" s="37"/>
      <c r="F508" s="37"/>
      <c r="G508" s="37"/>
      <c r="H508" s="37"/>
      <c r="I508" s="45"/>
      <c r="J508" s="45"/>
      <c r="K508" s="45"/>
      <c r="O508" s="45"/>
      <c r="P508" s="56"/>
      <c r="Q508" s="56"/>
      <c r="R508" s="46"/>
      <c r="S508" s="46"/>
      <c r="T508" s="46"/>
    </row>
    <row r="509">
      <c r="B509" s="37"/>
      <c r="C509" s="37"/>
      <c r="D509" s="37"/>
      <c r="E509" s="37"/>
      <c r="F509" s="37"/>
      <c r="G509" s="37"/>
      <c r="H509" s="37"/>
      <c r="I509" s="45"/>
      <c r="J509" s="45"/>
      <c r="K509" s="45"/>
      <c r="O509" s="45"/>
      <c r="P509" s="56"/>
      <c r="Q509" s="56"/>
      <c r="R509" s="46"/>
      <c r="S509" s="46"/>
      <c r="T509" s="46"/>
    </row>
    <row r="510">
      <c r="B510" s="37"/>
      <c r="C510" s="37"/>
      <c r="D510" s="37"/>
      <c r="E510" s="37"/>
      <c r="F510" s="37"/>
      <c r="G510" s="37"/>
      <c r="H510" s="37"/>
      <c r="I510" s="45"/>
      <c r="J510" s="45"/>
      <c r="K510" s="45"/>
      <c r="O510" s="45"/>
      <c r="P510" s="56"/>
      <c r="Q510" s="56"/>
      <c r="R510" s="46"/>
      <c r="S510" s="46"/>
      <c r="T510" s="46"/>
    </row>
    <row r="511">
      <c r="B511" s="37"/>
      <c r="C511" s="37"/>
      <c r="D511" s="37"/>
      <c r="E511" s="37"/>
      <c r="F511" s="37"/>
      <c r="G511" s="37"/>
      <c r="H511" s="37"/>
      <c r="I511" s="45"/>
      <c r="J511" s="45"/>
      <c r="K511" s="45"/>
      <c r="O511" s="45"/>
      <c r="P511" s="56"/>
      <c r="Q511" s="56"/>
      <c r="R511" s="46"/>
      <c r="S511" s="46"/>
      <c r="T511" s="46"/>
    </row>
    <row r="512">
      <c r="B512" s="37"/>
      <c r="C512" s="37"/>
      <c r="D512" s="37"/>
      <c r="E512" s="37"/>
      <c r="F512" s="37"/>
      <c r="G512" s="37"/>
      <c r="H512" s="37"/>
      <c r="I512" s="45"/>
      <c r="J512" s="45"/>
      <c r="K512" s="45"/>
      <c r="O512" s="45"/>
      <c r="P512" s="56"/>
      <c r="Q512" s="56"/>
      <c r="R512" s="46"/>
      <c r="S512" s="46"/>
      <c r="T512" s="46"/>
    </row>
    <row r="513">
      <c r="B513" s="37"/>
      <c r="C513" s="37"/>
      <c r="D513" s="37"/>
      <c r="E513" s="37"/>
      <c r="F513" s="37"/>
      <c r="G513" s="37"/>
      <c r="H513" s="37"/>
      <c r="I513" s="45"/>
      <c r="J513" s="45"/>
      <c r="K513" s="45"/>
      <c r="O513" s="45"/>
      <c r="P513" s="56"/>
      <c r="Q513" s="56"/>
      <c r="R513" s="46"/>
      <c r="S513" s="46"/>
      <c r="T513" s="46"/>
    </row>
    <row r="514">
      <c r="B514" s="37"/>
      <c r="C514" s="37"/>
      <c r="D514" s="37"/>
      <c r="E514" s="37"/>
      <c r="F514" s="37"/>
      <c r="G514" s="37"/>
      <c r="H514" s="37"/>
      <c r="I514" s="45"/>
      <c r="J514" s="45"/>
      <c r="K514" s="45"/>
      <c r="O514" s="45"/>
      <c r="P514" s="56"/>
      <c r="Q514" s="56"/>
      <c r="R514" s="46"/>
      <c r="S514" s="46"/>
      <c r="T514" s="46"/>
    </row>
    <row r="515">
      <c r="B515" s="37"/>
      <c r="C515" s="37"/>
      <c r="D515" s="37"/>
      <c r="E515" s="37"/>
      <c r="F515" s="37"/>
      <c r="G515" s="37"/>
      <c r="H515" s="37"/>
      <c r="I515" s="45"/>
      <c r="J515" s="45"/>
      <c r="K515" s="45"/>
      <c r="O515" s="45"/>
      <c r="P515" s="56"/>
      <c r="Q515" s="56"/>
      <c r="R515" s="46"/>
      <c r="S515" s="46"/>
      <c r="T515" s="46"/>
    </row>
    <row r="516">
      <c r="B516" s="37"/>
      <c r="C516" s="37"/>
      <c r="D516" s="37"/>
      <c r="E516" s="37"/>
      <c r="F516" s="37"/>
      <c r="G516" s="37"/>
      <c r="H516" s="37"/>
      <c r="I516" s="45"/>
      <c r="J516" s="45"/>
      <c r="K516" s="45"/>
      <c r="O516" s="45"/>
      <c r="P516" s="56"/>
      <c r="Q516" s="56"/>
      <c r="R516" s="46"/>
      <c r="S516" s="46"/>
      <c r="T516" s="46"/>
    </row>
    <row r="517">
      <c r="B517" s="37"/>
      <c r="C517" s="37"/>
      <c r="D517" s="37"/>
      <c r="E517" s="37"/>
      <c r="F517" s="37"/>
      <c r="G517" s="37"/>
      <c r="H517" s="37"/>
      <c r="I517" s="45"/>
      <c r="J517" s="45"/>
      <c r="K517" s="45"/>
      <c r="O517" s="45"/>
      <c r="P517" s="56"/>
      <c r="Q517" s="56"/>
      <c r="R517" s="46"/>
      <c r="S517" s="46"/>
      <c r="T517" s="46"/>
    </row>
    <row r="518">
      <c r="B518" s="37"/>
      <c r="C518" s="37"/>
      <c r="D518" s="37"/>
      <c r="E518" s="37"/>
      <c r="F518" s="37"/>
      <c r="G518" s="37"/>
      <c r="H518" s="37"/>
      <c r="I518" s="45"/>
      <c r="J518" s="45"/>
      <c r="K518" s="45"/>
      <c r="O518" s="45"/>
      <c r="P518" s="56"/>
      <c r="Q518" s="56"/>
      <c r="R518" s="46"/>
      <c r="S518" s="46"/>
      <c r="T518" s="46"/>
    </row>
    <row r="519">
      <c r="B519" s="37"/>
      <c r="C519" s="37"/>
      <c r="D519" s="37"/>
      <c r="E519" s="37"/>
      <c r="F519" s="37"/>
      <c r="G519" s="37"/>
      <c r="H519" s="37"/>
      <c r="I519" s="45"/>
      <c r="J519" s="45"/>
      <c r="K519" s="45"/>
      <c r="O519" s="45"/>
      <c r="P519" s="56"/>
      <c r="Q519" s="56"/>
      <c r="R519" s="46"/>
      <c r="S519" s="46"/>
      <c r="T519" s="46"/>
    </row>
    <row r="520">
      <c r="B520" s="37"/>
      <c r="C520" s="37"/>
      <c r="D520" s="37"/>
      <c r="E520" s="37"/>
      <c r="F520" s="37"/>
      <c r="G520" s="37"/>
      <c r="H520" s="37"/>
      <c r="I520" s="45"/>
      <c r="J520" s="45"/>
      <c r="K520" s="45"/>
      <c r="O520" s="45"/>
      <c r="P520" s="56"/>
      <c r="Q520" s="56"/>
      <c r="R520" s="46"/>
      <c r="S520" s="46"/>
      <c r="T520" s="46"/>
    </row>
    <row r="521">
      <c r="B521" s="37"/>
      <c r="C521" s="37"/>
      <c r="D521" s="37"/>
      <c r="E521" s="37"/>
      <c r="F521" s="37"/>
      <c r="G521" s="37"/>
      <c r="H521" s="37"/>
      <c r="I521" s="45"/>
      <c r="J521" s="45"/>
      <c r="K521" s="45"/>
      <c r="O521" s="45"/>
      <c r="P521" s="56"/>
      <c r="Q521" s="56"/>
      <c r="R521" s="46"/>
      <c r="S521" s="46"/>
      <c r="T521" s="46"/>
    </row>
    <row r="522">
      <c r="B522" s="37"/>
      <c r="C522" s="37"/>
      <c r="D522" s="37"/>
      <c r="E522" s="37"/>
      <c r="F522" s="37"/>
      <c r="G522" s="37"/>
      <c r="H522" s="37"/>
      <c r="I522" s="45"/>
      <c r="J522" s="45"/>
      <c r="K522" s="45"/>
      <c r="O522" s="45"/>
      <c r="P522" s="56"/>
      <c r="Q522" s="56"/>
      <c r="R522" s="46"/>
      <c r="S522" s="46"/>
      <c r="T522" s="46"/>
    </row>
    <row r="523">
      <c r="B523" s="37"/>
      <c r="C523" s="37"/>
      <c r="D523" s="37"/>
      <c r="E523" s="37"/>
      <c r="F523" s="37"/>
      <c r="G523" s="37"/>
      <c r="H523" s="37"/>
      <c r="I523" s="45"/>
      <c r="J523" s="45"/>
      <c r="K523" s="45"/>
      <c r="O523" s="45"/>
      <c r="P523" s="56"/>
      <c r="Q523" s="56"/>
      <c r="R523" s="46"/>
      <c r="S523" s="46"/>
      <c r="T523" s="46"/>
    </row>
    <row r="524">
      <c r="B524" s="37"/>
      <c r="C524" s="37"/>
      <c r="D524" s="37"/>
      <c r="E524" s="37"/>
      <c r="F524" s="37"/>
      <c r="G524" s="37"/>
      <c r="H524" s="37"/>
      <c r="I524" s="45"/>
      <c r="J524" s="45"/>
      <c r="K524" s="45"/>
      <c r="O524" s="45"/>
      <c r="P524" s="56"/>
      <c r="Q524" s="56"/>
      <c r="R524" s="46"/>
      <c r="S524" s="46"/>
      <c r="T524" s="46"/>
    </row>
    <row r="525">
      <c r="B525" s="37"/>
      <c r="C525" s="37"/>
      <c r="D525" s="37"/>
      <c r="E525" s="37"/>
      <c r="F525" s="37"/>
      <c r="G525" s="37"/>
      <c r="H525" s="37"/>
      <c r="I525" s="45"/>
      <c r="J525" s="45"/>
      <c r="K525" s="45"/>
      <c r="O525" s="45"/>
      <c r="P525" s="56"/>
      <c r="Q525" s="56"/>
      <c r="R525" s="46"/>
      <c r="S525" s="46"/>
      <c r="T525" s="46"/>
    </row>
    <row r="526">
      <c r="B526" s="37"/>
      <c r="C526" s="37"/>
      <c r="D526" s="37"/>
      <c r="E526" s="37"/>
      <c r="F526" s="37"/>
      <c r="G526" s="37"/>
      <c r="H526" s="37"/>
      <c r="I526" s="45"/>
      <c r="J526" s="45"/>
      <c r="K526" s="45"/>
      <c r="O526" s="45"/>
      <c r="P526" s="56"/>
      <c r="Q526" s="56"/>
      <c r="R526" s="46"/>
      <c r="S526" s="46"/>
      <c r="T526" s="46"/>
    </row>
    <row r="527">
      <c r="B527" s="37"/>
      <c r="C527" s="37"/>
      <c r="D527" s="37"/>
      <c r="E527" s="37"/>
      <c r="F527" s="37"/>
      <c r="G527" s="37"/>
      <c r="H527" s="37"/>
      <c r="I527" s="45"/>
      <c r="J527" s="45"/>
      <c r="K527" s="45"/>
      <c r="O527" s="45"/>
      <c r="P527" s="56"/>
      <c r="Q527" s="56"/>
      <c r="R527" s="46"/>
      <c r="S527" s="46"/>
      <c r="T527" s="46"/>
    </row>
    <row r="528">
      <c r="B528" s="37"/>
      <c r="C528" s="37"/>
      <c r="D528" s="37"/>
      <c r="E528" s="37"/>
      <c r="F528" s="37"/>
      <c r="G528" s="37"/>
      <c r="H528" s="37"/>
      <c r="I528" s="45"/>
      <c r="J528" s="45"/>
      <c r="K528" s="45"/>
      <c r="O528" s="45"/>
      <c r="P528" s="56"/>
      <c r="Q528" s="56"/>
      <c r="R528" s="46"/>
      <c r="S528" s="46"/>
      <c r="T528" s="46"/>
    </row>
    <row r="529">
      <c r="B529" s="37"/>
      <c r="C529" s="37"/>
      <c r="D529" s="37"/>
      <c r="E529" s="37"/>
      <c r="F529" s="37"/>
      <c r="G529" s="37"/>
      <c r="H529" s="37"/>
      <c r="I529" s="45"/>
      <c r="J529" s="45"/>
      <c r="K529" s="45"/>
      <c r="O529" s="45"/>
      <c r="P529" s="56"/>
      <c r="Q529" s="56"/>
      <c r="R529" s="46"/>
      <c r="S529" s="46"/>
      <c r="T529" s="46"/>
    </row>
    <row r="530">
      <c r="B530" s="37"/>
      <c r="C530" s="37"/>
      <c r="D530" s="37"/>
      <c r="E530" s="37"/>
      <c r="F530" s="37"/>
      <c r="G530" s="37"/>
      <c r="H530" s="37"/>
      <c r="I530" s="45"/>
      <c r="J530" s="45"/>
      <c r="K530" s="45"/>
      <c r="O530" s="45"/>
      <c r="P530" s="56"/>
      <c r="Q530" s="56"/>
      <c r="R530" s="46"/>
      <c r="S530" s="46"/>
      <c r="T530" s="46"/>
    </row>
    <row r="531">
      <c r="B531" s="37"/>
      <c r="C531" s="37"/>
      <c r="D531" s="37"/>
      <c r="E531" s="37"/>
      <c r="F531" s="37"/>
      <c r="G531" s="37"/>
      <c r="H531" s="37"/>
      <c r="I531" s="45"/>
      <c r="J531" s="45"/>
      <c r="K531" s="45"/>
      <c r="O531" s="45"/>
      <c r="P531" s="56"/>
      <c r="Q531" s="56"/>
      <c r="R531" s="46"/>
      <c r="S531" s="46"/>
      <c r="T531" s="46"/>
    </row>
    <row r="532">
      <c r="B532" s="37"/>
      <c r="C532" s="37"/>
      <c r="D532" s="37"/>
      <c r="E532" s="37"/>
      <c r="F532" s="37"/>
      <c r="G532" s="37"/>
      <c r="H532" s="37"/>
      <c r="I532" s="45"/>
      <c r="J532" s="45"/>
      <c r="K532" s="45"/>
      <c r="O532" s="45"/>
      <c r="P532" s="56"/>
      <c r="Q532" s="56"/>
      <c r="R532" s="46"/>
      <c r="S532" s="46"/>
      <c r="T532" s="46"/>
    </row>
    <row r="533">
      <c r="B533" s="37"/>
      <c r="C533" s="37"/>
      <c r="D533" s="37"/>
      <c r="E533" s="37"/>
      <c r="F533" s="37"/>
      <c r="G533" s="37"/>
      <c r="H533" s="37"/>
      <c r="I533" s="45"/>
      <c r="J533" s="45"/>
      <c r="K533" s="45"/>
      <c r="O533" s="45"/>
      <c r="P533" s="56"/>
      <c r="Q533" s="56"/>
      <c r="R533" s="46"/>
      <c r="S533" s="46"/>
      <c r="T533" s="46"/>
    </row>
    <row r="534">
      <c r="B534" s="37"/>
      <c r="C534" s="37"/>
      <c r="D534" s="37"/>
      <c r="E534" s="37"/>
      <c r="F534" s="37"/>
      <c r="G534" s="37"/>
      <c r="H534" s="37"/>
      <c r="I534" s="45"/>
      <c r="J534" s="45"/>
      <c r="K534" s="45"/>
      <c r="O534" s="45"/>
      <c r="P534" s="56"/>
      <c r="Q534" s="56"/>
      <c r="R534" s="46"/>
      <c r="S534" s="46"/>
      <c r="T534" s="46"/>
    </row>
    <row r="535">
      <c r="B535" s="37"/>
      <c r="C535" s="37"/>
      <c r="D535" s="37"/>
      <c r="E535" s="37"/>
      <c r="F535" s="37"/>
      <c r="G535" s="37"/>
      <c r="H535" s="37"/>
      <c r="I535" s="45"/>
      <c r="J535" s="45"/>
      <c r="K535" s="45"/>
      <c r="O535" s="45"/>
      <c r="P535" s="56"/>
      <c r="Q535" s="56"/>
      <c r="R535" s="46"/>
      <c r="S535" s="46"/>
      <c r="T535" s="46"/>
    </row>
    <row r="536">
      <c r="B536" s="37"/>
      <c r="C536" s="37"/>
      <c r="D536" s="37"/>
      <c r="E536" s="37"/>
      <c r="F536" s="37"/>
      <c r="G536" s="37"/>
      <c r="H536" s="37"/>
      <c r="I536" s="45"/>
      <c r="J536" s="45"/>
      <c r="K536" s="45"/>
      <c r="O536" s="45"/>
      <c r="P536" s="56"/>
      <c r="Q536" s="56"/>
      <c r="R536" s="46"/>
      <c r="S536" s="46"/>
      <c r="T536" s="46"/>
    </row>
    <row r="537">
      <c r="B537" s="37"/>
      <c r="C537" s="37"/>
      <c r="D537" s="37"/>
      <c r="E537" s="37"/>
      <c r="F537" s="37"/>
      <c r="G537" s="37"/>
      <c r="H537" s="37"/>
      <c r="I537" s="45"/>
      <c r="J537" s="45"/>
      <c r="K537" s="45"/>
      <c r="O537" s="45"/>
      <c r="P537" s="56"/>
      <c r="Q537" s="56"/>
      <c r="R537" s="46"/>
      <c r="S537" s="46"/>
      <c r="T537" s="46"/>
    </row>
    <row r="538">
      <c r="B538" s="37"/>
      <c r="C538" s="37"/>
      <c r="D538" s="37"/>
      <c r="E538" s="37"/>
      <c r="F538" s="37"/>
      <c r="G538" s="37"/>
      <c r="H538" s="37"/>
      <c r="I538" s="45"/>
      <c r="J538" s="45"/>
      <c r="K538" s="45"/>
      <c r="O538" s="45"/>
      <c r="P538" s="56"/>
      <c r="Q538" s="56"/>
      <c r="R538" s="46"/>
      <c r="S538" s="46"/>
      <c r="T538" s="46"/>
    </row>
    <row r="539">
      <c r="B539" s="37"/>
      <c r="C539" s="37"/>
      <c r="D539" s="37"/>
      <c r="E539" s="37"/>
      <c r="F539" s="37"/>
      <c r="G539" s="37"/>
      <c r="H539" s="37"/>
      <c r="I539" s="45"/>
      <c r="J539" s="45"/>
      <c r="K539" s="45"/>
      <c r="O539" s="45"/>
      <c r="P539" s="56"/>
      <c r="Q539" s="56"/>
      <c r="R539" s="46"/>
      <c r="S539" s="46"/>
      <c r="T539" s="46"/>
    </row>
    <row r="540">
      <c r="B540" s="37"/>
      <c r="C540" s="37"/>
      <c r="D540" s="37"/>
      <c r="E540" s="37"/>
      <c r="F540" s="37"/>
      <c r="G540" s="37"/>
      <c r="H540" s="37"/>
      <c r="I540" s="45"/>
      <c r="J540" s="45"/>
      <c r="K540" s="45"/>
      <c r="O540" s="45"/>
      <c r="P540" s="56"/>
      <c r="Q540" s="56"/>
      <c r="R540" s="46"/>
      <c r="S540" s="46"/>
      <c r="T540" s="46"/>
    </row>
    <row r="541">
      <c r="B541" s="37"/>
      <c r="C541" s="37"/>
      <c r="D541" s="37"/>
      <c r="E541" s="37"/>
      <c r="F541" s="37"/>
      <c r="G541" s="37"/>
      <c r="H541" s="37"/>
      <c r="I541" s="45"/>
      <c r="J541" s="45"/>
      <c r="K541" s="45"/>
      <c r="O541" s="45"/>
      <c r="P541" s="56"/>
      <c r="Q541" s="56"/>
      <c r="R541" s="46"/>
      <c r="S541" s="46"/>
      <c r="T541" s="46"/>
    </row>
    <row r="542">
      <c r="B542" s="37"/>
      <c r="C542" s="37"/>
      <c r="D542" s="37"/>
      <c r="E542" s="37"/>
      <c r="F542" s="37"/>
      <c r="G542" s="37"/>
      <c r="H542" s="37"/>
      <c r="I542" s="45"/>
      <c r="J542" s="45"/>
      <c r="K542" s="45"/>
      <c r="O542" s="45"/>
      <c r="P542" s="56"/>
      <c r="Q542" s="56"/>
      <c r="R542" s="46"/>
      <c r="S542" s="46"/>
      <c r="T542" s="46"/>
    </row>
    <row r="543">
      <c r="B543" s="37"/>
      <c r="C543" s="37"/>
      <c r="D543" s="37"/>
      <c r="E543" s="37"/>
      <c r="F543" s="37"/>
      <c r="G543" s="37"/>
      <c r="H543" s="37"/>
      <c r="I543" s="45"/>
      <c r="J543" s="45"/>
      <c r="K543" s="45"/>
      <c r="O543" s="45"/>
      <c r="P543" s="56"/>
      <c r="Q543" s="56"/>
      <c r="R543" s="46"/>
      <c r="S543" s="46"/>
      <c r="T543" s="46"/>
    </row>
    <row r="544">
      <c r="B544" s="37"/>
      <c r="C544" s="37"/>
      <c r="D544" s="37"/>
      <c r="E544" s="37"/>
      <c r="F544" s="37"/>
      <c r="G544" s="37"/>
      <c r="H544" s="37"/>
      <c r="I544" s="45"/>
      <c r="J544" s="45"/>
      <c r="K544" s="45"/>
      <c r="O544" s="45"/>
      <c r="P544" s="56"/>
      <c r="Q544" s="56"/>
      <c r="R544" s="46"/>
      <c r="S544" s="46"/>
      <c r="T544" s="46"/>
    </row>
    <row r="545">
      <c r="B545" s="37"/>
      <c r="C545" s="37"/>
      <c r="D545" s="37"/>
      <c r="E545" s="37"/>
      <c r="F545" s="37"/>
      <c r="G545" s="37"/>
      <c r="H545" s="37"/>
      <c r="I545" s="45"/>
      <c r="J545" s="45"/>
      <c r="K545" s="45"/>
      <c r="O545" s="45"/>
      <c r="P545" s="56"/>
      <c r="Q545" s="56"/>
      <c r="R545" s="46"/>
      <c r="S545" s="46"/>
      <c r="T545" s="46"/>
    </row>
    <row r="546">
      <c r="B546" s="37"/>
      <c r="C546" s="37"/>
      <c r="D546" s="37"/>
      <c r="E546" s="37"/>
      <c r="F546" s="37"/>
      <c r="G546" s="37"/>
      <c r="H546" s="37"/>
      <c r="I546" s="45"/>
      <c r="J546" s="45"/>
      <c r="K546" s="45"/>
      <c r="O546" s="45"/>
      <c r="P546" s="56"/>
      <c r="Q546" s="56"/>
      <c r="R546" s="46"/>
      <c r="S546" s="46"/>
      <c r="T546" s="46"/>
    </row>
    <row r="547">
      <c r="B547" s="37"/>
      <c r="C547" s="37"/>
      <c r="D547" s="37"/>
      <c r="E547" s="37"/>
      <c r="F547" s="37"/>
      <c r="G547" s="37"/>
      <c r="H547" s="37"/>
      <c r="I547" s="45"/>
      <c r="J547" s="45"/>
      <c r="K547" s="45"/>
      <c r="O547" s="45"/>
      <c r="P547" s="56"/>
      <c r="Q547" s="56"/>
      <c r="R547" s="46"/>
      <c r="S547" s="46"/>
      <c r="T547" s="46"/>
    </row>
    <row r="548">
      <c r="B548" s="37"/>
      <c r="C548" s="37"/>
      <c r="D548" s="37"/>
      <c r="E548" s="37"/>
      <c r="F548" s="37"/>
      <c r="G548" s="37"/>
      <c r="H548" s="37"/>
      <c r="I548" s="45"/>
      <c r="J548" s="45"/>
      <c r="K548" s="45"/>
      <c r="O548" s="45"/>
      <c r="P548" s="56"/>
      <c r="Q548" s="56"/>
      <c r="R548" s="46"/>
      <c r="S548" s="46"/>
      <c r="T548" s="46"/>
    </row>
    <row r="549">
      <c r="B549" s="37"/>
      <c r="C549" s="37"/>
      <c r="D549" s="37"/>
      <c r="E549" s="37"/>
      <c r="F549" s="37"/>
      <c r="G549" s="37"/>
      <c r="H549" s="37"/>
      <c r="I549" s="45"/>
      <c r="J549" s="45"/>
      <c r="K549" s="45"/>
      <c r="O549" s="45"/>
      <c r="P549" s="56"/>
      <c r="Q549" s="56"/>
      <c r="R549" s="46"/>
      <c r="S549" s="46"/>
      <c r="T549" s="46"/>
    </row>
    <row r="550">
      <c r="B550" s="37"/>
      <c r="C550" s="37"/>
      <c r="D550" s="37"/>
      <c r="E550" s="37"/>
      <c r="F550" s="37"/>
      <c r="G550" s="37"/>
      <c r="H550" s="37"/>
      <c r="I550" s="45"/>
      <c r="J550" s="45"/>
      <c r="K550" s="45"/>
      <c r="O550" s="45"/>
      <c r="P550" s="56"/>
      <c r="Q550" s="56"/>
      <c r="R550" s="46"/>
      <c r="S550" s="46"/>
      <c r="T550" s="46"/>
    </row>
    <row r="551">
      <c r="B551" s="37"/>
      <c r="C551" s="37"/>
      <c r="D551" s="37"/>
      <c r="E551" s="37"/>
      <c r="F551" s="37"/>
      <c r="G551" s="37"/>
      <c r="H551" s="37"/>
      <c r="I551" s="45"/>
      <c r="J551" s="45"/>
      <c r="K551" s="45"/>
      <c r="O551" s="45"/>
      <c r="P551" s="56"/>
      <c r="Q551" s="56"/>
      <c r="R551" s="46"/>
      <c r="S551" s="46"/>
      <c r="T551" s="46"/>
    </row>
    <row r="552">
      <c r="B552" s="37"/>
      <c r="C552" s="37"/>
      <c r="D552" s="37"/>
      <c r="E552" s="37"/>
      <c r="F552" s="37"/>
      <c r="G552" s="37"/>
      <c r="H552" s="37"/>
      <c r="I552" s="45"/>
      <c r="J552" s="45"/>
      <c r="K552" s="45"/>
      <c r="O552" s="45"/>
      <c r="P552" s="56"/>
      <c r="Q552" s="56"/>
      <c r="R552" s="46"/>
      <c r="S552" s="46"/>
      <c r="T552" s="46"/>
    </row>
    <row r="553">
      <c r="B553" s="37"/>
      <c r="C553" s="37"/>
      <c r="D553" s="37"/>
      <c r="E553" s="37"/>
      <c r="F553" s="37"/>
      <c r="G553" s="37"/>
      <c r="H553" s="37"/>
      <c r="I553" s="45"/>
      <c r="J553" s="45"/>
      <c r="K553" s="45"/>
      <c r="O553" s="45"/>
      <c r="P553" s="56"/>
      <c r="Q553" s="56"/>
      <c r="R553" s="46"/>
      <c r="S553" s="46"/>
      <c r="T553" s="46"/>
    </row>
    <row r="554">
      <c r="B554" s="37"/>
      <c r="C554" s="37"/>
      <c r="D554" s="37"/>
      <c r="E554" s="37"/>
      <c r="F554" s="37"/>
      <c r="G554" s="37"/>
      <c r="H554" s="37"/>
      <c r="I554" s="45"/>
      <c r="J554" s="45"/>
      <c r="K554" s="45"/>
      <c r="O554" s="45"/>
      <c r="P554" s="56"/>
      <c r="Q554" s="56"/>
      <c r="R554" s="46"/>
      <c r="S554" s="46"/>
      <c r="T554" s="46"/>
    </row>
    <row r="555">
      <c r="B555" s="37"/>
      <c r="C555" s="37"/>
      <c r="D555" s="37"/>
      <c r="E555" s="37"/>
      <c r="F555" s="37"/>
      <c r="G555" s="37"/>
      <c r="H555" s="37"/>
      <c r="I555" s="45"/>
      <c r="J555" s="45"/>
      <c r="K555" s="45"/>
      <c r="O555" s="45"/>
      <c r="P555" s="56"/>
      <c r="Q555" s="56"/>
      <c r="R555" s="46"/>
      <c r="S555" s="46"/>
      <c r="T555" s="46"/>
    </row>
    <row r="556">
      <c r="B556" s="37"/>
      <c r="C556" s="37"/>
      <c r="D556" s="37"/>
      <c r="E556" s="37"/>
      <c r="F556" s="37"/>
      <c r="G556" s="37"/>
      <c r="H556" s="37"/>
      <c r="I556" s="45"/>
      <c r="J556" s="45"/>
      <c r="K556" s="45"/>
      <c r="O556" s="45"/>
      <c r="P556" s="56"/>
      <c r="Q556" s="56"/>
      <c r="R556" s="46"/>
      <c r="S556" s="46"/>
      <c r="T556" s="46"/>
    </row>
    <row r="557">
      <c r="B557" s="37"/>
      <c r="C557" s="37"/>
      <c r="D557" s="37"/>
      <c r="E557" s="37"/>
      <c r="F557" s="37"/>
      <c r="G557" s="37"/>
      <c r="H557" s="37"/>
      <c r="I557" s="45"/>
      <c r="J557" s="45"/>
      <c r="K557" s="45"/>
      <c r="O557" s="45"/>
      <c r="P557" s="56"/>
      <c r="Q557" s="56"/>
      <c r="R557" s="46"/>
      <c r="S557" s="46"/>
      <c r="T557" s="46"/>
    </row>
    <row r="558">
      <c r="B558" s="37"/>
      <c r="C558" s="37"/>
      <c r="D558" s="37"/>
      <c r="E558" s="37"/>
      <c r="F558" s="37"/>
      <c r="G558" s="37"/>
      <c r="H558" s="37"/>
      <c r="I558" s="45"/>
      <c r="J558" s="45"/>
      <c r="K558" s="45"/>
      <c r="O558" s="45"/>
      <c r="P558" s="56"/>
      <c r="Q558" s="56"/>
      <c r="R558" s="46"/>
      <c r="S558" s="46"/>
      <c r="T558" s="46"/>
    </row>
    <row r="559">
      <c r="B559" s="37"/>
      <c r="C559" s="37"/>
      <c r="D559" s="37"/>
      <c r="E559" s="37"/>
      <c r="F559" s="37"/>
      <c r="G559" s="37"/>
      <c r="H559" s="37"/>
      <c r="I559" s="45"/>
      <c r="J559" s="45"/>
      <c r="K559" s="45"/>
      <c r="O559" s="45"/>
      <c r="P559" s="56"/>
      <c r="Q559" s="56"/>
      <c r="R559" s="46"/>
      <c r="S559" s="46"/>
      <c r="T559" s="46"/>
    </row>
    <row r="560">
      <c r="B560" s="37"/>
      <c r="C560" s="37"/>
      <c r="D560" s="37"/>
      <c r="E560" s="37"/>
      <c r="F560" s="37"/>
      <c r="G560" s="37"/>
      <c r="H560" s="37"/>
      <c r="I560" s="45"/>
      <c r="J560" s="45"/>
      <c r="K560" s="45"/>
      <c r="O560" s="45"/>
      <c r="P560" s="56"/>
      <c r="Q560" s="56"/>
      <c r="R560" s="46"/>
      <c r="S560" s="46"/>
      <c r="T560" s="46"/>
    </row>
    <row r="561">
      <c r="B561" s="37"/>
      <c r="C561" s="37"/>
      <c r="D561" s="37"/>
      <c r="E561" s="37"/>
      <c r="F561" s="37"/>
      <c r="G561" s="37"/>
      <c r="H561" s="37"/>
      <c r="I561" s="45"/>
      <c r="J561" s="45"/>
      <c r="K561" s="45"/>
      <c r="O561" s="45"/>
      <c r="P561" s="56"/>
      <c r="Q561" s="56"/>
      <c r="R561" s="46"/>
      <c r="S561" s="46"/>
      <c r="T561" s="46"/>
    </row>
    <row r="562">
      <c r="B562" s="37"/>
      <c r="C562" s="37"/>
      <c r="D562" s="37"/>
      <c r="E562" s="37"/>
      <c r="F562" s="37"/>
      <c r="G562" s="37"/>
      <c r="H562" s="37"/>
      <c r="I562" s="45"/>
      <c r="J562" s="45"/>
      <c r="K562" s="45"/>
      <c r="O562" s="45"/>
      <c r="P562" s="56"/>
      <c r="Q562" s="56"/>
      <c r="R562" s="46"/>
      <c r="S562" s="46"/>
      <c r="T562" s="46"/>
    </row>
    <row r="563">
      <c r="B563" s="37"/>
      <c r="C563" s="37"/>
      <c r="D563" s="37"/>
      <c r="E563" s="37"/>
      <c r="F563" s="37"/>
      <c r="G563" s="37"/>
      <c r="H563" s="37"/>
      <c r="I563" s="45"/>
      <c r="J563" s="45"/>
      <c r="K563" s="45"/>
      <c r="O563" s="45"/>
      <c r="P563" s="56"/>
      <c r="Q563" s="56"/>
      <c r="R563" s="46"/>
      <c r="S563" s="46"/>
      <c r="T563" s="46"/>
    </row>
    <row r="564">
      <c r="B564" s="37"/>
      <c r="C564" s="37"/>
      <c r="D564" s="37"/>
      <c r="E564" s="37"/>
      <c r="F564" s="37"/>
      <c r="G564" s="37"/>
      <c r="H564" s="37"/>
      <c r="I564" s="45"/>
      <c r="J564" s="45"/>
      <c r="K564" s="45"/>
      <c r="O564" s="45"/>
      <c r="P564" s="56"/>
      <c r="Q564" s="56"/>
      <c r="R564" s="46"/>
      <c r="S564" s="46"/>
      <c r="T564" s="46"/>
    </row>
    <row r="565">
      <c r="B565" s="37"/>
      <c r="C565" s="37"/>
      <c r="D565" s="37"/>
      <c r="E565" s="37"/>
      <c r="F565" s="37"/>
      <c r="G565" s="37"/>
      <c r="H565" s="37"/>
      <c r="I565" s="45"/>
      <c r="J565" s="45"/>
      <c r="K565" s="45"/>
      <c r="O565" s="45"/>
      <c r="P565" s="56"/>
      <c r="Q565" s="56"/>
      <c r="R565" s="46"/>
      <c r="S565" s="46"/>
      <c r="T565" s="46"/>
    </row>
    <row r="566">
      <c r="B566" s="37"/>
      <c r="C566" s="37"/>
      <c r="D566" s="37"/>
      <c r="E566" s="37"/>
      <c r="F566" s="37"/>
      <c r="G566" s="37"/>
      <c r="H566" s="37"/>
      <c r="I566" s="45"/>
      <c r="J566" s="45"/>
      <c r="K566" s="45"/>
      <c r="O566" s="45"/>
      <c r="P566" s="56"/>
      <c r="Q566" s="56"/>
      <c r="R566" s="46"/>
      <c r="S566" s="46"/>
      <c r="T566" s="46"/>
    </row>
    <row r="567">
      <c r="B567" s="37"/>
      <c r="C567" s="37"/>
      <c r="D567" s="37"/>
      <c r="E567" s="37"/>
      <c r="F567" s="37"/>
      <c r="G567" s="37"/>
      <c r="H567" s="37"/>
      <c r="I567" s="45"/>
      <c r="J567" s="45"/>
      <c r="K567" s="45"/>
      <c r="O567" s="45"/>
      <c r="P567" s="56"/>
      <c r="Q567" s="56"/>
      <c r="R567" s="46"/>
      <c r="S567" s="46"/>
      <c r="T567" s="46"/>
    </row>
    <row r="568">
      <c r="B568" s="37"/>
      <c r="C568" s="37"/>
      <c r="D568" s="37"/>
      <c r="E568" s="37"/>
      <c r="F568" s="37"/>
      <c r="G568" s="37"/>
      <c r="H568" s="37"/>
      <c r="I568" s="45"/>
      <c r="J568" s="45"/>
      <c r="K568" s="45"/>
      <c r="O568" s="45"/>
      <c r="P568" s="56"/>
      <c r="Q568" s="56"/>
      <c r="R568" s="46"/>
      <c r="S568" s="46"/>
      <c r="T568" s="46"/>
    </row>
    <row r="569">
      <c r="B569" s="37"/>
      <c r="C569" s="37"/>
      <c r="D569" s="37"/>
      <c r="E569" s="37"/>
      <c r="F569" s="37"/>
      <c r="G569" s="37"/>
      <c r="H569" s="37"/>
      <c r="I569" s="45"/>
      <c r="J569" s="45"/>
      <c r="K569" s="45"/>
      <c r="O569" s="45"/>
      <c r="P569" s="56"/>
      <c r="Q569" s="56"/>
      <c r="R569" s="46"/>
      <c r="S569" s="46"/>
      <c r="T569" s="46"/>
    </row>
    <row r="570">
      <c r="B570" s="37"/>
      <c r="C570" s="37"/>
      <c r="D570" s="37"/>
      <c r="E570" s="37"/>
      <c r="F570" s="37"/>
      <c r="G570" s="37"/>
      <c r="H570" s="37"/>
      <c r="I570" s="45"/>
      <c r="J570" s="45"/>
      <c r="K570" s="45"/>
      <c r="O570" s="45"/>
      <c r="P570" s="56"/>
      <c r="Q570" s="56"/>
      <c r="R570" s="46"/>
      <c r="S570" s="46"/>
      <c r="T570" s="46"/>
    </row>
    <row r="571">
      <c r="B571" s="37"/>
      <c r="C571" s="37"/>
      <c r="D571" s="37"/>
      <c r="E571" s="37"/>
      <c r="F571" s="37"/>
      <c r="G571" s="37"/>
      <c r="H571" s="37"/>
      <c r="I571" s="45"/>
      <c r="J571" s="45"/>
      <c r="K571" s="45"/>
      <c r="O571" s="45"/>
      <c r="P571" s="56"/>
      <c r="Q571" s="56"/>
      <c r="R571" s="46"/>
      <c r="S571" s="46"/>
      <c r="T571" s="46"/>
    </row>
    <row r="572">
      <c r="B572" s="37"/>
      <c r="C572" s="37"/>
      <c r="D572" s="37"/>
      <c r="E572" s="37"/>
      <c r="F572" s="37"/>
      <c r="G572" s="37"/>
      <c r="H572" s="37"/>
      <c r="I572" s="45"/>
      <c r="J572" s="45"/>
      <c r="K572" s="45"/>
      <c r="O572" s="45"/>
      <c r="P572" s="56"/>
      <c r="Q572" s="56"/>
      <c r="R572" s="46"/>
      <c r="S572" s="46"/>
      <c r="T572" s="46"/>
    </row>
    <row r="573">
      <c r="B573" s="37"/>
      <c r="C573" s="37"/>
      <c r="D573" s="37"/>
      <c r="E573" s="37"/>
      <c r="F573" s="37"/>
      <c r="G573" s="37"/>
      <c r="H573" s="37"/>
      <c r="I573" s="45"/>
      <c r="J573" s="45"/>
      <c r="K573" s="45"/>
      <c r="O573" s="45"/>
      <c r="P573" s="56"/>
      <c r="Q573" s="56"/>
      <c r="R573" s="46"/>
      <c r="S573" s="46"/>
      <c r="T573" s="46"/>
    </row>
    <row r="574">
      <c r="B574" s="37"/>
      <c r="C574" s="37"/>
      <c r="D574" s="37"/>
      <c r="E574" s="37"/>
      <c r="F574" s="37"/>
      <c r="G574" s="37"/>
      <c r="H574" s="37"/>
      <c r="I574" s="45"/>
      <c r="J574" s="45"/>
      <c r="K574" s="45"/>
      <c r="O574" s="45"/>
      <c r="P574" s="56"/>
      <c r="Q574" s="56"/>
      <c r="R574" s="46"/>
      <c r="S574" s="46"/>
      <c r="T574" s="46"/>
    </row>
    <row r="575">
      <c r="B575" s="37"/>
      <c r="C575" s="37"/>
      <c r="D575" s="37"/>
      <c r="E575" s="37"/>
      <c r="F575" s="37"/>
      <c r="G575" s="37"/>
      <c r="H575" s="37"/>
      <c r="I575" s="45"/>
      <c r="J575" s="45"/>
      <c r="K575" s="45"/>
      <c r="O575" s="45"/>
      <c r="P575" s="56"/>
      <c r="Q575" s="56"/>
      <c r="R575" s="46"/>
      <c r="S575" s="46"/>
      <c r="T575" s="46"/>
    </row>
    <row r="576">
      <c r="B576" s="37"/>
      <c r="C576" s="37"/>
      <c r="D576" s="37"/>
      <c r="E576" s="37"/>
      <c r="F576" s="37"/>
      <c r="G576" s="37"/>
      <c r="H576" s="37"/>
      <c r="I576" s="45"/>
      <c r="J576" s="45"/>
      <c r="K576" s="45"/>
      <c r="O576" s="45"/>
      <c r="P576" s="56"/>
      <c r="Q576" s="56"/>
      <c r="R576" s="46"/>
      <c r="S576" s="46"/>
      <c r="T576" s="46"/>
    </row>
    <row r="577">
      <c r="B577" s="37"/>
      <c r="C577" s="37"/>
      <c r="D577" s="37"/>
      <c r="E577" s="37"/>
      <c r="F577" s="37"/>
      <c r="G577" s="37"/>
      <c r="H577" s="37"/>
      <c r="I577" s="45"/>
      <c r="J577" s="45"/>
      <c r="K577" s="45"/>
      <c r="O577" s="45"/>
      <c r="P577" s="56"/>
      <c r="Q577" s="56"/>
      <c r="R577" s="46"/>
      <c r="S577" s="46"/>
      <c r="T577" s="46"/>
    </row>
    <row r="578">
      <c r="B578" s="37"/>
      <c r="C578" s="37"/>
      <c r="D578" s="37"/>
      <c r="E578" s="37"/>
      <c r="F578" s="37"/>
      <c r="G578" s="37"/>
      <c r="H578" s="37"/>
      <c r="I578" s="45"/>
      <c r="J578" s="45"/>
      <c r="K578" s="45"/>
      <c r="O578" s="45"/>
      <c r="P578" s="56"/>
      <c r="Q578" s="56"/>
      <c r="R578" s="46"/>
      <c r="S578" s="46"/>
      <c r="T578" s="46"/>
    </row>
    <row r="579">
      <c r="B579" s="37"/>
      <c r="C579" s="37"/>
      <c r="D579" s="37"/>
      <c r="E579" s="37"/>
      <c r="F579" s="37"/>
      <c r="G579" s="37"/>
      <c r="H579" s="37"/>
      <c r="I579" s="45"/>
      <c r="J579" s="45"/>
      <c r="K579" s="45"/>
      <c r="O579" s="45"/>
      <c r="P579" s="56"/>
      <c r="Q579" s="56"/>
      <c r="R579" s="46"/>
      <c r="S579" s="46"/>
      <c r="T579" s="46"/>
    </row>
    <row r="580">
      <c r="B580" s="37"/>
      <c r="C580" s="37"/>
      <c r="D580" s="37"/>
      <c r="E580" s="37"/>
      <c r="F580" s="37"/>
      <c r="G580" s="37"/>
      <c r="H580" s="37"/>
      <c r="I580" s="45"/>
      <c r="J580" s="45"/>
      <c r="K580" s="45"/>
      <c r="O580" s="45"/>
      <c r="P580" s="56"/>
      <c r="Q580" s="56"/>
      <c r="R580" s="46"/>
      <c r="S580" s="46"/>
      <c r="T580" s="46"/>
    </row>
    <row r="581">
      <c r="B581" s="37"/>
      <c r="C581" s="37"/>
      <c r="D581" s="37"/>
      <c r="E581" s="37"/>
      <c r="F581" s="37"/>
      <c r="G581" s="37"/>
      <c r="H581" s="37"/>
      <c r="I581" s="45"/>
      <c r="J581" s="45"/>
      <c r="K581" s="45"/>
      <c r="O581" s="45"/>
      <c r="P581" s="56"/>
      <c r="Q581" s="56"/>
      <c r="R581" s="46"/>
      <c r="S581" s="46"/>
      <c r="T581" s="46"/>
    </row>
    <row r="582">
      <c r="B582" s="37"/>
      <c r="C582" s="37"/>
      <c r="D582" s="37"/>
      <c r="E582" s="37"/>
      <c r="F582" s="37"/>
      <c r="G582" s="37"/>
      <c r="H582" s="37"/>
      <c r="I582" s="45"/>
      <c r="J582" s="45"/>
      <c r="K582" s="45"/>
      <c r="O582" s="45"/>
      <c r="P582" s="56"/>
      <c r="Q582" s="56"/>
      <c r="R582" s="46"/>
      <c r="S582" s="46"/>
      <c r="T582" s="46"/>
    </row>
    <row r="583">
      <c r="B583" s="37"/>
      <c r="C583" s="37"/>
      <c r="D583" s="37"/>
      <c r="E583" s="37"/>
      <c r="F583" s="37"/>
      <c r="G583" s="37"/>
      <c r="H583" s="37"/>
      <c r="I583" s="45"/>
      <c r="J583" s="45"/>
      <c r="K583" s="45"/>
      <c r="O583" s="45"/>
      <c r="P583" s="56"/>
      <c r="Q583" s="56"/>
      <c r="R583" s="46"/>
      <c r="S583" s="46"/>
      <c r="T583" s="46"/>
    </row>
    <row r="584">
      <c r="B584" s="37"/>
      <c r="C584" s="37"/>
      <c r="D584" s="37"/>
      <c r="E584" s="37"/>
      <c r="F584" s="37"/>
      <c r="G584" s="37"/>
      <c r="H584" s="37"/>
      <c r="I584" s="45"/>
      <c r="J584" s="45"/>
      <c r="K584" s="45"/>
      <c r="O584" s="45"/>
      <c r="P584" s="56"/>
      <c r="Q584" s="56"/>
      <c r="R584" s="46"/>
      <c r="S584" s="46"/>
      <c r="T584" s="46"/>
    </row>
    <row r="585">
      <c r="B585" s="37"/>
      <c r="C585" s="37"/>
      <c r="D585" s="37"/>
      <c r="E585" s="37"/>
      <c r="F585" s="37"/>
      <c r="G585" s="37"/>
      <c r="H585" s="37"/>
      <c r="I585" s="45"/>
      <c r="J585" s="45"/>
      <c r="K585" s="45"/>
      <c r="O585" s="45"/>
      <c r="P585" s="56"/>
      <c r="Q585" s="56"/>
      <c r="R585" s="46"/>
      <c r="S585" s="46"/>
      <c r="T585" s="46"/>
    </row>
    <row r="586">
      <c r="B586" s="37"/>
      <c r="C586" s="37"/>
      <c r="D586" s="37"/>
      <c r="E586" s="37"/>
      <c r="F586" s="37"/>
      <c r="G586" s="37"/>
      <c r="H586" s="37"/>
      <c r="I586" s="45"/>
      <c r="J586" s="45"/>
      <c r="K586" s="45"/>
      <c r="O586" s="45"/>
      <c r="P586" s="56"/>
      <c r="Q586" s="56"/>
      <c r="R586" s="46"/>
      <c r="S586" s="46"/>
      <c r="T586" s="46"/>
    </row>
    <row r="587">
      <c r="B587" s="37"/>
      <c r="C587" s="37"/>
      <c r="D587" s="37"/>
      <c r="E587" s="37"/>
      <c r="F587" s="37"/>
      <c r="G587" s="37"/>
      <c r="H587" s="37"/>
      <c r="I587" s="45"/>
      <c r="J587" s="45"/>
      <c r="K587" s="45"/>
      <c r="O587" s="45"/>
      <c r="P587" s="56"/>
      <c r="Q587" s="56"/>
      <c r="R587" s="46"/>
      <c r="S587" s="46"/>
      <c r="T587" s="46"/>
    </row>
    <row r="588">
      <c r="B588" s="37"/>
      <c r="C588" s="37"/>
      <c r="D588" s="37"/>
      <c r="E588" s="37"/>
      <c r="F588" s="37"/>
      <c r="G588" s="37"/>
      <c r="H588" s="37"/>
      <c r="I588" s="45"/>
      <c r="J588" s="45"/>
      <c r="K588" s="45"/>
      <c r="O588" s="45"/>
      <c r="P588" s="56"/>
      <c r="Q588" s="56"/>
      <c r="R588" s="46"/>
      <c r="S588" s="46"/>
      <c r="T588" s="46"/>
    </row>
    <row r="589">
      <c r="B589" s="37"/>
      <c r="C589" s="37"/>
      <c r="D589" s="37"/>
      <c r="E589" s="37"/>
      <c r="F589" s="37"/>
      <c r="G589" s="37"/>
      <c r="H589" s="37"/>
      <c r="I589" s="45"/>
      <c r="J589" s="45"/>
      <c r="K589" s="45"/>
      <c r="O589" s="45"/>
      <c r="P589" s="56"/>
      <c r="Q589" s="56"/>
      <c r="R589" s="46"/>
      <c r="S589" s="46"/>
      <c r="T589" s="46"/>
    </row>
    <row r="590">
      <c r="B590" s="37"/>
      <c r="C590" s="37"/>
      <c r="D590" s="37"/>
      <c r="E590" s="37"/>
      <c r="F590" s="37"/>
      <c r="G590" s="37"/>
      <c r="H590" s="37"/>
      <c r="I590" s="45"/>
      <c r="J590" s="45"/>
      <c r="K590" s="45"/>
      <c r="O590" s="45"/>
      <c r="P590" s="56"/>
      <c r="Q590" s="56"/>
      <c r="R590" s="46"/>
      <c r="S590" s="46"/>
      <c r="T590" s="46"/>
    </row>
    <row r="591">
      <c r="B591" s="37"/>
      <c r="C591" s="37"/>
      <c r="D591" s="37"/>
      <c r="E591" s="37"/>
      <c r="F591" s="37"/>
      <c r="G591" s="37"/>
      <c r="H591" s="37"/>
      <c r="I591" s="45"/>
      <c r="J591" s="45"/>
      <c r="K591" s="45"/>
      <c r="O591" s="45"/>
      <c r="P591" s="56"/>
      <c r="Q591" s="56"/>
      <c r="R591" s="46"/>
      <c r="S591" s="46"/>
      <c r="T591" s="46"/>
    </row>
    <row r="592">
      <c r="B592" s="37"/>
      <c r="C592" s="37"/>
      <c r="D592" s="37"/>
      <c r="E592" s="37"/>
      <c r="F592" s="37"/>
      <c r="G592" s="37"/>
      <c r="H592" s="37"/>
      <c r="I592" s="45"/>
      <c r="J592" s="45"/>
      <c r="K592" s="45"/>
      <c r="O592" s="45"/>
      <c r="P592" s="56"/>
      <c r="Q592" s="56"/>
      <c r="R592" s="46"/>
      <c r="S592" s="46"/>
      <c r="T592" s="46"/>
    </row>
    <row r="593">
      <c r="B593" s="37"/>
      <c r="C593" s="37"/>
      <c r="D593" s="37"/>
      <c r="E593" s="37"/>
      <c r="F593" s="37"/>
      <c r="G593" s="37"/>
      <c r="H593" s="37"/>
      <c r="I593" s="45"/>
      <c r="J593" s="45"/>
      <c r="K593" s="45"/>
      <c r="O593" s="45"/>
      <c r="P593" s="56"/>
      <c r="Q593" s="56"/>
      <c r="R593" s="46"/>
      <c r="S593" s="46"/>
      <c r="T593" s="46"/>
    </row>
    <row r="594">
      <c r="B594" s="37"/>
      <c r="C594" s="37"/>
      <c r="D594" s="37"/>
      <c r="E594" s="37"/>
      <c r="F594" s="37"/>
      <c r="G594" s="37"/>
      <c r="H594" s="37"/>
      <c r="I594" s="45"/>
      <c r="J594" s="45"/>
      <c r="K594" s="45"/>
      <c r="O594" s="45"/>
      <c r="P594" s="56"/>
      <c r="Q594" s="56"/>
      <c r="R594" s="46"/>
      <c r="S594" s="46"/>
      <c r="T594" s="46"/>
    </row>
    <row r="595">
      <c r="B595" s="37"/>
      <c r="C595" s="37"/>
      <c r="D595" s="37"/>
      <c r="E595" s="37"/>
      <c r="F595" s="37"/>
      <c r="G595" s="37"/>
      <c r="H595" s="37"/>
      <c r="I595" s="45"/>
      <c r="J595" s="45"/>
      <c r="K595" s="45"/>
      <c r="O595" s="45"/>
      <c r="P595" s="56"/>
      <c r="Q595" s="56"/>
      <c r="R595" s="46"/>
      <c r="S595" s="46"/>
      <c r="T595" s="46"/>
    </row>
    <row r="596">
      <c r="B596" s="37"/>
      <c r="C596" s="37"/>
      <c r="D596" s="37"/>
      <c r="E596" s="37"/>
      <c r="F596" s="37"/>
      <c r="G596" s="37"/>
      <c r="H596" s="37"/>
      <c r="I596" s="45"/>
      <c r="J596" s="45"/>
      <c r="K596" s="45"/>
      <c r="O596" s="45"/>
      <c r="P596" s="56"/>
      <c r="Q596" s="56"/>
      <c r="R596" s="46"/>
      <c r="S596" s="46"/>
      <c r="T596" s="46"/>
    </row>
    <row r="597">
      <c r="B597" s="37"/>
      <c r="C597" s="37"/>
      <c r="D597" s="37"/>
      <c r="E597" s="37"/>
      <c r="F597" s="37"/>
      <c r="G597" s="37"/>
      <c r="H597" s="37"/>
      <c r="I597" s="45"/>
      <c r="J597" s="45"/>
      <c r="K597" s="45"/>
      <c r="O597" s="45"/>
      <c r="P597" s="56"/>
      <c r="Q597" s="56"/>
      <c r="R597" s="46"/>
      <c r="S597" s="46"/>
      <c r="T597" s="46"/>
    </row>
    <row r="598">
      <c r="B598" s="37"/>
      <c r="C598" s="37"/>
      <c r="D598" s="37"/>
      <c r="E598" s="37"/>
      <c r="F598" s="37"/>
      <c r="G598" s="37"/>
      <c r="H598" s="37"/>
      <c r="I598" s="45"/>
      <c r="J598" s="45"/>
      <c r="K598" s="45"/>
      <c r="O598" s="45"/>
      <c r="P598" s="56"/>
      <c r="Q598" s="56"/>
      <c r="R598" s="46"/>
      <c r="S598" s="46"/>
      <c r="T598" s="46"/>
    </row>
    <row r="599">
      <c r="B599" s="37"/>
      <c r="C599" s="37"/>
      <c r="D599" s="37"/>
      <c r="E599" s="37"/>
      <c r="F599" s="37"/>
      <c r="G599" s="37"/>
      <c r="H599" s="37"/>
      <c r="I599" s="45"/>
      <c r="J599" s="45"/>
      <c r="K599" s="45"/>
      <c r="O599" s="45"/>
      <c r="P599" s="56"/>
      <c r="Q599" s="56"/>
      <c r="R599" s="46"/>
      <c r="S599" s="46"/>
      <c r="T599" s="46"/>
    </row>
    <row r="600">
      <c r="B600" s="37"/>
      <c r="C600" s="37"/>
      <c r="D600" s="37"/>
      <c r="E600" s="37"/>
      <c r="F600" s="37"/>
      <c r="G600" s="37"/>
      <c r="H600" s="37"/>
      <c r="I600" s="45"/>
      <c r="J600" s="45"/>
      <c r="K600" s="45"/>
      <c r="O600" s="45"/>
      <c r="P600" s="56"/>
      <c r="Q600" s="56"/>
      <c r="R600" s="46"/>
      <c r="S600" s="46"/>
      <c r="T600" s="46"/>
    </row>
    <row r="601">
      <c r="B601" s="37"/>
      <c r="C601" s="37"/>
      <c r="D601" s="37"/>
      <c r="E601" s="37"/>
      <c r="F601" s="37"/>
      <c r="G601" s="37"/>
      <c r="H601" s="37"/>
      <c r="I601" s="45"/>
      <c r="J601" s="45"/>
      <c r="K601" s="45"/>
      <c r="O601" s="45"/>
      <c r="P601" s="56"/>
      <c r="Q601" s="56"/>
      <c r="R601" s="46"/>
      <c r="S601" s="46"/>
      <c r="T601" s="46"/>
    </row>
    <row r="602">
      <c r="B602" s="37"/>
      <c r="C602" s="37"/>
      <c r="D602" s="37"/>
      <c r="E602" s="37"/>
      <c r="F602" s="37"/>
      <c r="G602" s="37"/>
      <c r="H602" s="37"/>
      <c r="I602" s="45"/>
      <c r="J602" s="45"/>
      <c r="K602" s="45"/>
      <c r="O602" s="45"/>
      <c r="P602" s="56"/>
      <c r="Q602" s="56"/>
      <c r="R602" s="46"/>
      <c r="S602" s="46"/>
      <c r="T602" s="46"/>
    </row>
    <row r="603">
      <c r="B603" s="37"/>
      <c r="C603" s="37"/>
      <c r="D603" s="37"/>
      <c r="E603" s="37"/>
      <c r="F603" s="37"/>
      <c r="G603" s="37"/>
      <c r="H603" s="37"/>
      <c r="I603" s="45"/>
      <c r="J603" s="45"/>
      <c r="K603" s="45"/>
      <c r="O603" s="45"/>
      <c r="P603" s="56"/>
      <c r="Q603" s="56"/>
      <c r="R603" s="46"/>
      <c r="S603" s="46"/>
      <c r="T603" s="46"/>
    </row>
    <row r="604">
      <c r="B604" s="37"/>
      <c r="C604" s="37"/>
      <c r="D604" s="37"/>
      <c r="E604" s="37"/>
      <c r="F604" s="37"/>
      <c r="G604" s="37"/>
      <c r="H604" s="37"/>
      <c r="I604" s="45"/>
      <c r="J604" s="45"/>
      <c r="K604" s="45"/>
      <c r="O604" s="45"/>
      <c r="P604" s="56"/>
      <c r="Q604" s="56"/>
      <c r="R604" s="46"/>
      <c r="S604" s="46"/>
      <c r="T604" s="46"/>
    </row>
    <row r="605">
      <c r="B605" s="37"/>
      <c r="C605" s="37"/>
      <c r="D605" s="37"/>
      <c r="E605" s="37"/>
      <c r="F605" s="37"/>
      <c r="G605" s="37"/>
      <c r="H605" s="37"/>
      <c r="I605" s="45"/>
      <c r="J605" s="45"/>
      <c r="K605" s="45"/>
      <c r="O605" s="45"/>
      <c r="P605" s="56"/>
      <c r="Q605" s="56"/>
      <c r="R605" s="46"/>
      <c r="S605" s="46"/>
      <c r="T605" s="46"/>
    </row>
    <row r="606">
      <c r="B606" s="37"/>
      <c r="C606" s="37"/>
      <c r="D606" s="37"/>
      <c r="E606" s="37"/>
      <c r="F606" s="37"/>
      <c r="G606" s="37"/>
      <c r="H606" s="37"/>
      <c r="I606" s="45"/>
      <c r="J606" s="45"/>
      <c r="K606" s="45"/>
      <c r="O606" s="45"/>
      <c r="P606" s="56"/>
      <c r="Q606" s="56"/>
      <c r="R606" s="46"/>
      <c r="S606" s="46"/>
      <c r="T606" s="46"/>
    </row>
    <row r="607">
      <c r="B607" s="37"/>
      <c r="C607" s="37"/>
      <c r="D607" s="37"/>
      <c r="E607" s="37"/>
      <c r="F607" s="37"/>
      <c r="G607" s="37"/>
      <c r="H607" s="37"/>
      <c r="I607" s="45"/>
      <c r="J607" s="45"/>
      <c r="K607" s="45"/>
      <c r="O607" s="45"/>
      <c r="P607" s="56"/>
      <c r="Q607" s="56"/>
      <c r="R607" s="46"/>
      <c r="S607" s="46"/>
      <c r="T607" s="46"/>
    </row>
    <row r="608">
      <c r="B608" s="37"/>
      <c r="C608" s="37"/>
      <c r="D608" s="37"/>
      <c r="E608" s="37"/>
      <c r="F608" s="37"/>
      <c r="G608" s="37"/>
      <c r="H608" s="37"/>
      <c r="I608" s="45"/>
      <c r="J608" s="45"/>
      <c r="K608" s="45"/>
      <c r="O608" s="45"/>
      <c r="P608" s="56"/>
      <c r="Q608" s="56"/>
      <c r="R608" s="46"/>
      <c r="S608" s="46"/>
      <c r="T608" s="46"/>
    </row>
    <row r="609">
      <c r="B609" s="37"/>
      <c r="C609" s="37"/>
      <c r="D609" s="37"/>
      <c r="E609" s="37"/>
      <c r="F609" s="37"/>
      <c r="G609" s="37"/>
      <c r="H609" s="37"/>
      <c r="I609" s="45"/>
      <c r="J609" s="45"/>
      <c r="K609" s="45"/>
      <c r="O609" s="45"/>
      <c r="P609" s="56"/>
      <c r="Q609" s="56"/>
      <c r="R609" s="46"/>
      <c r="S609" s="46"/>
      <c r="T609" s="46"/>
    </row>
    <row r="610">
      <c r="B610" s="37"/>
      <c r="C610" s="37"/>
      <c r="D610" s="37"/>
      <c r="E610" s="37"/>
      <c r="F610" s="37"/>
      <c r="G610" s="37"/>
      <c r="H610" s="37"/>
      <c r="I610" s="45"/>
      <c r="J610" s="45"/>
      <c r="K610" s="45"/>
      <c r="O610" s="45"/>
      <c r="P610" s="56"/>
      <c r="Q610" s="56"/>
      <c r="R610" s="46"/>
      <c r="S610" s="46"/>
      <c r="T610" s="46"/>
    </row>
    <row r="611">
      <c r="B611" s="37"/>
      <c r="C611" s="37"/>
      <c r="D611" s="37"/>
      <c r="E611" s="37"/>
      <c r="F611" s="37"/>
      <c r="G611" s="37"/>
      <c r="H611" s="37"/>
      <c r="I611" s="45"/>
      <c r="J611" s="45"/>
      <c r="K611" s="45"/>
      <c r="O611" s="45"/>
      <c r="P611" s="56"/>
      <c r="Q611" s="56"/>
      <c r="R611" s="46"/>
      <c r="S611" s="46"/>
      <c r="T611" s="46"/>
    </row>
    <row r="612">
      <c r="B612" s="37"/>
      <c r="C612" s="37"/>
      <c r="D612" s="37"/>
      <c r="E612" s="37"/>
      <c r="F612" s="37"/>
      <c r="G612" s="37"/>
      <c r="H612" s="37"/>
      <c r="I612" s="45"/>
      <c r="J612" s="45"/>
      <c r="K612" s="45"/>
      <c r="O612" s="45"/>
      <c r="P612" s="56"/>
      <c r="Q612" s="56"/>
      <c r="R612" s="46"/>
      <c r="S612" s="46"/>
      <c r="T612" s="46"/>
    </row>
    <row r="613">
      <c r="B613" s="37"/>
      <c r="C613" s="37"/>
      <c r="D613" s="37"/>
      <c r="E613" s="37"/>
      <c r="F613" s="37"/>
      <c r="G613" s="37"/>
      <c r="H613" s="37"/>
      <c r="I613" s="45"/>
      <c r="J613" s="45"/>
      <c r="K613" s="45"/>
      <c r="O613" s="45"/>
      <c r="P613" s="56"/>
      <c r="Q613" s="56"/>
      <c r="R613" s="46"/>
      <c r="S613" s="46"/>
      <c r="T613" s="46"/>
    </row>
    <row r="614">
      <c r="B614" s="37"/>
      <c r="C614" s="37"/>
      <c r="D614" s="37"/>
      <c r="E614" s="37"/>
      <c r="F614" s="37"/>
      <c r="G614" s="37"/>
      <c r="H614" s="37"/>
      <c r="I614" s="45"/>
      <c r="J614" s="45"/>
      <c r="K614" s="45"/>
      <c r="O614" s="45"/>
      <c r="P614" s="56"/>
      <c r="Q614" s="56"/>
      <c r="R614" s="46"/>
      <c r="S614" s="46"/>
      <c r="T614" s="46"/>
    </row>
    <row r="615">
      <c r="B615" s="37"/>
      <c r="C615" s="37"/>
      <c r="D615" s="37"/>
      <c r="E615" s="37"/>
      <c r="F615" s="37"/>
      <c r="G615" s="37"/>
      <c r="H615" s="37"/>
      <c r="I615" s="45"/>
      <c r="J615" s="45"/>
      <c r="K615" s="45"/>
      <c r="O615" s="45"/>
      <c r="P615" s="56"/>
      <c r="Q615" s="56"/>
      <c r="R615" s="46"/>
      <c r="S615" s="46"/>
      <c r="T615" s="46"/>
    </row>
    <row r="616">
      <c r="B616" s="37"/>
      <c r="C616" s="37"/>
      <c r="D616" s="37"/>
      <c r="E616" s="37"/>
      <c r="F616" s="37"/>
      <c r="G616" s="37"/>
      <c r="H616" s="37"/>
      <c r="I616" s="45"/>
      <c r="J616" s="45"/>
      <c r="K616" s="45"/>
      <c r="O616" s="45"/>
      <c r="P616" s="56"/>
      <c r="Q616" s="56"/>
      <c r="R616" s="46"/>
      <c r="S616" s="46"/>
      <c r="T616" s="46"/>
    </row>
    <row r="617">
      <c r="B617" s="37"/>
      <c r="C617" s="37"/>
      <c r="D617" s="37"/>
      <c r="E617" s="37"/>
      <c r="F617" s="37"/>
      <c r="G617" s="37"/>
      <c r="H617" s="37"/>
      <c r="I617" s="45"/>
      <c r="J617" s="45"/>
      <c r="K617" s="45"/>
      <c r="O617" s="45"/>
      <c r="P617" s="56"/>
      <c r="Q617" s="56"/>
      <c r="R617" s="46"/>
      <c r="S617" s="46"/>
      <c r="T617" s="46"/>
    </row>
    <row r="618">
      <c r="B618" s="37"/>
      <c r="C618" s="37"/>
      <c r="D618" s="37"/>
      <c r="E618" s="37"/>
      <c r="F618" s="37"/>
      <c r="G618" s="37"/>
      <c r="H618" s="37"/>
      <c r="I618" s="45"/>
      <c r="J618" s="45"/>
      <c r="K618" s="45"/>
      <c r="O618" s="45"/>
      <c r="P618" s="56"/>
      <c r="Q618" s="56"/>
      <c r="R618" s="46"/>
      <c r="S618" s="46"/>
      <c r="T618" s="46"/>
    </row>
    <row r="619">
      <c r="B619" s="37"/>
      <c r="C619" s="37"/>
      <c r="D619" s="37"/>
      <c r="E619" s="37"/>
      <c r="F619" s="37"/>
      <c r="G619" s="37"/>
      <c r="H619" s="37"/>
      <c r="I619" s="45"/>
      <c r="J619" s="45"/>
      <c r="K619" s="45"/>
      <c r="O619" s="45"/>
      <c r="P619" s="56"/>
      <c r="Q619" s="56"/>
      <c r="R619" s="46"/>
      <c r="S619" s="46"/>
      <c r="T619" s="46"/>
    </row>
    <row r="620">
      <c r="B620" s="37"/>
      <c r="C620" s="37"/>
      <c r="D620" s="37"/>
      <c r="E620" s="37"/>
      <c r="F620" s="37"/>
      <c r="G620" s="37"/>
      <c r="H620" s="37"/>
      <c r="I620" s="45"/>
      <c r="J620" s="45"/>
      <c r="K620" s="45"/>
      <c r="O620" s="45"/>
      <c r="P620" s="56"/>
      <c r="Q620" s="56"/>
      <c r="R620" s="46"/>
      <c r="S620" s="46"/>
      <c r="T620" s="46"/>
    </row>
    <row r="621">
      <c r="B621" s="37"/>
      <c r="C621" s="37"/>
      <c r="D621" s="37"/>
      <c r="E621" s="37"/>
      <c r="F621" s="37"/>
      <c r="G621" s="37"/>
      <c r="H621" s="37"/>
      <c r="I621" s="45"/>
      <c r="J621" s="45"/>
      <c r="K621" s="45"/>
      <c r="O621" s="45"/>
      <c r="P621" s="56"/>
      <c r="Q621" s="56"/>
      <c r="R621" s="46"/>
      <c r="S621" s="46"/>
      <c r="T621" s="46"/>
    </row>
    <row r="622">
      <c r="B622" s="37"/>
      <c r="C622" s="37"/>
      <c r="D622" s="37"/>
      <c r="E622" s="37"/>
      <c r="F622" s="37"/>
      <c r="G622" s="37"/>
      <c r="H622" s="37"/>
      <c r="I622" s="45"/>
      <c r="J622" s="45"/>
      <c r="K622" s="45"/>
      <c r="O622" s="45"/>
      <c r="P622" s="56"/>
      <c r="Q622" s="56"/>
      <c r="R622" s="46"/>
      <c r="S622" s="46"/>
      <c r="T622" s="46"/>
    </row>
    <row r="623">
      <c r="B623" s="37"/>
      <c r="C623" s="37"/>
      <c r="D623" s="37"/>
      <c r="E623" s="37"/>
      <c r="F623" s="37"/>
      <c r="G623" s="37"/>
      <c r="H623" s="37"/>
      <c r="I623" s="45"/>
      <c r="J623" s="45"/>
      <c r="K623" s="45"/>
      <c r="O623" s="45"/>
      <c r="P623" s="56"/>
      <c r="Q623" s="56"/>
      <c r="R623" s="46"/>
      <c r="S623" s="46"/>
      <c r="T623" s="46"/>
    </row>
    <row r="624">
      <c r="B624" s="37"/>
      <c r="C624" s="37"/>
      <c r="D624" s="37"/>
      <c r="E624" s="37"/>
      <c r="F624" s="37"/>
      <c r="G624" s="37"/>
      <c r="H624" s="37"/>
      <c r="I624" s="45"/>
      <c r="J624" s="45"/>
      <c r="K624" s="45"/>
      <c r="O624" s="45"/>
      <c r="P624" s="56"/>
      <c r="Q624" s="56"/>
      <c r="R624" s="46"/>
      <c r="S624" s="46"/>
      <c r="T624" s="46"/>
    </row>
    <row r="625">
      <c r="B625" s="37"/>
      <c r="C625" s="37"/>
      <c r="D625" s="37"/>
      <c r="E625" s="37"/>
      <c r="F625" s="37"/>
      <c r="G625" s="37"/>
      <c r="H625" s="37"/>
      <c r="I625" s="45"/>
      <c r="J625" s="45"/>
      <c r="K625" s="45"/>
      <c r="O625" s="45"/>
      <c r="P625" s="56"/>
      <c r="Q625" s="56"/>
      <c r="R625" s="46"/>
      <c r="S625" s="46"/>
      <c r="T625" s="46"/>
    </row>
    <row r="626">
      <c r="B626" s="37"/>
      <c r="C626" s="37"/>
      <c r="D626" s="37"/>
      <c r="E626" s="37"/>
      <c r="F626" s="37"/>
      <c r="G626" s="37"/>
      <c r="H626" s="37"/>
      <c r="I626" s="45"/>
      <c r="J626" s="45"/>
      <c r="K626" s="45"/>
      <c r="O626" s="45"/>
      <c r="P626" s="56"/>
      <c r="Q626" s="56"/>
      <c r="R626" s="46"/>
      <c r="S626" s="46"/>
      <c r="T626" s="46"/>
    </row>
    <row r="627">
      <c r="B627" s="37"/>
      <c r="C627" s="37"/>
      <c r="D627" s="37"/>
      <c r="E627" s="37"/>
      <c r="F627" s="37"/>
      <c r="G627" s="37"/>
      <c r="H627" s="37"/>
      <c r="I627" s="45"/>
      <c r="J627" s="45"/>
      <c r="K627" s="45"/>
      <c r="O627" s="45"/>
      <c r="P627" s="56"/>
      <c r="Q627" s="56"/>
      <c r="R627" s="46"/>
      <c r="S627" s="46"/>
      <c r="T627" s="46"/>
    </row>
    <row r="628">
      <c r="B628" s="37"/>
      <c r="C628" s="37"/>
      <c r="D628" s="37"/>
      <c r="E628" s="37"/>
      <c r="F628" s="37"/>
      <c r="G628" s="37"/>
      <c r="H628" s="37"/>
      <c r="I628" s="45"/>
      <c r="J628" s="45"/>
      <c r="K628" s="45"/>
      <c r="O628" s="45"/>
      <c r="P628" s="56"/>
      <c r="Q628" s="56"/>
      <c r="R628" s="46"/>
      <c r="S628" s="46"/>
      <c r="T628" s="46"/>
    </row>
    <row r="629">
      <c r="B629" s="37"/>
      <c r="C629" s="37"/>
      <c r="D629" s="37"/>
      <c r="E629" s="37"/>
      <c r="F629" s="37"/>
      <c r="G629" s="37"/>
      <c r="H629" s="37"/>
      <c r="I629" s="45"/>
      <c r="J629" s="45"/>
      <c r="K629" s="45"/>
      <c r="O629" s="45"/>
      <c r="P629" s="56"/>
      <c r="Q629" s="56"/>
      <c r="R629" s="46"/>
      <c r="S629" s="46"/>
      <c r="T629" s="46"/>
    </row>
    <row r="630">
      <c r="B630" s="37"/>
      <c r="C630" s="37"/>
      <c r="D630" s="37"/>
      <c r="E630" s="37"/>
      <c r="F630" s="37"/>
      <c r="G630" s="37"/>
      <c r="H630" s="37"/>
      <c r="I630" s="45"/>
      <c r="J630" s="45"/>
      <c r="K630" s="45"/>
      <c r="O630" s="45"/>
      <c r="P630" s="56"/>
      <c r="Q630" s="56"/>
      <c r="R630" s="46"/>
      <c r="S630" s="46"/>
      <c r="T630" s="46"/>
    </row>
    <row r="631">
      <c r="B631" s="37"/>
      <c r="C631" s="37"/>
      <c r="D631" s="37"/>
      <c r="E631" s="37"/>
      <c r="F631" s="37"/>
      <c r="G631" s="37"/>
      <c r="H631" s="37"/>
      <c r="I631" s="45"/>
      <c r="J631" s="45"/>
      <c r="K631" s="45"/>
      <c r="O631" s="45"/>
      <c r="P631" s="56"/>
      <c r="Q631" s="56"/>
      <c r="R631" s="46"/>
      <c r="S631" s="46"/>
      <c r="T631" s="46"/>
    </row>
    <row r="632">
      <c r="B632" s="37"/>
      <c r="C632" s="37"/>
      <c r="D632" s="37"/>
      <c r="E632" s="37"/>
      <c r="F632" s="37"/>
      <c r="G632" s="37"/>
      <c r="H632" s="37"/>
      <c r="I632" s="45"/>
      <c r="J632" s="45"/>
      <c r="K632" s="45"/>
      <c r="O632" s="45"/>
      <c r="P632" s="56"/>
      <c r="Q632" s="56"/>
      <c r="R632" s="46"/>
      <c r="S632" s="46"/>
      <c r="T632" s="46"/>
    </row>
    <row r="633">
      <c r="B633" s="37"/>
      <c r="C633" s="37"/>
      <c r="D633" s="37"/>
      <c r="E633" s="37"/>
      <c r="F633" s="37"/>
      <c r="G633" s="37"/>
      <c r="H633" s="37"/>
      <c r="I633" s="45"/>
      <c r="J633" s="45"/>
      <c r="K633" s="45"/>
      <c r="O633" s="45"/>
      <c r="P633" s="56"/>
      <c r="Q633" s="56"/>
      <c r="R633" s="46"/>
      <c r="S633" s="46"/>
      <c r="T633" s="46"/>
    </row>
    <row r="634">
      <c r="B634" s="37"/>
      <c r="C634" s="37"/>
      <c r="D634" s="37"/>
      <c r="E634" s="37"/>
      <c r="F634" s="37"/>
      <c r="G634" s="37"/>
      <c r="H634" s="37"/>
      <c r="I634" s="45"/>
      <c r="J634" s="45"/>
      <c r="K634" s="45"/>
      <c r="O634" s="45"/>
      <c r="P634" s="56"/>
      <c r="Q634" s="56"/>
      <c r="R634" s="46"/>
      <c r="S634" s="46"/>
      <c r="T634" s="46"/>
    </row>
    <row r="635">
      <c r="B635" s="37"/>
      <c r="C635" s="37"/>
      <c r="D635" s="37"/>
      <c r="E635" s="37"/>
      <c r="F635" s="37"/>
      <c r="G635" s="37"/>
      <c r="H635" s="37"/>
      <c r="I635" s="45"/>
      <c r="J635" s="45"/>
      <c r="K635" s="45"/>
      <c r="O635" s="45"/>
      <c r="P635" s="56"/>
      <c r="Q635" s="56"/>
      <c r="R635" s="46"/>
      <c r="S635" s="46"/>
      <c r="T635" s="46"/>
    </row>
    <row r="636">
      <c r="B636" s="37"/>
      <c r="C636" s="37"/>
      <c r="D636" s="37"/>
      <c r="E636" s="37"/>
      <c r="F636" s="37"/>
      <c r="G636" s="37"/>
      <c r="H636" s="37"/>
      <c r="I636" s="45"/>
      <c r="J636" s="45"/>
      <c r="K636" s="45"/>
      <c r="O636" s="45"/>
      <c r="P636" s="56"/>
      <c r="Q636" s="56"/>
      <c r="R636" s="46"/>
      <c r="S636" s="46"/>
      <c r="T636" s="46"/>
    </row>
    <row r="637">
      <c r="B637" s="37"/>
      <c r="C637" s="37"/>
      <c r="D637" s="37"/>
      <c r="E637" s="37"/>
      <c r="F637" s="37"/>
      <c r="G637" s="37"/>
      <c r="H637" s="37"/>
      <c r="I637" s="45"/>
      <c r="J637" s="45"/>
      <c r="K637" s="45"/>
      <c r="O637" s="45"/>
      <c r="P637" s="56"/>
      <c r="Q637" s="56"/>
      <c r="R637" s="46"/>
      <c r="S637" s="46"/>
      <c r="T637" s="46"/>
    </row>
    <row r="638">
      <c r="B638" s="37"/>
      <c r="C638" s="37"/>
      <c r="D638" s="37"/>
      <c r="E638" s="37"/>
      <c r="F638" s="37"/>
      <c r="G638" s="37"/>
      <c r="H638" s="37"/>
      <c r="I638" s="45"/>
      <c r="J638" s="45"/>
      <c r="K638" s="45"/>
      <c r="O638" s="45"/>
      <c r="P638" s="56"/>
      <c r="Q638" s="56"/>
      <c r="R638" s="46"/>
      <c r="S638" s="46"/>
      <c r="T638" s="46"/>
    </row>
    <row r="639">
      <c r="B639" s="37"/>
      <c r="C639" s="37"/>
      <c r="D639" s="37"/>
      <c r="E639" s="37"/>
      <c r="F639" s="37"/>
      <c r="G639" s="37"/>
      <c r="H639" s="37"/>
      <c r="I639" s="45"/>
      <c r="J639" s="45"/>
      <c r="K639" s="45"/>
      <c r="O639" s="45"/>
      <c r="P639" s="56"/>
      <c r="Q639" s="56"/>
      <c r="R639" s="46"/>
      <c r="S639" s="46"/>
      <c r="T639" s="46"/>
    </row>
    <row r="640">
      <c r="B640" s="37"/>
      <c r="C640" s="37"/>
      <c r="D640" s="37"/>
      <c r="E640" s="37"/>
      <c r="F640" s="37"/>
      <c r="G640" s="37"/>
      <c r="H640" s="37"/>
      <c r="I640" s="45"/>
      <c r="J640" s="45"/>
      <c r="K640" s="45"/>
      <c r="O640" s="45"/>
      <c r="P640" s="56"/>
      <c r="Q640" s="56"/>
      <c r="R640" s="46"/>
      <c r="S640" s="46"/>
      <c r="T640" s="46"/>
    </row>
    <row r="641">
      <c r="B641" s="37"/>
      <c r="C641" s="37"/>
      <c r="D641" s="37"/>
      <c r="E641" s="37"/>
      <c r="F641" s="37"/>
      <c r="G641" s="37"/>
      <c r="H641" s="37"/>
      <c r="I641" s="45"/>
      <c r="J641" s="45"/>
      <c r="K641" s="45"/>
      <c r="O641" s="45"/>
      <c r="P641" s="56"/>
      <c r="Q641" s="56"/>
      <c r="R641" s="46"/>
      <c r="S641" s="46"/>
      <c r="T641" s="46"/>
    </row>
    <row r="642">
      <c r="B642" s="37"/>
      <c r="C642" s="37"/>
      <c r="D642" s="37"/>
      <c r="E642" s="37"/>
      <c r="F642" s="37"/>
      <c r="G642" s="37"/>
      <c r="H642" s="37"/>
      <c r="I642" s="45"/>
      <c r="J642" s="45"/>
      <c r="K642" s="45"/>
      <c r="O642" s="45"/>
      <c r="P642" s="56"/>
      <c r="Q642" s="56"/>
      <c r="R642" s="46"/>
      <c r="S642" s="46"/>
      <c r="T642" s="46"/>
    </row>
    <row r="643">
      <c r="B643" s="37"/>
      <c r="C643" s="37"/>
      <c r="D643" s="37"/>
      <c r="E643" s="37"/>
      <c r="F643" s="37"/>
      <c r="G643" s="37"/>
      <c r="H643" s="37"/>
      <c r="I643" s="45"/>
      <c r="J643" s="45"/>
      <c r="K643" s="45"/>
      <c r="O643" s="45"/>
      <c r="P643" s="56"/>
      <c r="Q643" s="56"/>
      <c r="R643" s="46"/>
      <c r="S643" s="46"/>
      <c r="T643" s="46"/>
    </row>
    <row r="644">
      <c r="B644" s="37"/>
      <c r="C644" s="37"/>
      <c r="D644" s="37"/>
      <c r="E644" s="37"/>
      <c r="F644" s="37"/>
      <c r="G644" s="37"/>
      <c r="H644" s="37"/>
      <c r="I644" s="45"/>
      <c r="J644" s="45"/>
      <c r="K644" s="45"/>
      <c r="O644" s="45"/>
      <c r="P644" s="56"/>
      <c r="Q644" s="56"/>
      <c r="R644" s="46"/>
      <c r="S644" s="46"/>
      <c r="T644" s="46"/>
    </row>
    <row r="645">
      <c r="B645" s="37"/>
      <c r="C645" s="37"/>
      <c r="D645" s="37"/>
      <c r="E645" s="37"/>
      <c r="F645" s="37"/>
      <c r="G645" s="37"/>
      <c r="H645" s="37"/>
      <c r="I645" s="45"/>
      <c r="J645" s="45"/>
      <c r="K645" s="45"/>
      <c r="O645" s="45"/>
      <c r="P645" s="56"/>
      <c r="Q645" s="56"/>
      <c r="R645" s="46"/>
      <c r="S645" s="46"/>
      <c r="T645" s="46"/>
    </row>
    <row r="646">
      <c r="B646" s="37"/>
      <c r="C646" s="37"/>
      <c r="D646" s="37"/>
      <c r="E646" s="37"/>
      <c r="F646" s="37"/>
      <c r="G646" s="37"/>
      <c r="H646" s="37"/>
      <c r="I646" s="45"/>
      <c r="J646" s="45"/>
      <c r="K646" s="45"/>
      <c r="O646" s="45"/>
      <c r="P646" s="56"/>
      <c r="Q646" s="56"/>
      <c r="R646" s="46"/>
      <c r="S646" s="46"/>
      <c r="T646" s="46"/>
    </row>
    <row r="647">
      <c r="B647" s="37"/>
      <c r="C647" s="37"/>
      <c r="D647" s="37"/>
      <c r="E647" s="37"/>
      <c r="F647" s="37"/>
      <c r="G647" s="37"/>
      <c r="H647" s="37"/>
      <c r="I647" s="45"/>
      <c r="J647" s="45"/>
      <c r="K647" s="45"/>
      <c r="O647" s="45"/>
      <c r="P647" s="56"/>
      <c r="Q647" s="56"/>
      <c r="R647" s="46"/>
      <c r="S647" s="46"/>
      <c r="T647" s="46"/>
    </row>
    <row r="648">
      <c r="B648" s="37"/>
      <c r="C648" s="37"/>
      <c r="D648" s="37"/>
      <c r="E648" s="37"/>
      <c r="F648" s="37"/>
      <c r="G648" s="37"/>
      <c r="H648" s="37"/>
      <c r="I648" s="45"/>
      <c r="J648" s="45"/>
      <c r="K648" s="45"/>
      <c r="O648" s="45"/>
      <c r="P648" s="56"/>
      <c r="Q648" s="56"/>
      <c r="R648" s="46"/>
      <c r="S648" s="46"/>
      <c r="T648" s="46"/>
    </row>
    <row r="649">
      <c r="B649" s="37"/>
      <c r="C649" s="37"/>
      <c r="D649" s="37"/>
      <c r="E649" s="37"/>
      <c r="F649" s="37"/>
      <c r="G649" s="37"/>
      <c r="H649" s="37"/>
      <c r="I649" s="45"/>
      <c r="J649" s="45"/>
      <c r="K649" s="45"/>
      <c r="O649" s="45"/>
      <c r="P649" s="56"/>
      <c r="Q649" s="56"/>
      <c r="R649" s="46"/>
      <c r="S649" s="46"/>
      <c r="T649" s="46"/>
    </row>
    <row r="650">
      <c r="B650" s="37"/>
      <c r="C650" s="37"/>
      <c r="D650" s="37"/>
      <c r="E650" s="37"/>
      <c r="F650" s="37"/>
      <c r="G650" s="37"/>
      <c r="H650" s="37"/>
      <c r="I650" s="45"/>
      <c r="J650" s="45"/>
      <c r="K650" s="45"/>
      <c r="O650" s="45"/>
      <c r="P650" s="56"/>
      <c r="Q650" s="56"/>
      <c r="R650" s="46"/>
      <c r="S650" s="46"/>
      <c r="T650" s="46"/>
    </row>
    <row r="651">
      <c r="B651" s="37"/>
      <c r="C651" s="37"/>
      <c r="D651" s="37"/>
      <c r="E651" s="37"/>
      <c r="F651" s="37"/>
      <c r="G651" s="37"/>
      <c r="H651" s="37"/>
      <c r="I651" s="45"/>
      <c r="J651" s="45"/>
      <c r="K651" s="45"/>
      <c r="O651" s="45"/>
      <c r="P651" s="56"/>
      <c r="Q651" s="56"/>
      <c r="R651" s="46"/>
      <c r="S651" s="46"/>
      <c r="T651" s="46"/>
    </row>
    <row r="652">
      <c r="B652" s="37"/>
      <c r="C652" s="37"/>
      <c r="D652" s="37"/>
      <c r="E652" s="37"/>
      <c r="F652" s="37"/>
      <c r="G652" s="37"/>
      <c r="H652" s="37"/>
      <c r="I652" s="45"/>
      <c r="J652" s="45"/>
      <c r="K652" s="45"/>
      <c r="O652" s="45"/>
      <c r="P652" s="56"/>
      <c r="Q652" s="56"/>
      <c r="R652" s="46"/>
      <c r="S652" s="46"/>
      <c r="T652" s="46"/>
    </row>
    <row r="653">
      <c r="B653" s="37"/>
      <c r="C653" s="37"/>
      <c r="D653" s="37"/>
      <c r="E653" s="37"/>
      <c r="F653" s="37"/>
      <c r="G653" s="37"/>
      <c r="H653" s="37"/>
      <c r="I653" s="45"/>
      <c r="J653" s="45"/>
      <c r="K653" s="45"/>
      <c r="O653" s="45"/>
      <c r="P653" s="56"/>
      <c r="Q653" s="56"/>
      <c r="R653" s="46"/>
      <c r="S653" s="46"/>
      <c r="T653" s="46"/>
    </row>
    <row r="654">
      <c r="B654" s="37"/>
      <c r="C654" s="37"/>
      <c r="D654" s="37"/>
      <c r="E654" s="37"/>
      <c r="F654" s="37"/>
      <c r="G654" s="37"/>
      <c r="H654" s="37"/>
      <c r="I654" s="45"/>
      <c r="J654" s="45"/>
      <c r="K654" s="45"/>
      <c r="O654" s="45"/>
      <c r="P654" s="56"/>
      <c r="Q654" s="56"/>
      <c r="R654" s="46"/>
      <c r="S654" s="46"/>
      <c r="T654" s="46"/>
    </row>
    <row r="655">
      <c r="B655" s="37"/>
      <c r="C655" s="37"/>
      <c r="D655" s="37"/>
      <c r="E655" s="37"/>
      <c r="F655" s="37"/>
      <c r="G655" s="37"/>
      <c r="H655" s="37"/>
      <c r="I655" s="45"/>
      <c r="J655" s="45"/>
      <c r="K655" s="45"/>
      <c r="O655" s="45"/>
      <c r="P655" s="56"/>
      <c r="Q655" s="56"/>
      <c r="R655" s="46"/>
      <c r="S655" s="46"/>
      <c r="T655" s="46"/>
    </row>
    <row r="656">
      <c r="B656" s="37"/>
      <c r="C656" s="37"/>
      <c r="D656" s="37"/>
      <c r="E656" s="37"/>
      <c r="F656" s="37"/>
      <c r="G656" s="37"/>
      <c r="H656" s="37"/>
      <c r="I656" s="45"/>
      <c r="J656" s="45"/>
      <c r="K656" s="45"/>
      <c r="O656" s="45"/>
      <c r="P656" s="56"/>
      <c r="Q656" s="56"/>
      <c r="R656" s="46"/>
      <c r="S656" s="46"/>
      <c r="T656" s="46"/>
    </row>
    <row r="657">
      <c r="B657" s="37"/>
      <c r="C657" s="37"/>
      <c r="D657" s="37"/>
      <c r="E657" s="37"/>
      <c r="F657" s="37"/>
      <c r="G657" s="37"/>
      <c r="H657" s="37"/>
      <c r="I657" s="45"/>
      <c r="J657" s="45"/>
      <c r="K657" s="45"/>
      <c r="O657" s="45"/>
      <c r="P657" s="56"/>
      <c r="Q657" s="56"/>
      <c r="R657" s="46"/>
      <c r="S657" s="46"/>
      <c r="T657" s="46"/>
    </row>
    <row r="658">
      <c r="B658" s="37"/>
      <c r="C658" s="37"/>
      <c r="D658" s="37"/>
      <c r="E658" s="37"/>
      <c r="F658" s="37"/>
      <c r="G658" s="37"/>
      <c r="H658" s="37"/>
      <c r="I658" s="45"/>
      <c r="J658" s="45"/>
      <c r="K658" s="45"/>
      <c r="O658" s="45"/>
      <c r="P658" s="56"/>
      <c r="Q658" s="56"/>
      <c r="R658" s="46"/>
      <c r="S658" s="46"/>
      <c r="T658" s="46"/>
    </row>
    <row r="659">
      <c r="B659" s="37"/>
      <c r="C659" s="37"/>
      <c r="D659" s="37"/>
      <c r="E659" s="37"/>
      <c r="F659" s="37"/>
      <c r="G659" s="37"/>
      <c r="H659" s="37"/>
      <c r="I659" s="45"/>
      <c r="J659" s="45"/>
      <c r="K659" s="45"/>
      <c r="O659" s="45"/>
      <c r="P659" s="56"/>
      <c r="Q659" s="56"/>
      <c r="R659" s="46"/>
      <c r="S659" s="46"/>
      <c r="T659" s="46"/>
    </row>
    <row r="660">
      <c r="B660" s="37"/>
      <c r="C660" s="37"/>
      <c r="D660" s="37"/>
      <c r="E660" s="37"/>
      <c r="F660" s="37"/>
      <c r="G660" s="37"/>
      <c r="H660" s="37"/>
      <c r="I660" s="45"/>
      <c r="J660" s="45"/>
      <c r="K660" s="45"/>
      <c r="O660" s="45"/>
      <c r="P660" s="56"/>
      <c r="Q660" s="56"/>
      <c r="R660" s="46"/>
      <c r="S660" s="46"/>
      <c r="T660" s="46"/>
    </row>
    <row r="661">
      <c r="B661" s="37"/>
      <c r="C661" s="37"/>
      <c r="D661" s="37"/>
      <c r="E661" s="37"/>
      <c r="F661" s="37"/>
      <c r="G661" s="37"/>
      <c r="H661" s="37"/>
      <c r="I661" s="45"/>
      <c r="J661" s="45"/>
      <c r="K661" s="45"/>
      <c r="O661" s="45"/>
      <c r="P661" s="56"/>
      <c r="Q661" s="56"/>
      <c r="R661" s="46"/>
      <c r="S661" s="46"/>
      <c r="T661" s="46"/>
    </row>
    <row r="662">
      <c r="B662" s="37"/>
      <c r="C662" s="37"/>
      <c r="D662" s="37"/>
      <c r="E662" s="37"/>
      <c r="F662" s="37"/>
      <c r="G662" s="37"/>
      <c r="H662" s="37"/>
      <c r="I662" s="45"/>
      <c r="J662" s="45"/>
      <c r="K662" s="45"/>
      <c r="O662" s="45"/>
      <c r="P662" s="56"/>
      <c r="Q662" s="56"/>
      <c r="R662" s="46"/>
      <c r="S662" s="46"/>
      <c r="T662" s="46"/>
    </row>
    <row r="663">
      <c r="B663" s="37"/>
      <c r="C663" s="37"/>
      <c r="D663" s="37"/>
      <c r="E663" s="37"/>
      <c r="F663" s="37"/>
      <c r="G663" s="37"/>
      <c r="H663" s="37"/>
      <c r="I663" s="45"/>
      <c r="J663" s="45"/>
      <c r="K663" s="45"/>
      <c r="O663" s="45"/>
      <c r="P663" s="56"/>
      <c r="Q663" s="56"/>
      <c r="R663" s="46"/>
      <c r="S663" s="46"/>
      <c r="T663" s="46"/>
    </row>
    <row r="664">
      <c r="B664" s="37"/>
      <c r="C664" s="37"/>
      <c r="D664" s="37"/>
      <c r="E664" s="37"/>
      <c r="F664" s="37"/>
      <c r="G664" s="37"/>
      <c r="H664" s="37"/>
      <c r="I664" s="45"/>
      <c r="J664" s="45"/>
      <c r="K664" s="45"/>
      <c r="O664" s="45"/>
      <c r="P664" s="56"/>
      <c r="Q664" s="56"/>
      <c r="R664" s="46"/>
      <c r="S664" s="46"/>
      <c r="T664" s="46"/>
    </row>
    <row r="665">
      <c r="B665" s="37"/>
      <c r="C665" s="37"/>
      <c r="D665" s="37"/>
      <c r="E665" s="37"/>
      <c r="F665" s="37"/>
      <c r="G665" s="37"/>
      <c r="H665" s="37"/>
      <c r="I665" s="45"/>
      <c r="J665" s="45"/>
      <c r="K665" s="45"/>
      <c r="O665" s="45"/>
      <c r="P665" s="56"/>
      <c r="Q665" s="56"/>
      <c r="R665" s="46"/>
      <c r="S665" s="46"/>
      <c r="T665" s="46"/>
    </row>
    <row r="666">
      <c r="B666" s="37"/>
      <c r="C666" s="37"/>
      <c r="D666" s="37"/>
      <c r="E666" s="37"/>
      <c r="F666" s="37"/>
      <c r="G666" s="37"/>
      <c r="H666" s="37"/>
      <c r="I666" s="45"/>
      <c r="J666" s="45"/>
      <c r="K666" s="45"/>
      <c r="O666" s="45"/>
      <c r="P666" s="56"/>
      <c r="Q666" s="56"/>
      <c r="R666" s="46"/>
      <c r="S666" s="46"/>
      <c r="T666" s="46"/>
    </row>
    <row r="667">
      <c r="B667" s="37"/>
      <c r="C667" s="37"/>
      <c r="D667" s="37"/>
      <c r="E667" s="37"/>
      <c r="F667" s="37"/>
      <c r="G667" s="37"/>
      <c r="H667" s="37"/>
      <c r="I667" s="45"/>
      <c r="J667" s="45"/>
      <c r="K667" s="45"/>
      <c r="O667" s="45"/>
      <c r="P667" s="56"/>
      <c r="Q667" s="56"/>
      <c r="R667" s="46"/>
      <c r="S667" s="46"/>
      <c r="T667" s="46"/>
    </row>
    <row r="668">
      <c r="B668" s="37"/>
      <c r="C668" s="37"/>
      <c r="D668" s="37"/>
      <c r="E668" s="37"/>
      <c r="F668" s="37"/>
      <c r="G668" s="37"/>
      <c r="H668" s="37"/>
      <c r="I668" s="45"/>
      <c r="J668" s="45"/>
      <c r="K668" s="45"/>
      <c r="O668" s="45"/>
      <c r="P668" s="56"/>
      <c r="Q668" s="56"/>
      <c r="R668" s="46"/>
      <c r="S668" s="46"/>
      <c r="T668" s="46"/>
    </row>
    <row r="669">
      <c r="B669" s="37"/>
      <c r="C669" s="37"/>
      <c r="D669" s="37"/>
      <c r="E669" s="37"/>
      <c r="F669" s="37"/>
      <c r="G669" s="37"/>
      <c r="H669" s="37"/>
      <c r="I669" s="45"/>
      <c r="J669" s="45"/>
      <c r="K669" s="45"/>
      <c r="O669" s="45"/>
      <c r="P669" s="56"/>
      <c r="Q669" s="56"/>
      <c r="R669" s="46"/>
      <c r="S669" s="46"/>
      <c r="T669" s="46"/>
    </row>
    <row r="670">
      <c r="B670" s="37"/>
      <c r="C670" s="37"/>
      <c r="D670" s="37"/>
      <c r="E670" s="37"/>
      <c r="F670" s="37"/>
      <c r="G670" s="37"/>
      <c r="H670" s="37"/>
      <c r="I670" s="45"/>
      <c r="J670" s="45"/>
      <c r="K670" s="45"/>
      <c r="O670" s="45"/>
      <c r="P670" s="56"/>
      <c r="Q670" s="56"/>
      <c r="R670" s="46"/>
      <c r="S670" s="46"/>
      <c r="T670" s="46"/>
    </row>
    <row r="671">
      <c r="B671" s="37"/>
      <c r="C671" s="37"/>
      <c r="D671" s="37"/>
      <c r="E671" s="37"/>
      <c r="F671" s="37"/>
      <c r="G671" s="37"/>
      <c r="H671" s="37"/>
      <c r="I671" s="45"/>
      <c r="J671" s="45"/>
      <c r="K671" s="45"/>
      <c r="O671" s="45"/>
      <c r="P671" s="56"/>
      <c r="Q671" s="56"/>
      <c r="R671" s="46"/>
      <c r="S671" s="46"/>
      <c r="T671" s="46"/>
    </row>
    <row r="672">
      <c r="B672" s="37"/>
      <c r="C672" s="37"/>
      <c r="D672" s="37"/>
      <c r="E672" s="37"/>
      <c r="F672" s="37"/>
      <c r="G672" s="37"/>
      <c r="H672" s="37"/>
      <c r="I672" s="45"/>
      <c r="J672" s="45"/>
      <c r="K672" s="45"/>
      <c r="O672" s="45"/>
      <c r="P672" s="56"/>
      <c r="Q672" s="56"/>
      <c r="R672" s="46"/>
      <c r="S672" s="46"/>
      <c r="T672" s="46"/>
    </row>
    <row r="673">
      <c r="B673" s="37"/>
      <c r="C673" s="37"/>
      <c r="D673" s="37"/>
      <c r="E673" s="37"/>
      <c r="F673" s="37"/>
      <c r="G673" s="37"/>
      <c r="H673" s="37"/>
      <c r="I673" s="45"/>
      <c r="J673" s="45"/>
      <c r="K673" s="45"/>
      <c r="O673" s="45"/>
      <c r="P673" s="56"/>
      <c r="Q673" s="56"/>
      <c r="R673" s="46"/>
      <c r="S673" s="46"/>
      <c r="T673" s="46"/>
    </row>
    <row r="674">
      <c r="B674" s="37"/>
      <c r="C674" s="37"/>
      <c r="D674" s="37"/>
      <c r="E674" s="37"/>
      <c r="F674" s="37"/>
      <c r="G674" s="37"/>
      <c r="H674" s="37"/>
      <c r="I674" s="45"/>
      <c r="J674" s="45"/>
      <c r="K674" s="45"/>
      <c r="O674" s="45"/>
      <c r="P674" s="56"/>
      <c r="Q674" s="56"/>
      <c r="R674" s="46"/>
      <c r="S674" s="46"/>
      <c r="T674" s="46"/>
    </row>
    <row r="675">
      <c r="B675" s="37"/>
      <c r="C675" s="37"/>
      <c r="D675" s="37"/>
      <c r="E675" s="37"/>
      <c r="F675" s="37"/>
      <c r="G675" s="37"/>
      <c r="H675" s="37"/>
      <c r="I675" s="45"/>
      <c r="J675" s="45"/>
      <c r="K675" s="45"/>
      <c r="O675" s="45"/>
      <c r="P675" s="56"/>
      <c r="Q675" s="56"/>
      <c r="R675" s="46"/>
      <c r="S675" s="46"/>
      <c r="T675" s="46"/>
    </row>
    <row r="676">
      <c r="B676" s="37"/>
      <c r="C676" s="37"/>
      <c r="D676" s="37"/>
      <c r="E676" s="37"/>
      <c r="F676" s="37"/>
      <c r="G676" s="37"/>
      <c r="H676" s="37"/>
      <c r="I676" s="45"/>
      <c r="J676" s="45"/>
      <c r="K676" s="45"/>
      <c r="O676" s="45"/>
      <c r="P676" s="56"/>
      <c r="Q676" s="56"/>
      <c r="R676" s="46"/>
      <c r="S676" s="46"/>
      <c r="T676" s="46"/>
    </row>
    <row r="677">
      <c r="B677" s="37"/>
      <c r="C677" s="37"/>
      <c r="D677" s="37"/>
      <c r="E677" s="37"/>
      <c r="F677" s="37"/>
      <c r="G677" s="37"/>
      <c r="H677" s="37"/>
      <c r="I677" s="45"/>
      <c r="J677" s="45"/>
      <c r="K677" s="45"/>
      <c r="O677" s="45"/>
      <c r="P677" s="56"/>
      <c r="Q677" s="56"/>
      <c r="R677" s="46"/>
      <c r="S677" s="46"/>
      <c r="T677" s="46"/>
    </row>
    <row r="678">
      <c r="B678" s="37"/>
      <c r="C678" s="37"/>
      <c r="D678" s="37"/>
      <c r="E678" s="37"/>
      <c r="F678" s="37"/>
      <c r="G678" s="37"/>
      <c r="H678" s="37"/>
      <c r="I678" s="45"/>
      <c r="J678" s="45"/>
      <c r="K678" s="45"/>
      <c r="O678" s="45"/>
      <c r="P678" s="56"/>
      <c r="Q678" s="56"/>
      <c r="R678" s="46"/>
      <c r="S678" s="46"/>
      <c r="T678" s="46"/>
    </row>
    <row r="679">
      <c r="B679" s="37"/>
      <c r="C679" s="37"/>
      <c r="D679" s="37"/>
      <c r="E679" s="37"/>
      <c r="F679" s="37"/>
      <c r="G679" s="37"/>
      <c r="H679" s="37"/>
      <c r="I679" s="45"/>
      <c r="J679" s="45"/>
      <c r="K679" s="45"/>
      <c r="O679" s="45"/>
      <c r="P679" s="56"/>
      <c r="Q679" s="56"/>
      <c r="R679" s="46"/>
      <c r="S679" s="46"/>
      <c r="T679" s="46"/>
    </row>
    <row r="680">
      <c r="B680" s="37"/>
      <c r="C680" s="37"/>
      <c r="D680" s="37"/>
      <c r="E680" s="37"/>
      <c r="F680" s="37"/>
      <c r="G680" s="37"/>
      <c r="H680" s="37"/>
      <c r="I680" s="45"/>
      <c r="J680" s="45"/>
      <c r="K680" s="45"/>
      <c r="O680" s="45"/>
      <c r="P680" s="56"/>
      <c r="Q680" s="56"/>
      <c r="R680" s="46"/>
      <c r="S680" s="46"/>
      <c r="T680" s="46"/>
    </row>
    <row r="681">
      <c r="B681" s="37"/>
      <c r="C681" s="37"/>
      <c r="D681" s="37"/>
      <c r="E681" s="37"/>
      <c r="F681" s="37"/>
      <c r="G681" s="37"/>
      <c r="H681" s="37"/>
      <c r="I681" s="45"/>
      <c r="J681" s="45"/>
      <c r="K681" s="45"/>
      <c r="O681" s="45"/>
      <c r="P681" s="56"/>
      <c r="Q681" s="56"/>
      <c r="R681" s="46"/>
      <c r="S681" s="46"/>
      <c r="T681" s="46"/>
    </row>
    <row r="682">
      <c r="B682" s="37"/>
      <c r="C682" s="37"/>
      <c r="D682" s="37"/>
      <c r="E682" s="37"/>
      <c r="F682" s="37"/>
      <c r="G682" s="37"/>
      <c r="H682" s="37"/>
      <c r="I682" s="45"/>
      <c r="J682" s="45"/>
      <c r="K682" s="45"/>
      <c r="O682" s="45"/>
      <c r="P682" s="56"/>
      <c r="Q682" s="56"/>
      <c r="R682" s="46"/>
      <c r="S682" s="46"/>
      <c r="T682" s="46"/>
    </row>
    <row r="683">
      <c r="B683" s="37"/>
      <c r="C683" s="37"/>
      <c r="D683" s="37"/>
      <c r="E683" s="37"/>
      <c r="F683" s="37"/>
      <c r="G683" s="37"/>
      <c r="H683" s="37"/>
      <c r="I683" s="45"/>
      <c r="J683" s="45"/>
      <c r="K683" s="45"/>
      <c r="O683" s="45"/>
      <c r="P683" s="56"/>
      <c r="Q683" s="56"/>
      <c r="R683" s="46"/>
      <c r="S683" s="46"/>
      <c r="T683" s="46"/>
    </row>
    <row r="684">
      <c r="B684" s="37"/>
      <c r="C684" s="37"/>
      <c r="D684" s="37"/>
      <c r="E684" s="37"/>
      <c r="F684" s="37"/>
      <c r="G684" s="37"/>
      <c r="H684" s="37"/>
      <c r="I684" s="45"/>
      <c r="J684" s="45"/>
      <c r="K684" s="45"/>
      <c r="O684" s="45"/>
      <c r="P684" s="56"/>
      <c r="Q684" s="56"/>
      <c r="R684" s="46"/>
      <c r="S684" s="46"/>
      <c r="T684" s="46"/>
    </row>
    <row r="685">
      <c r="B685" s="37"/>
      <c r="C685" s="37"/>
      <c r="D685" s="37"/>
      <c r="E685" s="37"/>
      <c r="F685" s="37"/>
      <c r="G685" s="37"/>
      <c r="H685" s="37"/>
      <c r="I685" s="45"/>
      <c r="J685" s="45"/>
      <c r="K685" s="45"/>
      <c r="O685" s="45"/>
      <c r="P685" s="56"/>
      <c r="Q685" s="56"/>
      <c r="R685" s="46"/>
      <c r="S685" s="46"/>
      <c r="T685" s="46"/>
    </row>
    <row r="686">
      <c r="B686" s="37"/>
      <c r="C686" s="37"/>
      <c r="D686" s="37"/>
      <c r="E686" s="37"/>
      <c r="F686" s="37"/>
      <c r="G686" s="37"/>
      <c r="H686" s="37"/>
      <c r="I686" s="45"/>
      <c r="J686" s="45"/>
      <c r="K686" s="45"/>
      <c r="O686" s="45"/>
      <c r="P686" s="56"/>
      <c r="Q686" s="56"/>
      <c r="R686" s="46"/>
      <c r="S686" s="46"/>
      <c r="T686" s="46"/>
    </row>
    <row r="687">
      <c r="B687" s="37"/>
      <c r="C687" s="37"/>
      <c r="D687" s="37"/>
      <c r="E687" s="37"/>
      <c r="F687" s="37"/>
      <c r="G687" s="37"/>
      <c r="H687" s="37"/>
      <c r="I687" s="45"/>
      <c r="J687" s="45"/>
      <c r="K687" s="45"/>
      <c r="O687" s="45"/>
      <c r="P687" s="56"/>
      <c r="Q687" s="56"/>
      <c r="R687" s="46"/>
      <c r="S687" s="46"/>
      <c r="T687" s="46"/>
    </row>
    <row r="688">
      <c r="B688" s="37"/>
      <c r="C688" s="37"/>
      <c r="D688" s="37"/>
      <c r="E688" s="37"/>
      <c r="F688" s="37"/>
      <c r="G688" s="37"/>
      <c r="H688" s="37"/>
      <c r="I688" s="45"/>
      <c r="J688" s="45"/>
      <c r="K688" s="45"/>
      <c r="O688" s="45"/>
      <c r="P688" s="56"/>
      <c r="Q688" s="56"/>
      <c r="R688" s="46"/>
      <c r="S688" s="46"/>
      <c r="T688" s="46"/>
    </row>
    <row r="689">
      <c r="B689" s="37"/>
      <c r="C689" s="37"/>
      <c r="D689" s="37"/>
      <c r="E689" s="37"/>
      <c r="F689" s="37"/>
      <c r="G689" s="37"/>
      <c r="H689" s="37"/>
      <c r="I689" s="45"/>
      <c r="J689" s="45"/>
      <c r="K689" s="45"/>
      <c r="O689" s="45"/>
      <c r="P689" s="56"/>
      <c r="Q689" s="56"/>
      <c r="R689" s="46"/>
      <c r="S689" s="46"/>
      <c r="T689" s="46"/>
    </row>
    <row r="690">
      <c r="B690" s="37"/>
      <c r="C690" s="37"/>
      <c r="D690" s="37"/>
      <c r="E690" s="37"/>
      <c r="F690" s="37"/>
      <c r="G690" s="37"/>
      <c r="H690" s="37"/>
      <c r="I690" s="45"/>
      <c r="J690" s="45"/>
      <c r="K690" s="45"/>
      <c r="O690" s="45"/>
      <c r="P690" s="56"/>
      <c r="Q690" s="56"/>
      <c r="R690" s="46"/>
      <c r="S690" s="46"/>
      <c r="T690" s="46"/>
    </row>
    <row r="691">
      <c r="B691" s="37"/>
      <c r="C691" s="37"/>
      <c r="D691" s="37"/>
      <c r="E691" s="37"/>
      <c r="F691" s="37"/>
      <c r="G691" s="37"/>
      <c r="H691" s="37"/>
      <c r="I691" s="45"/>
      <c r="J691" s="45"/>
      <c r="K691" s="45"/>
      <c r="O691" s="45"/>
      <c r="P691" s="56"/>
      <c r="Q691" s="56"/>
      <c r="R691" s="46"/>
      <c r="S691" s="46"/>
      <c r="T691" s="46"/>
    </row>
    <row r="692">
      <c r="B692" s="37"/>
      <c r="C692" s="37"/>
      <c r="D692" s="37"/>
      <c r="E692" s="37"/>
      <c r="F692" s="37"/>
      <c r="G692" s="37"/>
      <c r="H692" s="37"/>
      <c r="I692" s="45"/>
      <c r="J692" s="45"/>
      <c r="K692" s="45"/>
      <c r="O692" s="45"/>
      <c r="P692" s="56"/>
      <c r="Q692" s="56"/>
      <c r="R692" s="46"/>
      <c r="S692" s="46"/>
      <c r="T692" s="46"/>
    </row>
    <row r="693">
      <c r="B693" s="37"/>
      <c r="C693" s="37"/>
      <c r="D693" s="37"/>
      <c r="E693" s="37"/>
      <c r="F693" s="37"/>
      <c r="G693" s="37"/>
      <c r="H693" s="37"/>
      <c r="I693" s="45"/>
      <c r="J693" s="45"/>
      <c r="K693" s="45"/>
      <c r="O693" s="45"/>
      <c r="P693" s="56"/>
      <c r="Q693" s="56"/>
      <c r="R693" s="46"/>
      <c r="S693" s="46"/>
      <c r="T693" s="46"/>
    </row>
    <row r="694">
      <c r="B694" s="37"/>
      <c r="C694" s="37"/>
      <c r="D694" s="37"/>
      <c r="E694" s="37"/>
      <c r="F694" s="37"/>
      <c r="G694" s="37"/>
      <c r="H694" s="37"/>
      <c r="I694" s="45"/>
      <c r="J694" s="45"/>
      <c r="K694" s="45"/>
      <c r="O694" s="45"/>
      <c r="P694" s="56"/>
      <c r="Q694" s="56"/>
      <c r="R694" s="46"/>
      <c r="S694" s="46"/>
      <c r="T694" s="46"/>
    </row>
    <row r="695">
      <c r="B695" s="37"/>
      <c r="C695" s="37"/>
      <c r="D695" s="37"/>
      <c r="E695" s="37"/>
      <c r="F695" s="37"/>
      <c r="G695" s="37"/>
      <c r="H695" s="37"/>
      <c r="I695" s="45"/>
      <c r="J695" s="45"/>
      <c r="K695" s="45"/>
      <c r="O695" s="45"/>
      <c r="P695" s="56"/>
      <c r="Q695" s="56"/>
      <c r="R695" s="46"/>
      <c r="S695" s="46"/>
      <c r="T695" s="46"/>
    </row>
    <row r="696">
      <c r="B696" s="37"/>
      <c r="C696" s="37"/>
      <c r="D696" s="37"/>
      <c r="E696" s="37"/>
      <c r="F696" s="37"/>
      <c r="G696" s="37"/>
      <c r="H696" s="37"/>
      <c r="I696" s="45"/>
      <c r="J696" s="45"/>
      <c r="K696" s="45"/>
      <c r="O696" s="45"/>
      <c r="P696" s="56"/>
      <c r="Q696" s="56"/>
      <c r="R696" s="46"/>
      <c r="S696" s="46"/>
      <c r="T696" s="46"/>
    </row>
    <row r="697">
      <c r="B697" s="37"/>
      <c r="C697" s="37"/>
      <c r="D697" s="37"/>
      <c r="E697" s="37"/>
      <c r="F697" s="37"/>
      <c r="G697" s="37"/>
      <c r="H697" s="37"/>
      <c r="I697" s="45"/>
      <c r="J697" s="45"/>
      <c r="K697" s="45"/>
      <c r="O697" s="45"/>
      <c r="P697" s="56"/>
      <c r="Q697" s="56"/>
      <c r="R697" s="46"/>
      <c r="S697" s="46"/>
      <c r="T697" s="46"/>
    </row>
    <row r="698">
      <c r="B698" s="37"/>
      <c r="C698" s="37"/>
      <c r="D698" s="37"/>
      <c r="E698" s="37"/>
      <c r="F698" s="37"/>
      <c r="G698" s="37"/>
      <c r="H698" s="37"/>
      <c r="I698" s="45"/>
      <c r="J698" s="45"/>
      <c r="K698" s="45"/>
      <c r="O698" s="45"/>
      <c r="P698" s="56"/>
      <c r="Q698" s="56"/>
      <c r="R698" s="46"/>
      <c r="S698" s="46"/>
      <c r="T698" s="46"/>
    </row>
    <row r="699">
      <c r="B699" s="37"/>
      <c r="C699" s="37"/>
      <c r="D699" s="37"/>
      <c r="E699" s="37"/>
      <c r="F699" s="37"/>
      <c r="G699" s="37"/>
      <c r="H699" s="37"/>
      <c r="I699" s="45"/>
      <c r="J699" s="45"/>
      <c r="K699" s="45"/>
      <c r="O699" s="45"/>
      <c r="P699" s="56"/>
      <c r="Q699" s="56"/>
      <c r="R699" s="46"/>
      <c r="S699" s="46"/>
      <c r="T699" s="46"/>
    </row>
    <row r="700">
      <c r="B700" s="37"/>
      <c r="C700" s="37"/>
      <c r="D700" s="37"/>
      <c r="E700" s="37"/>
      <c r="F700" s="37"/>
      <c r="G700" s="37"/>
      <c r="H700" s="37"/>
      <c r="I700" s="45"/>
      <c r="J700" s="45"/>
      <c r="K700" s="45"/>
      <c r="O700" s="45"/>
      <c r="P700" s="56"/>
      <c r="Q700" s="56"/>
      <c r="R700" s="46"/>
      <c r="S700" s="46"/>
      <c r="T700" s="46"/>
    </row>
    <row r="701">
      <c r="B701" s="37"/>
      <c r="C701" s="37"/>
      <c r="D701" s="37"/>
      <c r="E701" s="37"/>
      <c r="F701" s="37"/>
      <c r="G701" s="37"/>
      <c r="H701" s="37"/>
      <c r="I701" s="45"/>
      <c r="J701" s="45"/>
      <c r="K701" s="45"/>
      <c r="O701" s="45"/>
      <c r="P701" s="56"/>
      <c r="Q701" s="56"/>
      <c r="R701" s="46"/>
      <c r="S701" s="46"/>
      <c r="T701" s="46"/>
    </row>
    <row r="702">
      <c r="B702" s="37"/>
      <c r="C702" s="37"/>
      <c r="D702" s="37"/>
      <c r="E702" s="37"/>
      <c r="F702" s="37"/>
      <c r="G702" s="37"/>
      <c r="H702" s="37"/>
      <c r="I702" s="45"/>
      <c r="J702" s="45"/>
      <c r="K702" s="45"/>
      <c r="O702" s="45"/>
      <c r="P702" s="56"/>
      <c r="Q702" s="56"/>
      <c r="R702" s="46"/>
      <c r="S702" s="46"/>
      <c r="T702" s="46"/>
    </row>
    <row r="703">
      <c r="B703" s="37"/>
      <c r="C703" s="37"/>
      <c r="D703" s="37"/>
      <c r="E703" s="37"/>
      <c r="F703" s="37"/>
      <c r="G703" s="37"/>
      <c r="H703" s="37"/>
      <c r="I703" s="45"/>
      <c r="J703" s="45"/>
      <c r="K703" s="45"/>
      <c r="O703" s="45"/>
      <c r="P703" s="56"/>
      <c r="Q703" s="56"/>
      <c r="R703" s="46"/>
      <c r="S703" s="46"/>
      <c r="T703" s="46"/>
    </row>
    <row r="704">
      <c r="B704" s="37"/>
      <c r="C704" s="37"/>
      <c r="D704" s="37"/>
      <c r="E704" s="37"/>
      <c r="F704" s="37"/>
      <c r="G704" s="37"/>
      <c r="H704" s="37"/>
      <c r="I704" s="45"/>
      <c r="J704" s="45"/>
      <c r="K704" s="45"/>
      <c r="O704" s="45"/>
      <c r="P704" s="56"/>
      <c r="Q704" s="56"/>
      <c r="R704" s="46"/>
      <c r="S704" s="46"/>
      <c r="T704" s="46"/>
    </row>
    <row r="705">
      <c r="B705" s="37"/>
      <c r="C705" s="37"/>
      <c r="D705" s="37"/>
      <c r="E705" s="37"/>
      <c r="F705" s="37"/>
      <c r="G705" s="37"/>
      <c r="H705" s="37"/>
      <c r="I705" s="45"/>
      <c r="J705" s="45"/>
      <c r="K705" s="45"/>
      <c r="O705" s="45"/>
      <c r="P705" s="56"/>
      <c r="Q705" s="56"/>
      <c r="R705" s="46"/>
      <c r="S705" s="46"/>
      <c r="T705" s="46"/>
    </row>
    <row r="706">
      <c r="B706" s="37"/>
      <c r="C706" s="37"/>
      <c r="D706" s="37"/>
      <c r="E706" s="37"/>
      <c r="F706" s="37"/>
      <c r="G706" s="37"/>
      <c r="H706" s="37"/>
      <c r="I706" s="45"/>
      <c r="J706" s="45"/>
      <c r="K706" s="45"/>
      <c r="O706" s="45"/>
      <c r="P706" s="56"/>
      <c r="Q706" s="56"/>
      <c r="R706" s="46"/>
      <c r="S706" s="46"/>
      <c r="T706" s="46"/>
    </row>
    <row r="707">
      <c r="B707" s="37"/>
      <c r="C707" s="37"/>
      <c r="D707" s="37"/>
      <c r="E707" s="37"/>
      <c r="F707" s="37"/>
      <c r="G707" s="37"/>
      <c r="H707" s="37"/>
      <c r="I707" s="45"/>
      <c r="J707" s="45"/>
      <c r="K707" s="45"/>
      <c r="O707" s="45"/>
      <c r="P707" s="56"/>
      <c r="Q707" s="56"/>
      <c r="R707" s="46"/>
      <c r="S707" s="46"/>
      <c r="T707" s="46"/>
    </row>
    <row r="708">
      <c r="B708" s="37"/>
      <c r="C708" s="37"/>
      <c r="D708" s="37"/>
      <c r="E708" s="37"/>
      <c r="F708" s="37"/>
      <c r="G708" s="37"/>
      <c r="H708" s="37"/>
      <c r="I708" s="45"/>
      <c r="J708" s="45"/>
      <c r="K708" s="45"/>
      <c r="O708" s="45"/>
      <c r="P708" s="56"/>
      <c r="Q708" s="56"/>
      <c r="R708" s="46"/>
      <c r="S708" s="46"/>
      <c r="T708" s="46"/>
    </row>
    <row r="709">
      <c r="B709" s="37"/>
      <c r="C709" s="37"/>
      <c r="D709" s="37"/>
      <c r="E709" s="37"/>
      <c r="F709" s="37"/>
      <c r="G709" s="37"/>
      <c r="H709" s="37"/>
      <c r="I709" s="45"/>
      <c r="J709" s="45"/>
      <c r="K709" s="45"/>
      <c r="O709" s="45"/>
      <c r="P709" s="56"/>
      <c r="Q709" s="56"/>
      <c r="R709" s="46"/>
      <c r="S709" s="46"/>
      <c r="T709" s="46"/>
    </row>
    <row r="710">
      <c r="B710" s="37"/>
      <c r="C710" s="37"/>
      <c r="D710" s="37"/>
      <c r="E710" s="37"/>
      <c r="F710" s="37"/>
      <c r="G710" s="37"/>
      <c r="H710" s="37"/>
      <c r="I710" s="45"/>
      <c r="J710" s="45"/>
      <c r="K710" s="45"/>
      <c r="O710" s="45"/>
      <c r="P710" s="56"/>
      <c r="Q710" s="56"/>
      <c r="R710" s="46"/>
      <c r="S710" s="46"/>
      <c r="T710" s="46"/>
    </row>
    <row r="711">
      <c r="B711" s="37"/>
      <c r="C711" s="37"/>
      <c r="D711" s="37"/>
      <c r="E711" s="37"/>
      <c r="F711" s="37"/>
      <c r="G711" s="37"/>
      <c r="H711" s="37"/>
      <c r="I711" s="45"/>
      <c r="J711" s="45"/>
      <c r="K711" s="45"/>
      <c r="O711" s="45"/>
      <c r="P711" s="56"/>
      <c r="Q711" s="56"/>
      <c r="R711" s="46"/>
      <c r="S711" s="46"/>
      <c r="T711" s="46"/>
    </row>
    <row r="712">
      <c r="B712" s="37"/>
      <c r="C712" s="37"/>
      <c r="D712" s="37"/>
      <c r="E712" s="37"/>
      <c r="F712" s="37"/>
      <c r="G712" s="37"/>
      <c r="H712" s="37"/>
      <c r="I712" s="45"/>
      <c r="J712" s="45"/>
      <c r="K712" s="45"/>
      <c r="O712" s="45"/>
      <c r="P712" s="56"/>
      <c r="Q712" s="56"/>
      <c r="R712" s="46"/>
      <c r="S712" s="46"/>
      <c r="T712" s="46"/>
    </row>
    <row r="713">
      <c r="B713" s="37"/>
      <c r="C713" s="37"/>
      <c r="D713" s="37"/>
      <c r="E713" s="37"/>
      <c r="F713" s="37"/>
      <c r="G713" s="37"/>
      <c r="H713" s="37"/>
      <c r="I713" s="45"/>
      <c r="J713" s="45"/>
      <c r="K713" s="45"/>
      <c r="O713" s="45"/>
      <c r="P713" s="56"/>
      <c r="Q713" s="56"/>
      <c r="R713" s="46"/>
      <c r="S713" s="46"/>
      <c r="T713" s="46"/>
    </row>
    <row r="714">
      <c r="B714" s="37"/>
      <c r="C714" s="37"/>
      <c r="D714" s="37"/>
      <c r="E714" s="37"/>
      <c r="F714" s="37"/>
      <c r="G714" s="37"/>
      <c r="H714" s="37"/>
      <c r="I714" s="45"/>
      <c r="J714" s="45"/>
      <c r="K714" s="45"/>
      <c r="O714" s="45"/>
      <c r="P714" s="56"/>
      <c r="Q714" s="56"/>
      <c r="R714" s="46"/>
      <c r="S714" s="46"/>
      <c r="T714" s="46"/>
    </row>
    <row r="715">
      <c r="B715" s="37"/>
      <c r="C715" s="37"/>
      <c r="D715" s="37"/>
      <c r="E715" s="37"/>
      <c r="F715" s="37"/>
      <c r="G715" s="37"/>
      <c r="H715" s="37"/>
      <c r="I715" s="45"/>
      <c r="J715" s="45"/>
      <c r="K715" s="45"/>
      <c r="O715" s="45"/>
      <c r="P715" s="56"/>
      <c r="Q715" s="56"/>
      <c r="R715" s="46"/>
      <c r="S715" s="46"/>
      <c r="T715" s="46"/>
    </row>
    <row r="716">
      <c r="B716" s="37"/>
      <c r="C716" s="37"/>
      <c r="D716" s="37"/>
      <c r="E716" s="37"/>
      <c r="F716" s="37"/>
      <c r="G716" s="37"/>
      <c r="H716" s="37"/>
      <c r="I716" s="45"/>
      <c r="J716" s="45"/>
      <c r="K716" s="45"/>
      <c r="O716" s="45"/>
      <c r="P716" s="56"/>
      <c r="Q716" s="56"/>
      <c r="R716" s="46"/>
      <c r="S716" s="46"/>
      <c r="T716" s="46"/>
    </row>
    <row r="717">
      <c r="B717" s="37"/>
      <c r="C717" s="37"/>
      <c r="D717" s="37"/>
      <c r="E717" s="37"/>
      <c r="F717" s="37"/>
      <c r="G717" s="37"/>
      <c r="H717" s="37"/>
      <c r="I717" s="45"/>
      <c r="J717" s="45"/>
      <c r="K717" s="45"/>
      <c r="O717" s="45"/>
      <c r="P717" s="56"/>
      <c r="Q717" s="56"/>
      <c r="R717" s="46"/>
      <c r="S717" s="46"/>
      <c r="T717" s="46"/>
    </row>
    <row r="718">
      <c r="B718" s="37"/>
      <c r="C718" s="37"/>
      <c r="D718" s="37"/>
      <c r="E718" s="37"/>
      <c r="F718" s="37"/>
      <c r="G718" s="37"/>
      <c r="H718" s="37"/>
      <c r="I718" s="45"/>
      <c r="J718" s="45"/>
      <c r="K718" s="45"/>
      <c r="O718" s="45"/>
      <c r="P718" s="56"/>
      <c r="Q718" s="56"/>
      <c r="R718" s="46"/>
      <c r="S718" s="46"/>
      <c r="T718" s="46"/>
    </row>
    <row r="719">
      <c r="B719" s="37"/>
      <c r="C719" s="37"/>
      <c r="D719" s="37"/>
      <c r="E719" s="37"/>
      <c r="F719" s="37"/>
      <c r="G719" s="37"/>
      <c r="H719" s="37"/>
      <c r="I719" s="45"/>
      <c r="J719" s="45"/>
      <c r="K719" s="45"/>
      <c r="O719" s="45"/>
      <c r="P719" s="56"/>
      <c r="Q719" s="56"/>
      <c r="R719" s="46"/>
      <c r="S719" s="46"/>
      <c r="T719" s="46"/>
    </row>
    <row r="720">
      <c r="B720" s="37"/>
      <c r="C720" s="37"/>
      <c r="D720" s="37"/>
      <c r="E720" s="37"/>
      <c r="F720" s="37"/>
      <c r="G720" s="37"/>
      <c r="H720" s="37"/>
      <c r="I720" s="45"/>
      <c r="J720" s="45"/>
      <c r="K720" s="45"/>
      <c r="O720" s="45"/>
      <c r="P720" s="56"/>
      <c r="Q720" s="56"/>
      <c r="R720" s="46"/>
      <c r="S720" s="46"/>
      <c r="T720" s="46"/>
    </row>
    <row r="721">
      <c r="B721" s="37"/>
      <c r="C721" s="37"/>
      <c r="D721" s="37"/>
      <c r="E721" s="37"/>
      <c r="F721" s="37"/>
      <c r="G721" s="37"/>
      <c r="H721" s="37"/>
      <c r="I721" s="45"/>
      <c r="J721" s="45"/>
      <c r="K721" s="45"/>
      <c r="O721" s="45"/>
      <c r="P721" s="56"/>
      <c r="Q721" s="56"/>
      <c r="R721" s="46"/>
      <c r="S721" s="46"/>
      <c r="T721" s="46"/>
    </row>
    <row r="722">
      <c r="B722" s="37"/>
      <c r="C722" s="37"/>
      <c r="D722" s="37"/>
      <c r="E722" s="37"/>
      <c r="F722" s="37"/>
      <c r="G722" s="37"/>
      <c r="H722" s="37"/>
      <c r="I722" s="45"/>
      <c r="J722" s="45"/>
      <c r="K722" s="45"/>
      <c r="O722" s="45"/>
      <c r="P722" s="56"/>
      <c r="Q722" s="56"/>
      <c r="R722" s="46"/>
      <c r="S722" s="46"/>
      <c r="T722" s="46"/>
    </row>
    <row r="723">
      <c r="B723" s="37"/>
      <c r="C723" s="37"/>
      <c r="D723" s="37"/>
      <c r="E723" s="37"/>
      <c r="F723" s="37"/>
      <c r="G723" s="37"/>
      <c r="H723" s="37"/>
      <c r="I723" s="45"/>
      <c r="J723" s="45"/>
      <c r="K723" s="45"/>
      <c r="O723" s="45"/>
      <c r="P723" s="56"/>
      <c r="Q723" s="56"/>
      <c r="R723" s="46"/>
      <c r="S723" s="46"/>
      <c r="T723" s="46"/>
    </row>
    <row r="724">
      <c r="B724" s="37"/>
      <c r="C724" s="37"/>
      <c r="D724" s="37"/>
      <c r="E724" s="37"/>
      <c r="F724" s="37"/>
      <c r="G724" s="37"/>
      <c r="H724" s="37"/>
      <c r="I724" s="45"/>
      <c r="J724" s="45"/>
      <c r="K724" s="45"/>
      <c r="O724" s="45"/>
      <c r="P724" s="56"/>
      <c r="Q724" s="56"/>
      <c r="R724" s="46"/>
      <c r="S724" s="46"/>
      <c r="T724" s="46"/>
    </row>
    <row r="725">
      <c r="B725" s="37"/>
      <c r="C725" s="37"/>
      <c r="D725" s="37"/>
      <c r="E725" s="37"/>
      <c r="F725" s="37"/>
      <c r="G725" s="37"/>
      <c r="H725" s="37"/>
      <c r="I725" s="45"/>
      <c r="J725" s="45"/>
      <c r="K725" s="45"/>
      <c r="O725" s="45"/>
      <c r="P725" s="56"/>
      <c r="Q725" s="56"/>
      <c r="R725" s="46"/>
      <c r="S725" s="46"/>
      <c r="T725" s="46"/>
    </row>
    <row r="726">
      <c r="B726" s="37"/>
      <c r="C726" s="37"/>
      <c r="D726" s="37"/>
      <c r="E726" s="37"/>
      <c r="F726" s="37"/>
      <c r="G726" s="37"/>
      <c r="H726" s="37"/>
      <c r="I726" s="45"/>
      <c r="J726" s="45"/>
      <c r="K726" s="45"/>
      <c r="O726" s="45"/>
      <c r="P726" s="56"/>
      <c r="Q726" s="56"/>
      <c r="R726" s="46"/>
      <c r="S726" s="46"/>
      <c r="T726" s="46"/>
    </row>
    <row r="727">
      <c r="B727" s="37"/>
      <c r="C727" s="37"/>
      <c r="D727" s="37"/>
      <c r="E727" s="37"/>
      <c r="F727" s="37"/>
      <c r="G727" s="37"/>
      <c r="H727" s="37"/>
      <c r="I727" s="45"/>
      <c r="J727" s="45"/>
      <c r="K727" s="45"/>
      <c r="O727" s="45"/>
      <c r="P727" s="56"/>
      <c r="Q727" s="56"/>
      <c r="R727" s="46"/>
      <c r="S727" s="46"/>
      <c r="T727" s="46"/>
    </row>
    <row r="728">
      <c r="B728" s="37"/>
      <c r="C728" s="37"/>
      <c r="D728" s="37"/>
      <c r="E728" s="37"/>
      <c r="F728" s="37"/>
      <c r="G728" s="37"/>
      <c r="H728" s="37"/>
      <c r="I728" s="45"/>
      <c r="J728" s="45"/>
      <c r="K728" s="45"/>
      <c r="O728" s="45"/>
      <c r="P728" s="56"/>
      <c r="Q728" s="56"/>
      <c r="R728" s="46"/>
      <c r="S728" s="46"/>
      <c r="T728" s="46"/>
    </row>
    <row r="729">
      <c r="B729" s="37"/>
      <c r="C729" s="37"/>
      <c r="D729" s="37"/>
      <c r="E729" s="37"/>
      <c r="F729" s="37"/>
      <c r="G729" s="37"/>
      <c r="H729" s="37"/>
      <c r="I729" s="45"/>
      <c r="J729" s="45"/>
      <c r="K729" s="45"/>
      <c r="O729" s="45"/>
      <c r="P729" s="56"/>
      <c r="Q729" s="56"/>
      <c r="R729" s="46"/>
      <c r="S729" s="46"/>
      <c r="T729" s="46"/>
    </row>
    <row r="730">
      <c r="B730" s="37"/>
      <c r="C730" s="37"/>
      <c r="D730" s="37"/>
      <c r="E730" s="37"/>
      <c r="F730" s="37"/>
      <c r="G730" s="37"/>
      <c r="H730" s="37"/>
      <c r="I730" s="45"/>
      <c r="J730" s="45"/>
      <c r="K730" s="45"/>
      <c r="O730" s="45"/>
      <c r="P730" s="56"/>
      <c r="Q730" s="56"/>
      <c r="R730" s="46"/>
      <c r="S730" s="46"/>
      <c r="T730" s="46"/>
    </row>
    <row r="731">
      <c r="B731" s="37"/>
      <c r="C731" s="37"/>
      <c r="D731" s="37"/>
      <c r="E731" s="37"/>
      <c r="F731" s="37"/>
      <c r="G731" s="37"/>
      <c r="H731" s="37"/>
      <c r="I731" s="45"/>
      <c r="J731" s="45"/>
      <c r="K731" s="45"/>
      <c r="O731" s="45"/>
      <c r="P731" s="56"/>
      <c r="Q731" s="56"/>
      <c r="R731" s="46"/>
      <c r="S731" s="46"/>
      <c r="T731" s="46"/>
    </row>
    <row r="732">
      <c r="B732" s="37"/>
      <c r="C732" s="37"/>
      <c r="D732" s="37"/>
      <c r="E732" s="37"/>
      <c r="F732" s="37"/>
      <c r="G732" s="37"/>
      <c r="H732" s="37"/>
      <c r="I732" s="45"/>
      <c r="J732" s="45"/>
      <c r="K732" s="45"/>
      <c r="O732" s="45"/>
      <c r="P732" s="56"/>
      <c r="Q732" s="56"/>
      <c r="R732" s="46"/>
      <c r="S732" s="46"/>
      <c r="T732" s="46"/>
    </row>
    <row r="733">
      <c r="B733" s="37"/>
      <c r="C733" s="37"/>
      <c r="D733" s="37"/>
      <c r="E733" s="37"/>
      <c r="F733" s="37"/>
      <c r="G733" s="37"/>
      <c r="H733" s="37"/>
      <c r="I733" s="45"/>
      <c r="J733" s="45"/>
      <c r="K733" s="45"/>
      <c r="O733" s="45"/>
      <c r="P733" s="56"/>
      <c r="Q733" s="56"/>
      <c r="R733" s="46"/>
      <c r="S733" s="46"/>
      <c r="T733" s="46"/>
    </row>
    <row r="734">
      <c r="B734" s="37"/>
      <c r="C734" s="37"/>
      <c r="D734" s="37"/>
      <c r="E734" s="37"/>
      <c r="F734" s="37"/>
      <c r="G734" s="37"/>
      <c r="H734" s="37"/>
      <c r="I734" s="45"/>
      <c r="J734" s="45"/>
      <c r="K734" s="45"/>
      <c r="O734" s="45"/>
      <c r="P734" s="56"/>
      <c r="Q734" s="56"/>
      <c r="R734" s="46"/>
      <c r="S734" s="46"/>
      <c r="T734" s="46"/>
    </row>
    <row r="735">
      <c r="B735" s="37"/>
      <c r="C735" s="37"/>
      <c r="D735" s="37"/>
      <c r="E735" s="37"/>
      <c r="F735" s="37"/>
      <c r="G735" s="37"/>
      <c r="H735" s="37"/>
      <c r="I735" s="45"/>
      <c r="J735" s="45"/>
      <c r="K735" s="45"/>
      <c r="O735" s="45"/>
      <c r="P735" s="56"/>
      <c r="Q735" s="56"/>
      <c r="R735" s="46"/>
      <c r="S735" s="46"/>
      <c r="T735" s="46"/>
    </row>
    <row r="736">
      <c r="B736" s="37"/>
      <c r="C736" s="37"/>
      <c r="D736" s="37"/>
      <c r="E736" s="37"/>
      <c r="F736" s="37"/>
      <c r="G736" s="37"/>
      <c r="H736" s="37"/>
      <c r="I736" s="45"/>
      <c r="J736" s="45"/>
      <c r="K736" s="45"/>
      <c r="O736" s="45"/>
      <c r="P736" s="56"/>
      <c r="Q736" s="56"/>
      <c r="R736" s="46"/>
      <c r="S736" s="46"/>
      <c r="T736" s="46"/>
    </row>
    <row r="737">
      <c r="B737" s="37"/>
      <c r="C737" s="37"/>
      <c r="D737" s="37"/>
      <c r="E737" s="37"/>
      <c r="F737" s="37"/>
      <c r="G737" s="37"/>
      <c r="H737" s="37"/>
      <c r="I737" s="45"/>
      <c r="J737" s="45"/>
      <c r="K737" s="45"/>
      <c r="O737" s="45"/>
      <c r="P737" s="56"/>
      <c r="Q737" s="56"/>
      <c r="R737" s="46"/>
      <c r="S737" s="46"/>
      <c r="T737" s="46"/>
    </row>
    <row r="738">
      <c r="B738" s="37"/>
      <c r="C738" s="37"/>
      <c r="D738" s="37"/>
      <c r="E738" s="37"/>
      <c r="F738" s="37"/>
      <c r="G738" s="37"/>
      <c r="H738" s="37"/>
      <c r="I738" s="45"/>
      <c r="J738" s="45"/>
      <c r="K738" s="45"/>
      <c r="O738" s="45"/>
      <c r="P738" s="56"/>
      <c r="Q738" s="56"/>
      <c r="R738" s="46"/>
      <c r="S738" s="46"/>
      <c r="T738" s="46"/>
    </row>
    <row r="739">
      <c r="B739" s="37"/>
      <c r="C739" s="37"/>
      <c r="D739" s="37"/>
      <c r="E739" s="37"/>
      <c r="F739" s="37"/>
      <c r="G739" s="37"/>
      <c r="H739" s="37"/>
      <c r="I739" s="45"/>
      <c r="J739" s="45"/>
      <c r="K739" s="45"/>
      <c r="O739" s="45"/>
      <c r="P739" s="56"/>
      <c r="Q739" s="56"/>
      <c r="R739" s="46"/>
      <c r="S739" s="46"/>
      <c r="T739" s="46"/>
    </row>
    <row r="740">
      <c r="B740" s="37"/>
      <c r="C740" s="37"/>
      <c r="D740" s="37"/>
      <c r="E740" s="37"/>
      <c r="F740" s="37"/>
      <c r="G740" s="37"/>
      <c r="H740" s="37"/>
      <c r="I740" s="45"/>
      <c r="J740" s="45"/>
      <c r="K740" s="45"/>
      <c r="O740" s="45"/>
      <c r="P740" s="56"/>
      <c r="Q740" s="56"/>
      <c r="R740" s="46"/>
      <c r="S740" s="46"/>
      <c r="T740" s="46"/>
    </row>
    <row r="741">
      <c r="B741" s="37"/>
      <c r="C741" s="37"/>
      <c r="D741" s="37"/>
      <c r="E741" s="37"/>
      <c r="F741" s="37"/>
      <c r="G741" s="37"/>
      <c r="H741" s="37"/>
      <c r="I741" s="45"/>
      <c r="J741" s="45"/>
      <c r="K741" s="45"/>
      <c r="O741" s="45"/>
      <c r="P741" s="56"/>
      <c r="Q741" s="56"/>
      <c r="R741" s="46"/>
      <c r="S741" s="46"/>
      <c r="T741" s="46"/>
    </row>
    <row r="742">
      <c r="B742" s="37"/>
      <c r="C742" s="37"/>
      <c r="D742" s="37"/>
      <c r="E742" s="37"/>
      <c r="F742" s="37"/>
      <c r="G742" s="37"/>
      <c r="H742" s="37"/>
      <c r="I742" s="45"/>
      <c r="J742" s="45"/>
      <c r="K742" s="45"/>
      <c r="O742" s="45"/>
      <c r="P742" s="56"/>
      <c r="Q742" s="56"/>
      <c r="R742" s="46"/>
      <c r="S742" s="46"/>
      <c r="T742" s="46"/>
    </row>
    <row r="743">
      <c r="B743" s="37"/>
      <c r="C743" s="37"/>
      <c r="D743" s="37"/>
      <c r="E743" s="37"/>
      <c r="F743" s="37"/>
      <c r="G743" s="37"/>
      <c r="H743" s="37"/>
      <c r="I743" s="45"/>
      <c r="J743" s="45"/>
      <c r="K743" s="45"/>
      <c r="O743" s="45"/>
      <c r="P743" s="56"/>
      <c r="Q743" s="56"/>
      <c r="R743" s="46"/>
      <c r="S743" s="46"/>
      <c r="T743" s="46"/>
    </row>
    <row r="744">
      <c r="B744" s="37"/>
      <c r="C744" s="37"/>
      <c r="D744" s="37"/>
      <c r="E744" s="37"/>
      <c r="F744" s="37"/>
      <c r="G744" s="37"/>
      <c r="H744" s="37"/>
      <c r="I744" s="45"/>
      <c r="J744" s="45"/>
      <c r="K744" s="45"/>
      <c r="O744" s="45"/>
      <c r="P744" s="56"/>
      <c r="Q744" s="56"/>
      <c r="R744" s="46"/>
      <c r="S744" s="46"/>
      <c r="T744" s="46"/>
    </row>
    <row r="745">
      <c r="B745" s="37"/>
      <c r="C745" s="37"/>
      <c r="D745" s="37"/>
      <c r="E745" s="37"/>
      <c r="F745" s="37"/>
      <c r="G745" s="37"/>
      <c r="H745" s="37"/>
      <c r="I745" s="45"/>
      <c r="J745" s="45"/>
      <c r="K745" s="45"/>
      <c r="O745" s="45"/>
      <c r="P745" s="56"/>
      <c r="Q745" s="56"/>
      <c r="R745" s="46"/>
      <c r="S745" s="46"/>
      <c r="T745" s="46"/>
    </row>
    <row r="746">
      <c r="B746" s="37"/>
      <c r="C746" s="37"/>
      <c r="D746" s="37"/>
      <c r="E746" s="37"/>
      <c r="F746" s="37"/>
      <c r="G746" s="37"/>
      <c r="H746" s="37"/>
      <c r="I746" s="45"/>
      <c r="J746" s="45"/>
      <c r="K746" s="45"/>
      <c r="O746" s="45"/>
      <c r="P746" s="56"/>
      <c r="Q746" s="56"/>
      <c r="R746" s="46"/>
      <c r="S746" s="46"/>
      <c r="T746" s="46"/>
    </row>
    <row r="747">
      <c r="B747" s="37"/>
      <c r="C747" s="37"/>
      <c r="D747" s="37"/>
      <c r="E747" s="37"/>
      <c r="F747" s="37"/>
      <c r="G747" s="37"/>
      <c r="H747" s="37"/>
      <c r="I747" s="45"/>
      <c r="J747" s="45"/>
      <c r="K747" s="45"/>
      <c r="O747" s="45"/>
      <c r="P747" s="56"/>
      <c r="Q747" s="56"/>
      <c r="R747" s="46"/>
      <c r="S747" s="46"/>
      <c r="T747" s="46"/>
    </row>
    <row r="748">
      <c r="B748" s="37"/>
      <c r="C748" s="37"/>
      <c r="D748" s="37"/>
      <c r="E748" s="37"/>
      <c r="F748" s="37"/>
      <c r="G748" s="37"/>
      <c r="H748" s="37"/>
      <c r="I748" s="45"/>
      <c r="J748" s="45"/>
      <c r="K748" s="45"/>
      <c r="O748" s="45"/>
      <c r="P748" s="56"/>
      <c r="Q748" s="56"/>
      <c r="R748" s="46"/>
      <c r="S748" s="46"/>
      <c r="T748" s="46"/>
    </row>
    <row r="749">
      <c r="B749" s="37"/>
      <c r="C749" s="37"/>
      <c r="D749" s="37"/>
      <c r="E749" s="37"/>
      <c r="F749" s="37"/>
      <c r="G749" s="37"/>
      <c r="H749" s="37"/>
      <c r="I749" s="45"/>
      <c r="J749" s="45"/>
      <c r="K749" s="45"/>
      <c r="O749" s="45"/>
      <c r="P749" s="56"/>
      <c r="Q749" s="56"/>
      <c r="R749" s="46"/>
      <c r="S749" s="46"/>
      <c r="T749" s="46"/>
    </row>
    <row r="750">
      <c r="B750" s="37"/>
      <c r="C750" s="37"/>
      <c r="D750" s="37"/>
      <c r="E750" s="37"/>
      <c r="F750" s="37"/>
      <c r="G750" s="37"/>
      <c r="H750" s="37"/>
      <c r="I750" s="45"/>
      <c r="J750" s="45"/>
      <c r="K750" s="45"/>
      <c r="O750" s="45"/>
      <c r="P750" s="56"/>
      <c r="Q750" s="56"/>
      <c r="R750" s="46"/>
      <c r="S750" s="46"/>
      <c r="T750" s="46"/>
    </row>
    <row r="751">
      <c r="B751" s="37"/>
      <c r="C751" s="37"/>
      <c r="D751" s="37"/>
      <c r="E751" s="37"/>
      <c r="F751" s="37"/>
      <c r="G751" s="37"/>
      <c r="H751" s="37"/>
      <c r="I751" s="45"/>
      <c r="J751" s="45"/>
      <c r="K751" s="45"/>
      <c r="O751" s="45"/>
      <c r="P751" s="56"/>
      <c r="Q751" s="56"/>
      <c r="R751" s="46"/>
      <c r="S751" s="46"/>
      <c r="T751" s="46"/>
    </row>
    <row r="752">
      <c r="B752" s="37"/>
      <c r="C752" s="37"/>
      <c r="D752" s="37"/>
      <c r="E752" s="37"/>
      <c r="F752" s="37"/>
      <c r="G752" s="37"/>
      <c r="H752" s="37"/>
      <c r="I752" s="45"/>
      <c r="J752" s="45"/>
      <c r="K752" s="45"/>
      <c r="O752" s="45"/>
      <c r="P752" s="56"/>
      <c r="Q752" s="56"/>
      <c r="R752" s="46"/>
      <c r="S752" s="46"/>
      <c r="T752" s="46"/>
    </row>
    <row r="753">
      <c r="B753" s="37"/>
      <c r="C753" s="37"/>
      <c r="D753" s="37"/>
      <c r="E753" s="37"/>
      <c r="F753" s="37"/>
      <c r="G753" s="37"/>
      <c r="H753" s="37"/>
      <c r="I753" s="45"/>
      <c r="J753" s="45"/>
      <c r="K753" s="45"/>
      <c r="O753" s="45"/>
      <c r="P753" s="56"/>
      <c r="Q753" s="56"/>
      <c r="R753" s="46"/>
      <c r="S753" s="46"/>
      <c r="T753" s="46"/>
    </row>
    <row r="754">
      <c r="B754" s="37"/>
      <c r="C754" s="37"/>
      <c r="D754" s="37"/>
      <c r="E754" s="37"/>
      <c r="F754" s="37"/>
      <c r="G754" s="37"/>
      <c r="H754" s="37"/>
      <c r="I754" s="45"/>
      <c r="J754" s="45"/>
      <c r="K754" s="45"/>
      <c r="O754" s="45"/>
      <c r="P754" s="56"/>
      <c r="Q754" s="56"/>
      <c r="R754" s="46"/>
      <c r="S754" s="46"/>
      <c r="T754" s="46"/>
    </row>
    <row r="755">
      <c r="B755" s="37"/>
      <c r="C755" s="37"/>
      <c r="D755" s="37"/>
      <c r="E755" s="37"/>
      <c r="F755" s="37"/>
      <c r="G755" s="37"/>
      <c r="H755" s="37"/>
      <c r="I755" s="45"/>
      <c r="J755" s="45"/>
      <c r="K755" s="45"/>
      <c r="O755" s="45"/>
      <c r="P755" s="56"/>
      <c r="Q755" s="56"/>
      <c r="R755" s="46"/>
      <c r="S755" s="46"/>
      <c r="T755" s="46"/>
    </row>
    <row r="756">
      <c r="B756" s="37"/>
      <c r="C756" s="37"/>
      <c r="D756" s="37"/>
      <c r="E756" s="37"/>
      <c r="F756" s="37"/>
      <c r="G756" s="37"/>
      <c r="H756" s="37"/>
      <c r="I756" s="45"/>
      <c r="J756" s="45"/>
      <c r="K756" s="45"/>
      <c r="O756" s="45"/>
      <c r="P756" s="56"/>
      <c r="Q756" s="56"/>
      <c r="R756" s="46"/>
      <c r="S756" s="46"/>
      <c r="T756" s="46"/>
    </row>
    <row r="757">
      <c r="B757" s="37"/>
      <c r="C757" s="37"/>
      <c r="D757" s="37"/>
      <c r="E757" s="37"/>
      <c r="F757" s="37"/>
      <c r="G757" s="37"/>
      <c r="H757" s="37"/>
      <c r="I757" s="45"/>
      <c r="J757" s="45"/>
      <c r="K757" s="45"/>
      <c r="O757" s="45"/>
      <c r="P757" s="56"/>
      <c r="Q757" s="56"/>
      <c r="R757" s="46"/>
      <c r="S757" s="46"/>
      <c r="T757" s="46"/>
    </row>
    <row r="758">
      <c r="B758" s="37"/>
      <c r="C758" s="37"/>
      <c r="D758" s="37"/>
      <c r="E758" s="37"/>
      <c r="F758" s="37"/>
      <c r="G758" s="37"/>
      <c r="H758" s="37"/>
      <c r="I758" s="45"/>
      <c r="J758" s="45"/>
      <c r="K758" s="45"/>
      <c r="O758" s="45"/>
      <c r="P758" s="56"/>
      <c r="Q758" s="56"/>
      <c r="R758" s="46"/>
      <c r="S758" s="46"/>
      <c r="T758" s="46"/>
    </row>
    <row r="759">
      <c r="B759" s="37"/>
      <c r="C759" s="37"/>
      <c r="D759" s="37"/>
      <c r="E759" s="37"/>
      <c r="F759" s="37"/>
      <c r="G759" s="37"/>
      <c r="H759" s="37"/>
      <c r="I759" s="45"/>
      <c r="J759" s="45"/>
      <c r="K759" s="45"/>
      <c r="O759" s="45"/>
      <c r="P759" s="56"/>
      <c r="Q759" s="56"/>
      <c r="R759" s="46"/>
      <c r="S759" s="46"/>
      <c r="T759" s="46"/>
    </row>
    <row r="760">
      <c r="B760" s="37"/>
      <c r="C760" s="37"/>
      <c r="D760" s="37"/>
      <c r="E760" s="37"/>
      <c r="F760" s="37"/>
      <c r="G760" s="37"/>
      <c r="H760" s="37"/>
      <c r="I760" s="45"/>
      <c r="J760" s="45"/>
      <c r="K760" s="45"/>
      <c r="O760" s="45"/>
      <c r="P760" s="56"/>
      <c r="Q760" s="56"/>
      <c r="R760" s="46"/>
      <c r="S760" s="46"/>
      <c r="T760" s="46"/>
    </row>
    <row r="761">
      <c r="B761" s="37"/>
      <c r="C761" s="37"/>
      <c r="D761" s="37"/>
      <c r="E761" s="37"/>
      <c r="F761" s="37"/>
      <c r="G761" s="37"/>
      <c r="H761" s="37"/>
      <c r="I761" s="45"/>
      <c r="J761" s="45"/>
      <c r="K761" s="45"/>
      <c r="O761" s="45"/>
      <c r="P761" s="56"/>
      <c r="Q761" s="56"/>
      <c r="R761" s="46"/>
      <c r="S761" s="46"/>
      <c r="T761" s="46"/>
    </row>
    <row r="762">
      <c r="B762" s="37"/>
      <c r="C762" s="37"/>
      <c r="D762" s="37"/>
      <c r="E762" s="37"/>
      <c r="F762" s="37"/>
      <c r="G762" s="37"/>
      <c r="H762" s="37"/>
      <c r="I762" s="45"/>
      <c r="J762" s="45"/>
      <c r="K762" s="45"/>
      <c r="O762" s="45"/>
      <c r="P762" s="56"/>
      <c r="Q762" s="56"/>
      <c r="R762" s="46"/>
      <c r="S762" s="46"/>
      <c r="T762" s="46"/>
    </row>
    <row r="763">
      <c r="B763" s="37"/>
      <c r="C763" s="37"/>
      <c r="D763" s="37"/>
      <c r="E763" s="37"/>
      <c r="F763" s="37"/>
      <c r="G763" s="37"/>
      <c r="H763" s="37"/>
      <c r="I763" s="45"/>
      <c r="J763" s="45"/>
      <c r="K763" s="45"/>
      <c r="O763" s="45"/>
      <c r="P763" s="56"/>
      <c r="Q763" s="56"/>
      <c r="R763" s="46"/>
      <c r="S763" s="46"/>
      <c r="T763" s="46"/>
    </row>
    <row r="764">
      <c r="B764" s="37"/>
      <c r="C764" s="37"/>
      <c r="D764" s="37"/>
      <c r="E764" s="37"/>
      <c r="F764" s="37"/>
      <c r="G764" s="37"/>
      <c r="H764" s="37"/>
      <c r="I764" s="45"/>
      <c r="J764" s="45"/>
      <c r="K764" s="45"/>
      <c r="O764" s="45"/>
      <c r="P764" s="56"/>
      <c r="Q764" s="56"/>
      <c r="R764" s="46"/>
      <c r="S764" s="46"/>
      <c r="T764" s="46"/>
    </row>
    <row r="765">
      <c r="B765" s="37"/>
      <c r="C765" s="37"/>
      <c r="D765" s="37"/>
      <c r="E765" s="37"/>
      <c r="F765" s="37"/>
      <c r="G765" s="37"/>
      <c r="H765" s="37"/>
      <c r="I765" s="45"/>
      <c r="J765" s="45"/>
      <c r="K765" s="45"/>
      <c r="O765" s="45"/>
      <c r="P765" s="56"/>
      <c r="Q765" s="56"/>
      <c r="R765" s="46"/>
      <c r="S765" s="46"/>
      <c r="T765" s="46"/>
    </row>
    <row r="766">
      <c r="B766" s="37"/>
      <c r="C766" s="37"/>
      <c r="D766" s="37"/>
      <c r="E766" s="37"/>
      <c r="F766" s="37"/>
      <c r="G766" s="37"/>
      <c r="H766" s="37"/>
      <c r="I766" s="45"/>
      <c r="J766" s="45"/>
      <c r="K766" s="45"/>
      <c r="O766" s="45"/>
      <c r="P766" s="56"/>
      <c r="Q766" s="56"/>
      <c r="R766" s="46"/>
      <c r="S766" s="46"/>
      <c r="T766" s="46"/>
    </row>
    <row r="767">
      <c r="B767" s="37"/>
      <c r="C767" s="37"/>
      <c r="D767" s="37"/>
      <c r="E767" s="37"/>
      <c r="F767" s="37"/>
      <c r="G767" s="37"/>
      <c r="H767" s="37"/>
      <c r="I767" s="45"/>
      <c r="J767" s="45"/>
      <c r="K767" s="45"/>
      <c r="O767" s="45"/>
      <c r="P767" s="56"/>
      <c r="Q767" s="56"/>
      <c r="R767" s="46"/>
      <c r="S767" s="46"/>
      <c r="T767" s="46"/>
    </row>
    <row r="768">
      <c r="B768" s="37"/>
      <c r="C768" s="37"/>
      <c r="D768" s="37"/>
      <c r="E768" s="37"/>
      <c r="F768" s="37"/>
      <c r="G768" s="37"/>
      <c r="H768" s="37"/>
      <c r="I768" s="45"/>
      <c r="J768" s="45"/>
      <c r="K768" s="45"/>
      <c r="O768" s="45"/>
      <c r="P768" s="56"/>
      <c r="Q768" s="56"/>
      <c r="R768" s="46"/>
      <c r="S768" s="46"/>
      <c r="T768" s="46"/>
    </row>
    <row r="769">
      <c r="B769" s="37"/>
      <c r="C769" s="37"/>
      <c r="D769" s="37"/>
      <c r="E769" s="37"/>
      <c r="F769" s="37"/>
      <c r="G769" s="37"/>
      <c r="H769" s="37"/>
      <c r="I769" s="45"/>
      <c r="J769" s="45"/>
      <c r="K769" s="45"/>
      <c r="O769" s="45"/>
      <c r="P769" s="56"/>
      <c r="Q769" s="56"/>
      <c r="R769" s="46"/>
      <c r="S769" s="46"/>
      <c r="T769" s="46"/>
    </row>
    <row r="770">
      <c r="B770" s="37"/>
      <c r="C770" s="37"/>
      <c r="D770" s="37"/>
      <c r="E770" s="37"/>
      <c r="F770" s="37"/>
      <c r="G770" s="37"/>
      <c r="H770" s="37"/>
      <c r="I770" s="45"/>
      <c r="J770" s="45"/>
      <c r="K770" s="45"/>
      <c r="O770" s="45"/>
      <c r="P770" s="56"/>
      <c r="Q770" s="56"/>
      <c r="R770" s="46"/>
      <c r="S770" s="46"/>
      <c r="T770" s="46"/>
    </row>
    <row r="771">
      <c r="B771" s="37"/>
      <c r="C771" s="37"/>
      <c r="D771" s="37"/>
      <c r="E771" s="37"/>
      <c r="F771" s="37"/>
      <c r="G771" s="37"/>
      <c r="H771" s="37"/>
      <c r="I771" s="45"/>
      <c r="J771" s="45"/>
      <c r="K771" s="45"/>
      <c r="O771" s="45"/>
      <c r="P771" s="56"/>
      <c r="Q771" s="56"/>
      <c r="R771" s="46"/>
      <c r="S771" s="46"/>
      <c r="T771" s="46"/>
    </row>
    <row r="772">
      <c r="B772" s="37"/>
      <c r="C772" s="37"/>
      <c r="D772" s="37"/>
      <c r="E772" s="37"/>
      <c r="F772" s="37"/>
      <c r="G772" s="37"/>
      <c r="H772" s="37"/>
      <c r="I772" s="45"/>
      <c r="J772" s="45"/>
      <c r="K772" s="45"/>
      <c r="O772" s="45"/>
      <c r="P772" s="56"/>
      <c r="Q772" s="56"/>
      <c r="R772" s="46"/>
      <c r="S772" s="46"/>
      <c r="T772" s="46"/>
    </row>
    <row r="773">
      <c r="B773" s="37"/>
      <c r="C773" s="37"/>
      <c r="D773" s="37"/>
      <c r="E773" s="37"/>
      <c r="F773" s="37"/>
      <c r="G773" s="37"/>
      <c r="H773" s="37"/>
      <c r="I773" s="45"/>
      <c r="J773" s="45"/>
      <c r="K773" s="45"/>
      <c r="O773" s="45"/>
      <c r="P773" s="56"/>
      <c r="Q773" s="56"/>
      <c r="R773" s="46"/>
      <c r="S773" s="46"/>
      <c r="T773" s="46"/>
    </row>
    <row r="774">
      <c r="B774" s="37"/>
      <c r="C774" s="37"/>
      <c r="D774" s="37"/>
      <c r="E774" s="37"/>
      <c r="F774" s="37"/>
      <c r="G774" s="37"/>
      <c r="H774" s="37"/>
      <c r="I774" s="45"/>
      <c r="J774" s="45"/>
      <c r="K774" s="45"/>
      <c r="O774" s="45"/>
      <c r="P774" s="56"/>
      <c r="Q774" s="56"/>
      <c r="R774" s="46"/>
      <c r="S774" s="46"/>
      <c r="T774" s="46"/>
    </row>
    <row r="775">
      <c r="B775" s="37"/>
      <c r="C775" s="37"/>
      <c r="D775" s="37"/>
      <c r="E775" s="37"/>
      <c r="F775" s="37"/>
      <c r="G775" s="37"/>
      <c r="H775" s="37"/>
      <c r="I775" s="45"/>
      <c r="J775" s="45"/>
      <c r="K775" s="45"/>
      <c r="O775" s="45"/>
      <c r="P775" s="56"/>
      <c r="Q775" s="56"/>
      <c r="R775" s="46"/>
      <c r="S775" s="46"/>
      <c r="T775" s="46"/>
    </row>
    <row r="776">
      <c r="B776" s="37"/>
      <c r="C776" s="37"/>
      <c r="D776" s="37"/>
      <c r="E776" s="37"/>
      <c r="F776" s="37"/>
      <c r="G776" s="37"/>
      <c r="H776" s="37"/>
      <c r="I776" s="45"/>
      <c r="J776" s="45"/>
      <c r="K776" s="45"/>
      <c r="O776" s="45"/>
      <c r="P776" s="56"/>
      <c r="Q776" s="56"/>
      <c r="R776" s="46"/>
      <c r="S776" s="46"/>
      <c r="T776" s="46"/>
    </row>
    <row r="777">
      <c r="B777" s="37"/>
      <c r="C777" s="37"/>
      <c r="D777" s="37"/>
      <c r="E777" s="37"/>
      <c r="F777" s="37"/>
      <c r="G777" s="37"/>
      <c r="H777" s="37"/>
      <c r="I777" s="45"/>
      <c r="J777" s="45"/>
      <c r="K777" s="45"/>
      <c r="O777" s="45"/>
      <c r="P777" s="56"/>
      <c r="Q777" s="56"/>
      <c r="R777" s="46"/>
      <c r="S777" s="46"/>
      <c r="T777" s="46"/>
    </row>
    <row r="778">
      <c r="B778" s="37"/>
      <c r="C778" s="37"/>
      <c r="D778" s="37"/>
      <c r="E778" s="37"/>
      <c r="F778" s="37"/>
      <c r="G778" s="37"/>
      <c r="H778" s="37"/>
      <c r="I778" s="45"/>
      <c r="J778" s="45"/>
      <c r="K778" s="45"/>
      <c r="O778" s="45"/>
      <c r="P778" s="56"/>
      <c r="Q778" s="56"/>
      <c r="R778" s="46"/>
      <c r="S778" s="46"/>
      <c r="T778" s="46"/>
    </row>
    <row r="779">
      <c r="B779" s="37"/>
      <c r="C779" s="37"/>
      <c r="D779" s="37"/>
      <c r="E779" s="37"/>
      <c r="F779" s="37"/>
      <c r="G779" s="37"/>
      <c r="H779" s="37"/>
      <c r="I779" s="45"/>
      <c r="J779" s="45"/>
      <c r="K779" s="45"/>
      <c r="O779" s="45"/>
      <c r="P779" s="56"/>
      <c r="Q779" s="56"/>
      <c r="R779" s="46"/>
      <c r="S779" s="46"/>
      <c r="T779" s="46"/>
    </row>
    <row r="780">
      <c r="B780" s="37"/>
      <c r="C780" s="37"/>
      <c r="D780" s="37"/>
      <c r="E780" s="37"/>
      <c r="F780" s="37"/>
      <c r="G780" s="37"/>
      <c r="H780" s="37"/>
      <c r="I780" s="45"/>
      <c r="J780" s="45"/>
      <c r="K780" s="45"/>
      <c r="O780" s="45"/>
      <c r="P780" s="56"/>
      <c r="Q780" s="56"/>
      <c r="R780" s="46"/>
      <c r="S780" s="46"/>
      <c r="T780" s="46"/>
    </row>
    <row r="781">
      <c r="B781" s="37"/>
      <c r="C781" s="37"/>
      <c r="D781" s="37"/>
      <c r="E781" s="37"/>
      <c r="F781" s="37"/>
      <c r="G781" s="37"/>
      <c r="H781" s="37"/>
      <c r="I781" s="45"/>
      <c r="J781" s="45"/>
      <c r="K781" s="45"/>
      <c r="O781" s="45"/>
      <c r="P781" s="56"/>
      <c r="Q781" s="56"/>
      <c r="R781" s="46"/>
      <c r="S781" s="46"/>
      <c r="T781" s="46"/>
    </row>
    <row r="782">
      <c r="B782" s="37"/>
      <c r="C782" s="37"/>
      <c r="D782" s="37"/>
      <c r="E782" s="37"/>
      <c r="F782" s="37"/>
      <c r="G782" s="37"/>
      <c r="H782" s="37"/>
      <c r="I782" s="45"/>
      <c r="J782" s="45"/>
      <c r="K782" s="45"/>
      <c r="O782" s="45"/>
      <c r="P782" s="56"/>
      <c r="Q782" s="56"/>
      <c r="R782" s="46"/>
      <c r="S782" s="46"/>
      <c r="T782" s="46"/>
    </row>
    <row r="783">
      <c r="B783" s="37"/>
      <c r="C783" s="37"/>
      <c r="D783" s="37"/>
      <c r="E783" s="37"/>
      <c r="F783" s="37"/>
      <c r="G783" s="37"/>
      <c r="H783" s="37"/>
      <c r="I783" s="45"/>
      <c r="J783" s="45"/>
      <c r="K783" s="45"/>
      <c r="O783" s="45"/>
      <c r="P783" s="56"/>
      <c r="Q783" s="56"/>
      <c r="R783" s="46"/>
      <c r="S783" s="46"/>
      <c r="T783" s="46"/>
    </row>
    <row r="784">
      <c r="B784" s="37"/>
      <c r="C784" s="37"/>
      <c r="D784" s="37"/>
      <c r="E784" s="37"/>
      <c r="F784" s="37"/>
      <c r="G784" s="37"/>
      <c r="H784" s="37"/>
      <c r="I784" s="45"/>
      <c r="J784" s="45"/>
      <c r="K784" s="45"/>
      <c r="O784" s="45"/>
      <c r="P784" s="56"/>
      <c r="Q784" s="56"/>
      <c r="R784" s="46"/>
      <c r="S784" s="46"/>
      <c r="T784" s="46"/>
    </row>
    <row r="785">
      <c r="B785" s="37"/>
      <c r="C785" s="37"/>
      <c r="D785" s="37"/>
      <c r="E785" s="37"/>
      <c r="F785" s="37"/>
      <c r="G785" s="37"/>
      <c r="H785" s="37"/>
      <c r="I785" s="45"/>
      <c r="J785" s="45"/>
      <c r="K785" s="45"/>
      <c r="O785" s="45"/>
      <c r="P785" s="56"/>
      <c r="Q785" s="56"/>
      <c r="R785" s="46"/>
      <c r="S785" s="46"/>
      <c r="T785" s="46"/>
    </row>
    <row r="786">
      <c r="B786" s="37"/>
      <c r="C786" s="37"/>
      <c r="D786" s="37"/>
      <c r="E786" s="37"/>
      <c r="F786" s="37"/>
      <c r="G786" s="37"/>
      <c r="H786" s="37"/>
      <c r="I786" s="45"/>
      <c r="J786" s="45"/>
      <c r="K786" s="45"/>
      <c r="O786" s="45"/>
      <c r="P786" s="56"/>
      <c r="Q786" s="56"/>
      <c r="R786" s="46"/>
      <c r="S786" s="46"/>
      <c r="T786" s="46"/>
    </row>
    <row r="787">
      <c r="B787" s="37"/>
      <c r="C787" s="37"/>
      <c r="D787" s="37"/>
      <c r="E787" s="37"/>
      <c r="F787" s="37"/>
      <c r="G787" s="37"/>
      <c r="H787" s="37"/>
      <c r="I787" s="45"/>
      <c r="J787" s="45"/>
      <c r="K787" s="45"/>
      <c r="O787" s="45"/>
      <c r="P787" s="56"/>
      <c r="Q787" s="56"/>
      <c r="R787" s="46"/>
      <c r="S787" s="46"/>
      <c r="T787" s="46"/>
    </row>
    <row r="788">
      <c r="B788" s="37"/>
      <c r="C788" s="37"/>
      <c r="D788" s="37"/>
      <c r="E788" s="37"/>
      <c r="F788" s="37"/>
      <c r="G788" s="37"/>
      <c r="H788" s="37"/>
      <c r="I788" s="45"/>
      <c r="J788" s="45"/>
      <c r="K788" s="45"/>
      <c r="O788" s="45"/>
      <c r="P788" s="56"/>
      <c r="Q788" s="56"/>
      <c r="R788" s="46"/>
      <c r="S788" s="46"/>
      <c r="T788" s="46"/>
    </row>
    <row r="789">
      <c r="B789" s="37"/>
      <c r="C789" s="37"/>
      <c r="D789" s="37"/>
      <c r="E789" s="37"/>
      <c r="F789" s="37"/>
      <c r="G789" s="37"/>
      <c r="H789" s="37"/>
      <c r="I789" s="45"/>
      <c r="J789" s="45"/>
      <c r="K789" s="45"/>
      <c r="O789" s="45"/>
      <c r="P789" s="56"/>
      <c r="Q789" s="56"/>
      <c r="R789" s="46"/>
      <c r="S789" s="46"/>
      <c r="T789" s="46"/>
    </row>
    <row r="790">
      <c r="B790" s="37"/>
      <c r="C790" s="37"/>
      <c r="D790" s="37"/>
      <c r="E790" s="37"/>
      <c r="F790" s="37"/>
      <c r="G790" s="37"/>
      <c r="H790" s="37"/>
      <c r="I790" s="45"/>
      <c r="J790" s="45"/>
      <c r="K790" s="45"/>
      <c r="O790" s="45"/>
      <c r="P790" s="56"/>
      <c r="Q790" s="56"/>
      <c r="R790" s="46"/>
      <c r="S790" s="46"/>
      <c r="T790" s="46"/>
    </row>
    <row r="791">
      <c r="B791" s="37"/>
      <c r="C791" s="37"/>
      <c r="D791" s="37"/>
      <c r="E791" s="37"/>
      <c r="F791" s="37"/>
      <c r="G791" s="37"/>
      <c r="H791" s="37"/>
      <c r="I791" s="45"/>
      <c r="J791" s="45"/>
      <c r="K791" s="45"/>
      <c r="O791" s="45"/>
      <c r="P791" s="56"/>
      <c r="Q791" s="56"/>
      <c r="R791" s="46"/>
      <c r="S791" s="46"/>
      <c r="T791" s="46"/>
    </row>
    <row r="792">
      <c r="B792" s="37"/>
      <c r="C792" s="37"/>
      <c r="D792" s="37"/>
      <c r="E792" s="37"/>
      <c r="F792" s="37"/>
      <c r="G792" s="37"/>
      <c r="H792" s="37"/>
      <c r="I792" s="45"/>
      <c r="J792" s="45"/>
      <c r="K792" s="45"/>
      <c r="O792" s="45"/>
      <c r="P792" s="56"/>
      <c r="Q792" s="56"/>
      <c r="R792" s="46"/>
      <c r="S792" s="46"/>
      <c r="T792" s="46"/>
    </row>
    <row r="793">
      <c r="B793" s="37"/>
      <c r="C793" s="37"/>
      <c r="D793" s="37"/>
      <c r="E793" s="37"/>
      <c r="F793" s="37"/>
      <c r="G793" s="37"/>
      <c r="H793" s="37"/>
      <c r="I793" s="45"/>
      <c r="J793" s="45"/>
      <c r="K793" s="45"/>
      <c r="O793" s="45"/>
      <c r="P793" s="56"/>
      <c r="Q793" s="56"/>
      <c r="R793" s="46"/>
      <c r="S793" s="46"/>
      <c r="T793" s="46"/>
    </row>
    <row r="794">
      <c r="B794" s="37"/>
      <c r="C794" s="37"/>
      <c r="D794" s="37"/>
      <c r="E794" s="37"/>
      <c r="F794" s="37"/>
      <c r="G794" s="37"/>
      <c r="H794" s="37"/>
      <c r="I794" s="45"/>
      <c r="J794" s="45"/>
      <c r="K794" s="45"/>
      <c r="O794" s="45"/>
      <c r="P794" s="56"/>
      <c r="Q794" s="56"/>
      <c r="R794" s="46"/>
      <c r="S794" s="46"/>
      <c r="T794" s="46"/>
    </row>
    <row r="795">
      <c r="B795" s="37"/>
      <c r="C795" s="37"/>
      <c r="D795" s="37"/>
      <c r="E795" s="37"/>
      <c r="F795" s="37"/>
      <c r="G795" s="37"/>
      <c r="H795" s="37"/>
      <c r="I795" s="45"/>
      <c r="J795" s="45"/>
      <c r="K795" s="45"/>
      <c r="O795" s="45"/>
      <c r="P795" s="56"/>
      <c r="Q795" s="56"/>
      <c r="R795" s="46"/>
      <c r="S795" s="46"/>
      <c r="T795" s="46"/>
    </row>
    <row r="796">
      <c r="B796" s="37"/>
      <c r="C796" s="37"/>
      <c r="D796" s="37"/>
      <c r="E796" s="37"/>
      <c r="F796" s="37"/>
      <c r="G796" s="37"/>
      <c r="H796" s="37"/>
      <c r="I796" s="45"/>
      <c r="J796" s="45"/>
      <c r="K796" s="45"/>
      <c r="O796" s="45"/>
      <c r="P796" s="56"/>
      <c r="Q796" s="56"/>
      <c r="R796" s="46"/>
      <c r="S796" s="46"/>
      <c r="T796" s="46"/>
    </row>
    <row r="797">
      <c r="B797" s="37"/>
      <c r="C797" s="37"/>
      <c r="D797" s="37"/>
      <c r="E797" s="37"/>
      <c r="F797" s="37"/>
      <c r="G797" s="37"/>
      <c r="H797" s="37"/>
      <c r="I797" s="45"/>
      <c r="J797" s="45"/>
      <c r="K797" s="45"/>
      <c r="O797" s="45"/>
      <c r="P797" s="56"/>
      <c r="Q797" s="56"/>
      <c r="R797" s="46"/>
      <c r="S797" s="46"/>
      <c r="T797" s="46"/>
    </row>
    <row r="798">
      <c r="B798" s="37"/>
      <c r="C798" s="37"/>
      <c r="D798" s="37"/>
      <c r="E798" s="37"/>
      <c r="F798" s="37"/>
      <c r="G798" s="37"/>
      <c r="H798" s="37"/>
      <c r="I798" s="45"/>
      <c r="J798" s="45"/>
      <c r="K798" s="45"/>
      <c r="O798" s="45"/>
      <c r="P798" s="56"/>
      <c r="Q798" s="56"/>
      <c r="R798" s="46"/>
      <c r="S798" s="46"/>
      <c r="T798" s="46"/>
    </row>
    <row r="799">
      <c r="B799" s="37"/>
      <c r="C799" s="37"/>
      <c r="D799" s="37"/>
      <c r="E799" s="37"/>
      <c r="F799" s="37"/>
      <c r="G799" s="37"/>
      <c r="H799" s="37"/>
      <c r="I799" s="45"/>
      <c r="J799" s="45"/>
      <c r="K799" s="45"/>
      <c r="O799" s="45"/>
      <c r="P799" s="56"/>
      <c r="Q799" s="56"/>
      <c r="R799" s="46"/>
      <c r="S799" s="46"/>
      <c r="T799" s="46"/>
    </row>
    <row r="800">
      <c r="B800" s="37"/>
      <c r="C800" s="37"/>
      <c r="D800" s="37"/>
      <c r="E800" s="37"/>
      <c r="F800" s="37"/>
      <c r="G800" s="37"/>
      <c r="H800" s="37"/>
      <c r="I800" s="45"/>
      <c r="J800" s="45"/>
      <c r="K800" s="45"/>
      <c r="O800" s="45"/>
      <c r="P800" s="56"/>
      <c r="Q800" s="56"/>
      <c r="R800" s="46"/>
      <c r="S800" s="46"/>
      <c r="T800" s="46"/>
    </row>
    <row r="801">
      <c r="B801" s="37"/>
      <c r="C801" s="37"/>
      <c r="D801" s="37"/>
      <c r="E801" s="37"/>
      <c r="F801" s="37"/>
      <c r="G801" s="37"/>
      <c r="H801" s="37"/>
      <c r="I801" s="45"/>
      <c r="J801" s="45"/>
      <c r="K801" s="45"/>
      <c r="O801" s="45"/>
      <c r="P801" s="56"/>
      <c r="Q801" s="56"/>
      <c r="R801" s="46"/>
      <c r="S801" s="46"/>
      <c r="T801" s="46"/>
    </row>
    <row r="802">
      <c r="B802" s="37"/>
      <c r="C802" s="37"/>
      <c r="D802" s="37"/>
      <c r="E802" s="37"/>
      <c r="F802" s="37"/>
      <c r="G802" s="37"/>
      <c r="H802" s="37"/>
      <c r="I802" s="45"/>
      <c r="J802" s="45"/>
      <c r="K802" s="45"/>
      <c r="O802" s="45"/>
      <c r="P802" s="56"/>
      <c r="Q802" s="56"/>
      <c r="R802" s="46"/>
      <c r="S802" s="46"/>
      <c r="T802" s="46"/>
    </row>
    <row r="803">
      <c r="B803" s="37"/>
      <c r="C803" s="37"/>
      <c r="D803" s="37"/>
      <c r="E803" s="37"/>
      <c r="F803" s="37"/>
      <c r="G803" s="37"/>
      <c r="H803" s="37"/>
      <c r="I803" s="45"/>
      <c r="J803" s="45"/>
      <c r="K803" s="45"/>
      <c r="O803" s="45"/>
      <c r="P803" s="56"/>
      <c r="Q803" s="56"/>
      <c r="R803" s="46"/>
      <c r="S803" s="46"/>
      <c r="T803" s="46"/>
    </row>
    <row r="804">
      <c r="B804" s="37"/>
      <c r="C804" s="37"/>
      <c r="D804" s="37"/>
      <c r="E804" s="37"/>
      <c r="F804" s="37"/>
      <c r="G804" s="37"/>
      <c r="H804" s="37"/>
      <c r="I804" s="45"/>
      <c r="J804" s="45"/>
      <c r="K804" s="45"/>
      <c r="O804" s="45"/>
      <c r="P804" s="56"/>
      <c r="Q804" s="56"/>
      <c r="R804" s="46"/>
      <c r="S804" s="46"/>
      <c r="T804" s="46"/>
    </row>
    <row r="805">
      <c r="B805" s="37"/>
      <c r="C805" s="37"/>
      <c r="D805" s="37"/>
      <c r="E805" s="37"/>
      <c r="F805" s="37"/>
      <c r="G805" s="37"/>
      <c r="H805" s="37"/>
      <c r="I805" s="45"/>
      <c r="J805" s="45"/>
      <c r="K805" s="45"/>
      <c r="O805" s="45"/>
      <c r="P805" s="56"/>
      <c r="Q805" s="56"/>
      <c r="R805" s="46"/>
      <c r="S805" s="46"/>
      <c r="T805" s="46"/>
    </row>
    <row r="806">
      <c r="B806" s="37"/>
      <c r="C806" s="37"/>
      <c r="D806" s="37"/>
      <c r="E806" s="37"/>
      <c r="F806" s="37"/>
      <c r="G806" s="37"/>
      <c r="H806" s="37"/>
      <c r="I806" s="45"/>
      <c r="J806" s="45"/>
      <c r="K806" s="45"/>
      <c r="O806" s="45"/>
      <c r="P806" s="56"/>
      <c r="Q806" s="56"/>
      <c r="R806" s="46"/>
      <c r="S806" s="46"/>
      <c r="T806" s="46"/>
    </row>
    <row r="807">
      <c r="B807" s="37"/>
      <c r="C807" s="37"/>
      <c r="D807" s="37"/>
      <c r="E807" s="37"/>
      <c r="F807" s="37"/>
      <c r="G807" s="37"/>
      <c r="H807" s="37"/>
      <c r="I807" s="45"/>
      <c r="J807" s="45"/>
      <c r="K807" s="45"/>
      <c r="O807" s="45"/>
      <c r="P807" s="56"/>
      <c r="Q807" s="56"/>
      <c r="R807" s="46"/>
      <c r="S807" s="46"/>
      <c r="T807" s="46"/>
    </row>
    <row r="808">
      <c r="B808" s="37"/>
      <c r="C808" s="37"/>
      <c r="D808" s="37"/>
      <c r="E808" s="37"/>
      <c r="F808" s="37"/>
      <c r="G808" s="37"/>
      <c r="H808" s="37"/>
      <c r="I808" s="45"/>
      <c r="J808" s="45"/>
      <c r="K808" s="45"/>
      <c r="O808" s="45"/>
      <c r="P808" s="56"/>
      <c r="Q808" s="56"/>
      <c r="R808" s="46"/>
      <c r="S808" s="46"/>
      <c r="T808" s="46"/>
    </row>
    <row r="809">
      <c r="B809" s="37"/>
      <c r="C809" s="37"/>
      <c r="D809" s="37"/>
      <c r="E809" s="37"/>
      <c r="F809" s="37"/>
      <c r="G809" s="37"/>
      <c r="H809" s="37"/>
      <c r="I809" s="45"/>
      <c r="J809" s="45"/>
      <c r="K809" s="45"/>
      <c r="O809" s="45"/>
      <c r="P809" s="56"/>
      <c r="Q809" s="56"/>
      <c r="R809" s="46"/>
      <c r="S809" s="46"/>
      <c r="T809" s="46"/>
    </row>
    <row r="810">
      <c r="B810" s="37"/>
      <c r="C810" s="37"/>
      <c r="D810" s="37"/>
      <c r="E810" s="37"/>
      <c r="F810" s="37"/>
      <c r="G810" s="37"/>
      <c r="H810" s="37"/>
      <c r="I810" s="45"/>
      <c r="J810" s="45"/>
      <c r="K810" s="45"/>
      <c r="O810" s="45"/>
      <c r="P810" s="56"/>
      <c r="Q810" s="56"/>
      <c r="R810" s="46"/>
      <c r="S810" s="46"/>
      <c r="T810" s="46"/>
    </row>
    <row r="811">
      <c r="B811" s="37"/>
      <c r="C811" s="37"/>
      <c r="D811" s="37"/>
      <c r="E811" s="37"/>
      <c r="F811" s="37"/>
      <c r="G811" s="37"/>
      <c r="H811" s="37"/>
      <c r="I811" s="45"/>
      <c r="J811" s="45"/>
      <c r="K811" s="45"/>
      <c r="O811" s="45"/>
      <c r="P811" s="56"/>
      <c r="Q811" s="56"/>
      <c r="R811" s="46"/>
      <c r="S811" s="46"/>
      <c r="T811" s="46"/>
    </row>
    <row r="812">
      <c r="B812" s="37"/>
      <c r="C812" s="37"/>
      <c r="D812" s="37"/>
      <c r="E812" s="37"/>
      <c r="F812" s="37"/>
      <c r="G812" s="37"/>
      <c r="H812" s="37"/>
      <c r="I812" s="45"/>
      <c r="J812" s="45"/>
      <c r="K812" s="45"/>
      <c r="O812" s="45"/>
      <c r="P812" s="56"/>
      <c r="Q812" s="56"/>
      <c r="R812" s="46"/>
      <c r="S812" s="46"/>
      <c r="T812" s="46"/>
    </row>
    <row r="813">
      <c r="B813" s="37"/>
      <c r="C813" s="37"/>
      <c r="D813" s="37"/>
      <c r="E813" s="37"/>
      <c r="F813" s="37"/>
      <c r="G813" s="37"/>
      <c r="H813" s="37"/>
      <c r="I813" s="45"/>
      <c r="J813" s="45"/>
      <c r="K813" s="45"/>
      <c r="O813" s="45"/>
      <c r="P813" s="56"/>
      <c r="Q813" s="56"/>
      <c r="R813" s="46"/>
      <c r="S813" s="46"/>
      <c r="T813" s="46"/>
    </row>
    <row r="814">
      <c r="B814" s="37"/>
      <c r="C814" s="37"/>
      <c r="D814" s="37"/>
      <c r="E814" s="37"/>
      <c r="F814" s="37"/>
      <c r="G814" s="37"/>
      <c r="H814" s="37"/>
      <c r="I814" s="45"/>
      <c r="J814" s="45"/>
      <c r="K814" s="45"/>
      <c r="O814" s="45"/>
      <c r="P814" s="56"/>
      <c r="Q814" s="56"/>
      <c r="R814" s="46"/>
      <c r="S814" s="46"/>
      <c r="T814" s="46"/>
    </row>
    <row r="815">
      <c r="B815" s="37"/>
      <c r="C815" s="37"/>
      <c r="D815" s="37"/>
      <c r="E815" s="37"/>
      <c r="F815" s="37"/>
      <c r="G815" s="37"/>
      <c r="H815" s="37"/>
      <c r="I815" s="45"/>
      <c r="J815" s="45"/>
      <c r="K815" s="45"/>
      <c r="O815" s="45"/>
      <c r="P815" s="56"/>
      <c r="Q815" s="56"/>
      <c r="R815" s="46"/>
      <c r="S815" s="46"/>
      <c r="T815" s="46"/>
    </row>
    <row r="816">
      <c r="B816" s="37"/>
      <c r="C816" s="37"/>
      <c r="D816" s="37"/>
      <c r="E816" s="37"/>
      <c r="F816" s="37"/>
      <c r="G816" s="37"/>
      <c r="H816" s="37"/>
      <c r="I816" s="45"/>
      <c r="J816" s="45"/>
      <c r="K816" s="45"/>
      <c r="O816" s="45"/>
      <c r="P816" s="56"/>
      <c r="Q816" s="56"/>
      <c r="R816" s="46"/>
      <c r="S816" s="46"/>
      <c r="T816" s="46"/>
    </row>
    <row r="817">
      <c r="B817" s="37"/>
      <c r="C817" s="37"/>
      <c r="D817" s="37"/>
      <c r="E817" s="37"/>
      <c r="F817" s="37"/>
      <c r="G817" s="37"/>
      <c r="H817" s="37"/>
      <c r="I817" s="45"/>
      <c r="J817" s="45"/>
      <c r="K817" s="45"/>
      <c r="O817" s="45"/>
      <c r="P817" s="56"/>
      <c r="Q817" s="56"/>
      <c r="R817" s="46"/>
      <c r="S817" s="46"/>
      <c r="T817" s="46"/>
    </row>
    <row r="818">
      <c r="B818" s="37"/>
      <c r="C818" s="37"/>
      <c r="D818" s="37"/>
      <c r="E818" s="37"/>
      <c r="F818" s="37"/>
      <c r="G818" s="37"/>
      <c r="H818" s="37"/>
      <c r="I818" s="45"/>
      <c r="J818" s="45"/>
      <c r="K818" s="45"/>
      <c r="O818" s="45"/>
      <c r="P818" s="56"/>
      <c r="Q818" s="56"/>
      <c r="R818" s="46"/>
      <c r="S818" s="46"/>
      <c r="T818" s="46"/>
    </row>
    <row r="819">
      <c r="B819" s="37"/>
      <c r="C819" s="37"/>
      <c r="D819" s="37"/>
      <c r="E819" s="37"/>
      <c r="F819" s="37"/>
      <c r="G819" s="37"/>
      <c r="H819" s="37"/>
      <c r="I819" s="45"/>
      <c r="J819" s="45"/>
      <c r="K819" s="45"/>
      <c r="O819" s="45"/>
      <c r="P819" s="56"/>
      <c r="Q819" s="56"/>
      <c r="R819" s="46"/>
      <c r="S819" s="46"/>
      <c r="T819" s="46"/>
    </row>
    <row r="820">
      <c r="B820" s="37"/>
      <c r="C820" s="37"/>
      <c r="D820" s="37"/>
      <c r="E820" s="37"/>
      <c r="F820" s="37"/>
      <c r="G820" s="37"/>
      <c r="H820" s="37"/>
      <c r="I820" s="45"/>
      <c r="J820" s="45"/>
      <c r="K820" s="45"/>
      <c r="O820" s="45"/>
      <c r="P820" s="56"/>
      <c r="Q820" s="56"/>
      <c r="R820" s="46"/>
      <c r="S820" s="46"/>
      <c r="T820" s="46"/>
    </row>
    <row r="821">
      <c r="B821" s="37"/>
      <c r="C821" s="37"/>
      <c r="D821" s="37"/>
      <c r="E821" s="37"/>
      <c r="F821" s="37"/>
      <c r="G821" s="37"/>
      <c r="H821" s="37"/>
      <c r="I821" s="45"/>
      <c r="J821" s="45"/>
      <c r="K821" s="45"/>
      <c r="O821" s="45"/>
      <c r="P821" s="56"/>
      <c r="Q821" s="56"/>
      <c r="R821" s="46"/>
      <c r="S821" s="46"/>
      <c r="T821" s="46"/>
    </row>
    <row r="822">
      <c r="B822" s="37"/>
      <c r="C822" s="37"/>
      <c r="D822" s="37"/>
      <c r="E822" s="37"/>
      <c r="F822" s="37"/>
      <c r="G822" s="37"/>
      <c r="H822" s="37"/>
      <c r="I822" s="45"/>
      <c r="J822" s="45"/>
      <c r="K822" s="45"/>
      <c r="O822" s="45"/>
      <c r="P822" s="56"/>
      <c r="Q822" s="56"/>
      <c r="R822" s="46"/>
      <c r="S822" s="46"/>
      <c r="T822" s="46"/>
    </row>
    <row r="823">
      <c r="B823" s="37"/>
      <c r="C823" s="37"/>
      <c r="D823" s="37"/>
      <c r="E823" s="37"/>
      <c r="F823" s="37"/>
      <c r="G823" s="37"/>
      <c r="H823" s="37"/>
      <c r="I823" s="45"/>
      <c r="J823" s="45"/>
      <c r="K823" s="45"/>
      <c r="O823" s="45"/>
      <c r="P823" s="56"/>
      <c r="Q823" s="56"/>
      <c r="R823" s="46"/>
      <c r="S823" s="46"/>
      <c r="T823" s="46"/>
    </row>
    <row r="824">
      <c r="B824" s="37"/>
      <c r="C824" s="37"/>
      <c r="D824" s="37"/>
      <c r="E824" s="37"/>
      <c r="F824" s="37"/>
      <c r="G824" s="37"/>
      <c r="H824" s="37"/>
      <c r="I824" s="45"/>
      <c r="J824" s="45"/>
      <c r="K824" s="45"/>
      <c r="O824" s="45"/>
      <c r="P824" s="56"/>
      <c r="Q824" s="56"/>
      <c r="R824" s="46"/>
      <c r="S824" s="46"/>
      <c r="T824" s="46"/>
    </row>
    <row r="825">
      <c r="B825" s="37"/>
      <c r="C825" s="37"/>
      <c r="D825" s="37"/>
      <c r="E825" s="37"/>
      <c r="F825" s="37"/>
      <c r="G825" s="37"/>
      <c r="H825" s="37"/>
      <c r="I825" s="45"/>
      <c r="J825" s="45"/>
      <c r="K825" s="45"/>
      <c r="O825" s="45"/>
      <c r="P825" s="56"/>
      <c r="Q825" s="56"/>
      <c r="R825" s="46"/>
      <c r="S825" s="46"/>
      <c r="T825" s="46"/>
    </row>
    <row r="826">
      <c r="B826" s="37"/>
      <c r="C826" s="37"/>
      <c r="D826" s="37"/>
      <c r="E826" s="37"/>
      <c r="F826" s="37"/>
      <c r="G826" s="37"/>
      <c r="H826" s="37"/>
      <c r="I826" s="45"/>
      <c r="J826" s="45"/>
      <c r="K826" s="45"/>
      <c r="O826" s="45"/>
      <c r="P826" s="56"/>
      <c r="Q826" s="56"/>
      <c r="R826" s="46"/>
      <c r="S826" s="46"/>
      <c r="T826" s="46"/>
    </row>
    <row r="827">
      <c r="B827" s="37"/>
      <c r="C827" s="37"/>
      <c r="D827" s="37"/>
      <c r="E827" s="37"/>
      <c r="F827" s="37"/>
      <c r="G827" s="37"/>
      <c r="H827" s="37"/>
      <c r="I827" s="45"/>
      <c r="J827" s="45"/>
      <c r="K827" s="45"/>
      <c r="O827" s="45"/>
      <c r="P827" s="56"/>
      <c r="Q827" s="56"/>
      <c r="R827" s="46"/>
      <c r="S827" s="46"/>
      <c r="T827" s="46"/>
    </row>
    <row r="828">
      <c r="B828" s="37"/>
      <c r="C828" s="37"/>
      <c r="D828" s="37"/>
      <c r="E828" s="37"/>
      <c r="F828" s="37"/>
      <c r="G828" s="37"/>
      <c r="H828" s="37"/>
      <c r="I828" s="45"/>
      <c r="J828" s="45"/>
      <c r="K828" s="45"/>
      <c r="O828" s="45"/>
      <c r="P828" s="56"/>
      <c r="Q828" s="56"/>
      <c r="R828" s="46"/>
      <c r="S828" s="46"/>
      <c r="T828" s="46"/>
    </row>
    <row r="829">
      <c r="B829" s="37"/>
      <c r="C829" s="37"/>
      <c r="D829" s="37"/>
      <c r="E829" s="37"/>
      <c r="F829" s="37"/>
      <c r="G829" s="37"/>
      <c r="H829" s="37"/>
      <c r="I829" s="45"/>
      <c r="J829" s="45"/>
      <c r="K829" s="45"/>
      <c r="O829" s="45"/>
      <c r="P829" s="56"/>
      <c r="Q829" s="56"/>
      <c r="R829" s="46"/>
      <c r="S829" s="46"/>
      <c r="T829" s="46"/>
    </row>
    <row r="830">
      <c r="B830" s="37"/>
      <c r="C830" s="37"/>
      <c r="D830" s="37"/>
      <c r="E830" s="37"/>
      <c r="F830" s="37"/>
      <c r="G830" s="37"/>
      <c r="H830" s="37"/>
      <c r="I830" s="45"/>
      <c r="J830" s="45"/>
      <c r="K830" s="45"/>
      <c r="O830" s="45"/>
      <c r="P830" s="56"/>
      <c r="Q830" s="56"/>
      <c r="R830" s="46"/>
      <c r="S830" s="46"/>
      <c r="T830" s="46"/>
    </row>
    <row r="831">
      <c r="B831" s="37"/>
      <c r="C831" s="37"/>
      <c r="D831" s="37"/>
      <c r="E831" s="37"/>
      <c r="F831" s="37"/>
      <c r="G831" s="37"/>
      <c r="H831" s="37"/>
      <c r="I831" s="45"/>
      <c r="J831" s="45"/>
      <c r="K831" s="45"/>
      <c r="O831" s="45"/>
      <c r="P831" s="56"/>
      <c r="Q831" s="56"/>
      <c r="R831" s="46"/>
      <c r="S831" s="46"/>
      <c r="T831" s="46"/>
    </row>
    <row r="832">
      <c r="B832" s="37"/>
      <c r="C832" s="37"/>
      <c r="D832" s="37"/>
      <c r="E832" s="37"/>
      <c r="F832" s="37"/>
      <c r="G832" s="37"/>
      <c r="H832" s="37"/>
      <c r="I832" s="45"/>
      <c r="J832" s="45"/>
      <c r="K832" s="45"/>
      <c r="O832" s="45"/>
      <c r="P832" s="56"/>
      <c r="Q832" s="56"/>
      <c r="R832" s="46"/>
      <c r="S832" s="46"/>
      <c r="T832" s="46"/>
    </row>
    <row r="833">
      <c r="B833" s="37"/>
      <c r="C833" s="37"/>
      <c r="D833" s="37"/>
      <c r="E833" s="37"/>
      <c r="F833" s="37"/>
      <c r="G833" s="37"/>
      <c r="H833" s="37"/>
      <c r="I833" s="45"/>
      <c r="J833" s="45"/>
      <c r="K833" s="45"/>
      <c r="O833" s="45"/>
      <c r="P833" s="56"/>
      <c r="Q833" s="56"/>
      <c r="R833" s="46"/>
      <c r="S833" s="46"/>
      <c r="T833" s="46"/>
    </row>
    <row r="834">
      <c r="B834" s="37"/>
      <c r="C834" s="37"/>
      <c r="D834" s="37"/>
      <c r="E834" s="37"/>
      <c r="F834" s="37"/>
      <c r="G834" s="37"/>
      <c r="H834" s="37"/>
      <c r="I834" s="45"/>
      <c r="J834" s="45"/>
      <c r="K834" s="45"/>
      <c r="O834" s="45"/>
      <c r="P834" s="56"/>
      <c r="Q834" s="56"/>
      <c r="R834" s="46"/>
      <c r="S834" s="46"/>
      <c r="T834" s="46"/>
    </row>
    <row r="835">
      <c r="B835" s="37"/>
      <c r="C835" s="37"/>
      <c r="D835" s="37"/>
      <c r="E835" s="37"/>
      <c r="F835" s="37"/>
      <c r="G835" s="37"/>
      <c r="H835" s="37"/>
      <c r="I835" s="45"/>
      <c r="J835" s="45"/>
      <c r="K835" s="45"/>
      <c r="O835" s="45"/>
      <c r="P835" s="56"/>
      <c r="Q835" s="56"/>
      <c r="R835" s="46"/>
      <c r="S835" s="46"/>
      <c r="T835" s="46"/>
    </row>
    <row r="836">
      <c r="B836" s="37"/>
      <c r="C836" s="37"/>
      <c r="D836" s="37"/>
      <c r="E836" s="37"/>
      <c r="F836" s="37"/>
      <c r="G836" s="37"/>
      <c r="H836" s="37"/>
      <c r="I836" s="45"/>
      <c r="J836" s="45"/>
      <c r="K836" s="45"/>
      <c r="O836" s="45"/>
      <c r="P836" s="56"/>
      <c r="Q836" s="56"/>
      <c r="R836" s="46"/>
      <c r="S836" s="46"/>
      <c r="T836" s="46"/>
    </row>
    <row r="837">
      <c r="B837" s="37"/>
      <c r="C837" s="37"/>
      <c r="D837" s="37"/>
      <c r="E837" s="37"/>
      <c r="F837" s="37"/>
      <c r="G837" s="37"/>
      <c r="H837" s="37"/>
      <c r="I837" s="45"/>
      <c r="J837" s="45"/>
      <c r="K837" s="45"/>
      <c r="O837" s="45"/>
      <c r="P837" s="56"/>
      <c r="Q837" s="56"/>
      <c r="R837" s="46"/>
      <c r="S837" s="46"/>
      <c r="T837" s="46"/>
    </row>
    <row r="838">
      <c r="B838" s="37"/>
      <c r="C838" s="37"/>
      <c r="D838" s="37"/>
      <c r="E838" s="37"/>
      <c r="F838" s="37"/>
      <c r="G838" s="37"/>
      <c r="H838" s="37"/>
      <c r="I838" s="45"/>
      <c r="J838" s="45"/>
      <c r="K838" s="45"/>
      <c r="O838" s="45"/>
      <c r="P838" s="56"/>
      <c r="Q838" s="56"/>
      <c r="R838" s="46"/>
      <c r="S838" s="46"/>
      <c r="T838" s="46"/>
    </row>
    <row r="839">
      <c r="B839" s="37"/>
      <c r="C839" s="37"/>
      <c r="D839" s="37"/>
      <c r="E839" s="37"/>
      <c r="F839" s="37"/>
      <c r="G839" s="37"/>
      <c r="H839" s="37"/>
      <c r="I839" s="45"/>
      <c r="J839" s="45"/>
      <c r="K839" s="45"/>
      <c r="O839" s="45"/>
      <c r="P839" s="56"/>
      <c r="Q839" s="56"/>
      <c r="R839" s="46"/>
      <c r="S839" s="46"/>
      <c r="T839" s="46"/>
    </row>
    <row r="840">
      <c r="B840" s="37"/>
      <c r="C840" s="37"/>
      <c r="D840" s="37"/>
      <c r="E840" s="37"/>
      <c r="F840" s="37"/>
      <c r="G840" s="37"/>
      <c r="H840" s="37"/>
      <c r="I840" s="45"/>
      <c r="J840" s="45"/>
      <c r="K840" s="45"/>
      <c r="O840" s="45"/>
      <c r="P840" s="56"/>
      <c r="Q840" s="56"/>
      <c r="R840" s="46"/>
      <c r="S840" s="46"/>
      <c r="T840" s="46"/>
    </row>
    <row r="841">
      <c r="B841" s="37"/>
      <c r="C841" s="37"/>
      <c r="D841" s="37"/>
      <c r="E841" s="37"/>
      <c r="F841" s="37"/>
      <c r="G841" s="37"/>
      <c r="H841" s="37"/>
      <c r="I841" s="45"/>
      <c r="J841" s="45"/>
      <c r="K841" s="45"/>
      <c r="O841" s="45"/>
      <c r="P841" s="56"/>
      <c r="Q841" s="56"/>
      <c r="R841" s="46"/>
      <c r="S841" s="46"/>
      <c r="T841" s="46"/>
    </row>
    <row r="842">
      <c r="B842" s="37"/>
      <c r="C842" s="37"/>
      <c r="D842" s="37"/>
      <c r="E842" s="37"/>
      <c r="F842" s="37"/>
      <c r="G842" s="37"/>
      <c r="H842" s="37"/>
      <c r="I842" s="45"/>
      <c r="J842" s="45"/>
      <c r="K842" s="45"/>
      <c r="O842" s="45"/>
      <c r="P842" s="56"/>
      <c r="Q842" s="56"/>
      <c r="R842" s="46"/>
      <c r="S842" s="46"/>
      <c r="T842" s="46"/>
    </row>
    <row r="843">
      <c r="B843" s="37"/>
      <c r="C843" s="37"/>
      <c r="D843" s="37"/>
      <c r="E843" s="37"/>
      <c r="F843" s="37"/>
      <c r="G843" s="37"/>
      <c r="H843" s="37"/>
      <c r="I843" s="45"/>
      <c r="J843" s="45"/>
      <c r="K843" s="45"/>
      <c r="O843" s="45"/>
      <c r="P843" s="56"/>
      <c r="Q843" s="56"/>
      <c r="R843" s="46"/>
      <c r="S843" s="46"/>
      <c r="T843" s="46"/>
    </row>
    <row r="844">
      <c r="B844" s="37"/>
      <c r="C844" s="37"/>
      <c r="D844" s="37"/>
      <c r="E844" s="37"/>
      <c r="F844" s="37"/>
      <c r="G844" s="37"/>
      <c r="H844" s="37"/>
      <c r="I844" s="45"/>
      <c r="J844" s="45"/>
      <c r="K844" s="45"/>
      <c r="O844" s="45"/>
      <c r="P844" s="56"/>
      <c r="Q844" s="56"/>
      <c r="R844" s="46"/>
      <c r="S844" s="46"/>
      <c r="T844" s="46"/>
    </row>
    <row r="845">
      <c r="B845" s="37"/>
      <c r="C845" s="37"/>
      <c r="D845" s="37"/>
      <c r="E845" s="37"/>
      <c r="F845" s="37"/>
      <c r="G845" s="37"/>
      <c r="H845" s="37"/>
      <c r="I845" s="45"/>
      <c r="J845" s="45"/>
      <c r="K845" s="45"/>
      <c r="O845" s="45"/>
      <c r="P845" s="56"/>
      <c r="Q845" s="56"/>
      <c r="R845" s="46"/>
      <c r="S845" s="46"/>
      <c r="T845" s="46"/>
    </row>
    <row r="846">
      <c r="B846" s="37"/>
      <c r="C846" s="37"/>
      <c r="D846" s="37"/>
      <c r="E846" s="37"/>
      <c r="F846" s="37"/>
      <c r="G846" s="37"/>
      <c r="H846" s="37"/>
      <c r="I846" s="45"/>
      <c r="J846" s="45"/>
      <c r="K846" s="45"/>
      <c r="O846" s="45"/>
      <c r="P846" s="56"/>
      <c r="Q846" s="56"/>
      <c r="R846" s="46"/>
      <c r="S846" s="46"/>
      <c r="T846" s="46"/>
    </row>
    <row r="847">
      <c r="B847" s="37"/>
      <c r="C847" s="37"/>
      <c r="D847" s="37"/>
      <c r="E847" s="37"/>
      <c r="F847" s="37"/>
      <c r="G847" s="37"/>
      <c r="H847" s="37"/>
      <c r="I847" s="45"/>
      <c r="J847" s="45"/>
      <c r="K847" s="45"/>
      <c r="O847" s="45"/>
      <c r="P847" s="56"/>
      <c r="Q847" s="56"/>
      <c r="R847" s="46"/>
      <c r="S847" s="46"/>
      <c r="T847" s="46"/>
    </row>
    <row r="848">
      <c r="B848" s="37"/>
      <c r="C848" s="37"/>
      <c r="D848" s="37"/>
      <c r="E848" s="37"/>
      <c r="F848" s="37"/>
      <c r="G848" s="37"/>
      <c r="H848" s="37"/>
      <c r="I848" s="45"/>
      <c r="J848" s="45"/>
      <c r="K848" s="45"/>
      <c r="O848" s="45"/>
      <c r="P848" s="56"/>
      <c r="Q848" s="56"/>
      <c r="R848" s="46"/>
      <c r="S848" s="46"/>
      <c r="T848" s="46"/>
    </row>
    <row r="849">
      <c r="B849" s="37"/>
      <c r="C849" s="37"/>
      <c r="D849" s="37"/>
      <c r="E849" s="37"/>
      <c r="F849" s="37"/>
      <c r="G849" s="37"/>
      <c r="H849" s="37"/>
      <c r="I849" s="45"/>
      <c r="J849" s="45"/>
      <c r="K849" s="45"/>
      <c r="O849" s="45"/>
      <c r="P849" s="56"/>
      <c r="Q849" s="56"/>
      <c r="R849" s="46"/>
      <c r="S849" s="46"/>
      <c r="T849" s="46"/>
    </row>
    <row r="850">
      <c r="B850" s="37"/>
      <c r="C850" s="37"/>
      <c r="D850" s="37"/>
      <c r="E850" s="37"/>
      <c r="F850" s="37"/>
      <c r="G850" s="37"/>
      <c r="H850" s="37"/>
      <c r="I850" s="45"/>
      <c r="J850" s="45"/>
      <c r="K850" s="45"/>
      <c r="O850" s="45"/>
      <c r="P850" s="56"/>
      <c r="Q850" s="56"/>
      <c r="R850" s="46"/>
      <c r="S850" s="46"/>
      <c r="T850" s="46"/>
    </row>
    <row r="851">
      <c r="B851" s="37"/>
      <c r="C851" s="37"/>
      <c r="D851" s="37"/>
      <c r="E851" s="37"/>
      <c r="F851" s="37"/>
      <c r="G851" s="37"/>
      <c r="H851" s="37"/>
      <c r="I851" s="45"/>
      <c r="J851" s="45"/>
      <c r="K851" s="45"/>
      <c r="O851" s="45"/>
      <c r="P851" s="56"/>
      <c r="Q851" s="56"/>
      <c r="R851" s="46"/>
      <c r="S851" s="46"/>
      <c r="T851" s="46"/>
    </row>
    <row r="852">
      <c r="B852" s="37"/>
      <c r="C852" s="37"/>
      <c r="D852" s="37"/>
      <c r="E852" s="37"/>
      <c r="F852" s="37"/>
      <c r="G852" s="37"/>
      <c r="H852" s="37"/>
      <c r="I852" s="45"/>
      <c r="J852" s="45"/>
      <c r="K852" s="45"/>
      <c r="O852" s="45"/>
      <c r="P852" s="56"/>
      <c r="Q852" s="56"/>
      <c r="R852" s="46"/>
      <c r="S852" s="46"/>
      <c r="T852" s="46"/>
    </row>
    <row r="853">
      <c r="B853" s="37"/>
      <c r="C853" s="37"/>
      <c r="D853" s="37"/>
      <c r="E853" s="37"/>
      <c r="F853" s="37"/>
      <c r="G853" s="37"/>
      <c r="H853" s="37"/>
      <c r="I853" s="45"/>
      <c r="J853" s="45"/>
      <c r="K853" s="45"/>
      <c r="O853" s="45"/>
      <c r="P853" s="56"/>
      <c r="Q853" s="56"/>
      <c r="R853" s="46"/>
      <c r="S853" s="46"/>
      <c r="T853" s="46"/>
    </row>
    <row r="854">
      <c r="B854" s="37"/>
      <c r="C854" s="37"/>
      <c r="D854" s="37"/>
      <c r="E854" s="37"/>
      <c r="F854" s="37"/>
      <c r="G854" s="37"/>
      <c r="H854" s="37"/>
      <c r="I854" s="45"/>
      <c r="J854" s="45"/>
      <c r="K854" s="45"/>
      <c r="O854" s="45"/>
      <c r="P854" s="56"/>
      <c r="Q854" s="56"/>
      <c r="R854" s="46"/>
      <c r="S854" s="46"/>
      <c r="T854" s="46"/>
    </row>
    <row r="855">
      <c r="B855" s="37"/>
      <c r="C855" s="37"/>
      <c r="D855" s="37"/>
      <c r="E855" s="37"/>
      <c r="F855" s="37"/>
      <c r="G855" s="37"/>
      <c r="H855" s="37"/>
      <c r="I855" s="45"/>
      <c r="J855" s="45"/>
      <c r="K855" s="45"/>
      <c r="O855" s="45"/>
      <c r="P855" s="56"/>
      <c r="Q855" s="56"/>
      <c r="R855" s="46"/>
      <c r="S855" s="46"/>
      <c r="T855" s="46"/>
    </row>
    <row r="856">
      <c r="B856" s="37"/>
      <c r="C856" s="37"/>
      <c r="D856" s="37"/>
      <c r="E856" s="37"/>
      <c r="F856" s="37"/>
      <c r="G856" s="37"/>
      <c r="H856" s="37"/>
      <c r="I856" s="45"/>
      <c r="J856" s="45"/>
      <c r="K856" s="45"/>
      <c r="O856" s="45"/>
      <c r="P856" s="56"/>
      <c r="Q856" s="56"/>
      <c r="R856" s="46"/>
      <c r="S856" s="46"/>
      <c r="T856" s="46"/>
    </row>
    <row r="857">
      <c r="B857" s="37"/>
      <c r="C857" s="37"/>
      <c r="D857" s="37"/>
      <c r="E857" s="37"/>
      <c r="F857" s="37"/>
      <c r="G857" s="37"/>
      <c r="H857" s="37"/>
      <c r="I857" s="45"/>
      <c r="J857" s="45"/>
      <c r="K857" s="45"/>
      <c r="O857" s="45"/>
      <c r="P857" s="56"/>
      <c r="Q857" s="56"/>
      <c r="R857" s="46"/>
      <c r="S857" s="46"/>
      <c r="T857" s="46"/>
    </row>
    <row r="858">
      <c r="B858" s="37"/>
      <c r="C858" s="37"/>
      <c r="D858" s="37"/>
      <c r="E858" s="37"/>
      <c r="F858" s="37"/>
      <c r="G858" s="37"/>
      <c r="H858" s="37"/>
      <c r="I858" s="45"/>
      <c r="J858" s="45"/>
      <c r="K858" s="45"/>
      <c r="O858" s="45"/>
      <c r="P858" s="56"/>
      <c r="Q858" s="56"/>
      <c r="R858" s="46"/>
      <c r="S858" s="46"/>
      <c r="T858" s="46"/>
    </row>
    <row r="859">
      <c r="B859" s="37"/>
      <c r="C859" s="37"/>
      <c r="D859" s="37"/>
      <c r="E859" s="37"/>
      <c r="F859" s="37"/>
      <c r="G859" s="37"/>
      <c r="H859" s="37"/>
      <c r="I859" s="45"/>
      <c r="J859" s="45"/>
      <c r="K859" s="45"/>
      <c r="O859" s="45"/>
      <c r="P859" s="56"/>
      <c r="Q859" s="56"/>
      <c r="R859" s="46"/>
      <c r="S859" s="46"/>
      <c r="T859" s="46"/>
    </row>
    <row r="860">
      <c r="B860" s="37"/>
      <c r="C860" s="37"/>
      <c r="D860" s="37"/>
      <c r="E860" s="37"/>
      <c r="F860" s="37"/>
      <c r="G860" s="37"/>
      <c r="H860" s="37"/>
      <c r="I860" s="45"/>
      <c r="J860" s="45"/>
      <c r="K860" s="45"/>
      <c r="O860" s="45"/>
      <c r="P860" s="56"/>
      <c r="Q860" s="56"/>
      <c r="R860" s="46"/>
      <c r="S860" s="46"/>
      <c r="T860" s="46"/>
    </row>
    <row r="861">
      <c r="B861" s="37"/>
      <c r="C861" s="37"/>
      <c r="D861" s="37"/>
      <c r="E861" s="37"/>
      <c r="F861" s="37"/>
      <c r="G861" s="37"/>
      <c r="H861" s="37"/>
      <c r="I861" s="45"/>
      <c r="J861" s="45"/>
      <c r="K861" s="45"/>
      <c r="O861" s="45"/>
      <c r="P861" s="56"/>
      <c r="Q861" s="56"/>
      <c r="R861" s="46"/>
      <c r="S861" s="46"/>
      <c r="T861" s="46"/>
    </row>
    <row r="862">
      <c r="B862" s="37"/>
      <c r="C862" s="37"/>
      <c r="D862" s="37"/>
      <c r="E862" s="37"/>
      <c r="F862" s="37"/>
      <c r="G862" s="37"/>
      <c r="H862" s="37"/>
      <c r="I862" s="45"/>
      <c r="J862" s="45"/>
      <c r="K862" s="45"/>
      <c r="O862" s="45"/>
      <c r="P862" s="56"/>
      <c r="Q862" s="56"/>
      <c r="R862" s="46"/>
      <c r="S862" s="46"/>
      <c r="T862" s="46"/>
    </row>
    <row r="863">
      <c r="B863" s="37"/>
      <c r="C863" s="37"/>
      <c r="D863" s="37"/>
      <c r="E863" s="37"/>
      <c r="F863" s="37"/>
      <c r="G863" s="37"/>
      <c r="H863" s="37"/>
      <c r="I863" s="45"/>
      <c r="J863" s="45"/>
      <c r="K863" s="45"/>
      <c r="O863" s="45"/>
      <c r="P863" s="56"/>
      <c r="Q863" s="56"/>
      <c r="R863" s="46"/>
      <c r="S863" s="46"/>
      <c r="T863" s="46"/>
    </row>
    <row r="864">
      <c r="B864" s="37"/>
      <c r="C864" s="37"/>
      <c r="D864" s="37"/>
      <c r="E864" s="37"/>
      <c r="F864" s="37"/>
      <c r="G864" s="37"/>
      <c r="H864" s="37"/>
      <c r="I864" s="45"/>
      <c r="J864" s="45"/>
      <c r="K864" s="45"/>
      <c r="O864" s="45"/>
      <c r="P864" s="56"/>
      <c r="Q864" s="56"/>
      <c r="R864" s="46"/>
      <c r="S864" s="46"/>
      <c r="T864" s="46"/>
    </row>
    <row r="865">
      <c r="B865" s="37"/>
      <c r="C865" s="37"/>
      <c r="D865" s="37"/>
      <c r="E865" s="37"/>
      <c r="F865" s="37"/>
      <c r="G865" s="37"/>
      <c r="H865" s="37"/>
      <c r="I865" s="45"/>
      <c r="J865" s="45"/>
      <c r="K865" s="45"/>
      <c r="O865" s="45"/>
      <c r="P865" s="56"/>
      <c r="Q865" s="56"/>
      <c r="R865" s="46"/>
      <c r="S865" s="46"/>
      <c r="T865" s="46"/>
    </row>
    <row r="866">
      <c r="B866" s="37"/>
      <c r="C866" s="37"/>
      <c r="D866" s="37"/>
      <c r="E866" s="37"/>
      <c r="F866" s="37"/>
      <c r="G866" s="37"/>
      <c r="H866" s="37"/>
      <c r="I866" s="45"/>
      <c r="J866" s="45"/>
      <c r="K866" s="45"/>
      <c r="O866" s="45"/>
      <c r="P866" s="56"/>
      <c r="Q866" s="56"/>
      <c r="R866" s="46"/>
      <c r="S866" s="46"/>
      <c r="T866" s="46"/>
    </row>
    <row r="867">
      <c r="B867" s="37"/>
      <c r="C867" s="37"/>
      <c r="D867" s="37"/>
      <c r="E867" s="37"/>
      <c r="F867" s="37"/>
      <c r="G867" s="37"/>
      <c r="H867" s="37"/>
      <c r="I867" s="45"/>
      <c r="J867" s="45"/>
      <c r="K867" s="45"/>
      <c r="O867" s="45"/>
      <c r="P867" s="56"/>
      <c r="Q867" s="56"/>
      <c r="R867" s="46"/>
      <c r="S867" s="46"/>
      <c r="T867" s="46"/>
    </row>
    <row r="868">
      <c r="B868" s="37"/>
      <c r="C868" s="37"/>
      <c r="D868" s="37"/>
      <c r="E868" s="37"/>
      <c r="F868" s="37"/>
      <c r="G868" s="37"/>
      <c r="H868" s="37"/>
      <c r="I868" s="45"/>
      <c r="J868" s="45"/>
      <c r="K868" s="45"/>
      <c r="O868" s="45"/>
      <c r="P868" s="56"/>
      <c r="Q868" s="56"/>
      <c r="R868" s="46"/>
      <c r="S868" s="46"/>
      <c r="T868" s="46"/>
    </row>
    <row r="869">
      <c r="B869" s="37"/>
      <c r="C869" s="37"/>
      <c r="D869" s="37"/>
      <c r="E869" s="37"/>
      <c r="F869" s="37"/>
      <c r="G869" s="37"/>
      <c r="H869" s="37"/>
      <c r="I869" s="45"/>
      <c r="J869" s="45"/>
      <c r="K869" s="45"/>
      <c r="O869" s="45"/>
      <c r="P869" s="56"/>
      <c r="Q869" s="56"/>
      <c r="R869" s="46"/>
      <c r="S869" s="46"/>
      <c r="T869" s="46"/>
    </row>
    <row r="870">
      <c r="B870" s="37"/>
      <c r="C870" s="37"/>
      <c r="D870" s="37"/>
      <c r="E870" s="37"/>
      <c r="F870" s="37"/>
      <c r="G870" s="37"/>
      <c r="H870" s="37"/>
      <c r="I870" s="45"/>
      <c r="J870" s="45"/>
      <c r="K870" s="45"/>
      <c r="O870" s="45"/>
      <c r="P870" s="56"/>
      <c r="Q870" s="56"/>
      <c r="R870" s="46"/>
      <c r="S870" s="46"/>
      <c r="T870" s="46"/>
    </row>
    <row r="871">
      <c r="B871" s="37"/>
      <c r="C871" s="37"/>
      <c r="D871" s="37"/>
      <c r="E871" s="37"/>
      <c r="F871" s="37"/>
      <c r="G871" s="37"/>
      <c r="H871" s="37"/>
      <c r="I871" s="45"/>
      <c r="J871" s="45"/>
      <c r="K871" s="45"/>
      <c r="O871" s="45"/>
      <c r="P871" s="56"/>
      <c r="Q871" s="56"/>
      <c r="R871" s="46"/>
      <c r="S871" s="46"/>
      <c r="T871" s="46"/>
    </row>
    <row r="872">
      <c r="B872" s="37"/>
      <c r="C872" s="37"/>
      <c r="D872" s="37"/>
      <c r="E872" s="37"/>
      <c r="F872" s="37"/>
      <c r="G872" s="37"/>
      <c r="H872" s="37"/>
      <c r="I872" s="45"/>
      <c r="J872" s="45"/>
      <c r="K872" s="45"/>
      <c r="O872" s="45"/>
      <c r="P872" s="56"/>
      <c r="Q872" s="56"/>
      <c r="R872" s="46"/>
      <c r="S872" s="46"/>
      <c r="T872" s="46"/>
    </row>
    <row r="873">
      <c r="B873" s="37"/>
      <c r="C873" s="37"/>
      <c r="D873" s="37"/>
      <c r="E873" s="37"/>
      <c r="F873" s="37"/>
      <c r="G873" s="37"/>
      <c r="H873" s="37"/>
      <c r="I873" s="45"/>
      <c r="J873" s="45"/>
      <c r="K873" s="45"/>
      <c r="O873" s="45"/>
      <c r="P873" s="56"/>
      <c r="Q873" s="56"/>
      <c r="R873" s="46"/>
      <c r="S873" s="46"/>
      <c r="T873" s="46"/>
    </row>
    <row r="874">
      <c r="B874" s="37"/>
      <c r="C874" s="37"/>
      <c r="D874" s="37"/>
      <c r="E874" s="37"/>
      <c r="F874" s="37"/>
      <c r="G874" s="37"/>
      <c r="H874" s="37"/>
      <c r="I874" s="45"/>
      <c r="J874" s="45"/>
      <c r="K874" s="45"/>
      <c r="O874" s="45"/>
      <c r="P874" s="56"/>
      <c r="Q874" s="56"/>
      <c r="R874" s="46"/>
      <c r="S874" s="46"/>
      <c r="T874" s="46"/>
    </row>
    <row r="875">
      <c r="B875" s="37"/>
      <c r="C875" s="37"/>
      <c r="D875" s="37"/>
      <c r="E875" s="37"/>
      <c r="F875" s="37"/>
      <c r="G875" s="37"/>
      <c r="H875" s="37"/>
      <c r="I875" s="45"/>
      <c r="J875" s="45"/>
      <c r="K875" s="45"/>
      <c r="O875" s="45"/>
      <c r="P875" s="56"/>
      <c r="Q875" s="56"/>
      <c r="R875" s="46"/>
      <c r="S875" s="46"/>
      <c r="T875" s="46"/>
    </row>
    <row r="876">
      <c r="B876" s="37"/>
      <c r="C876" s="37"/>
      <c r="D876" s="37"/>
      <c r="E876" s="37"/>
      <c r="F876" s="37"/>
      <c r="G876" s="37"/>
      <c r="H876" s="37"/>
      <c r="I876" s="45"/>
      <c r="J876" s="45"/>
      <c r="K876" s="45"/>
      <c r="O876" s="45"/>
      <c r="P876" s="56"/>
      <c r="Q876" s="56"/>
      <c r="R876" s="46"/>
      <c r="S876" s="46"/>
      <c r="T876" s="46"/>
    </row>
    <row r="877">
      <c r="B877" s="37"/>
      <c r="C877" s="37"/>
      <c r="D877" s="37"/>
      <c r="E877" s="37"/>
      <c r="F877" s="37"/>
      <c r="G877" s="37"/>
      <c r="H877" s="37"/>
      <c r="I877" s="45"/>
      <c r="J877" s="45"/>
      <c r="K877" s="45"/>
      <c r="O877" s="45"/>
      <c r="P877" s="56"/>
      <c r="Q877" s="56"/>
      <c r="R877" s="46"/>
      <c r="S877" s="46"/>
      <c r="T877" s="46"/>
    </row>
    <row r="878">
      <c r="B878" s="37"/>
      <c r="C878" s="37"/>
      <c r="D878" s="37"/>
      <c r="E878" s="37"/>
      <c r="F878" s="37"/>
      <c r="G878" s="37"/>
      <c r="H878" s="37"/>
      <c r="I878" s="45"/>
      <c r="J878" s="45"/>
      <c r="K878" s="45"/>
      <c r="O878" s="45"/>
      <c r="P878" s="56"/>
      <c r="Q878" s="56"/>
      <c r="R878" s="46"/>
      <c r="S878" s="46"/>
      <c r="T878" s="46"/>
    </row>
    <row r="879">
      <c r="B879" s="37"/>
      <c r="C879" s="37"/>
      <c r="D879" s="37"/>
      <c r="E879" s="37"/>
      <c r="F879" s="37"/>
      <c r="G879" s="37"/>
      <c r="H879" s="37"/>
      <c r="I879" s="45"/>
      <c r="J879" s="45"/>
      <c r="K879" s="45"/>
      <c r="O879" s="45"/>
      <c r="P879" s="56"/>
      <c r="Q879" s="56"/>
      <c r="R879" s="46"/>
      <c r="S879" s="46"/>
      <c r="T879" s="46"/>
    </row>
    <row r="880">
      <c r="B880" s="37"/>
      <c r="C880" s="37"/>
      <c r="D880" s="37"/>
      <c r="E880" s="37"/>
      <c r="F880" s="37"/>
      <c r="G880" s="37"/>
      <c r="H880" s="37"/>
      <c r="I880" s="45"/>
      <c r="J880" s="45"/>
      <c r="K880" s="45"/>
      <c r="O880" s="45"/>
      <c r="P880" s="56"/>
      <c r="Q880" s="56"/>
      <c r="R880" s="46"/>
      <c r="S880" s="46"/>
      <c r="T880" s="46"/>
    </row>
    <row r="881">
      <c r="B881" s="37"/>
      <c r="C881" s="37"/>
      <c r="D881" s="37"/>
      <c r="E881" s="37"/>
      <c r="F881" s="37"/>
      <c r="G881" s="37"/>
      <c r="H881" s="37"/>
      <c r="I881" s="45"/>
      <c r="J881" s="45"/>
      <c r="K881" s="45"/>
      <c r="O881" s="45"/>
      <c r="P881" s="56"/>
      <c r="Q881" s="56"/>
      <c r="R881" s="46"/>
      <c r="S881" s="46"/>
      <c r="T881" s="46"/>
    </row>
    <row r="882">
      <c r="B882" s="37"/>
      <c r="C882" s="37"/>
      <c r="D882" s="37"/>
      <c r="E882" s="37"/>
      <c r="F882" s="37"/>
      <c r="G882" s="37"/>
      <c r="H882" s="37"/>
      <c r="I882" s="45"/>
      <c r="J882" s="45"/>
      <c r="K882" s="45"/>
      <c r="O882" s="45"/>
      <c r="P882" s="56"/>
      <c r="Q882" s="56"/>
      <c r="R882" s="46"/>
      <c r="S882" s="46"/>
      <c r="T882" s="46"/>
    </row>
    <row r="883">
      <c r="B883" s="37"/>
      <c r="C883" s="37"/>
      <c r="D883" s="37"/>
      <c r="E883" s="37"/>
      <c r="F883" s="37"/>
      <c r="G883" s="37"/>
      <c r="H883" s="37"/>
      <c r="I883" s="45"/>
      <c r="J883" s="45"/>
      <c r="K883" s="45"/>
      <c r="O883" s="45"/>
      <c r="P883" s="56"/>
      <c r="Q883" s="56"/>
      <c r="R883" s="46"/>
      <c r="S883" s="46"/>
      <c r="T883" s="46"/>
    </row>
    <row r="884">
      <c r="B884" s="37"/>
      <c r="C884" s="37"/>
      <c r="D884" s="37"/>
      <c r="E884" s="37"/>
      <c r="F884" s="37"/>
      <c r="G884" s="37"/>
      <c r="H884" s="37"/>
      <c r="I884" s="45"/>
      <c r="J884" s="45"/>
      <c r="K884" s="45"/>
      <c r="O884" s="45"/>
      <c r="P884" s="56"/>
      <c r="Q884" s="56"/>
      <c r="R884" s="46"/>
      <c r="S884" s="46"/>
      <c r="T884" s="46"/>
    </row>
    <row r="885">
      <c r="B885" s="37"/>
      <c r="C885" s="37"/>
      <c r="D885" s="37"/>
      <c r="E885" s="37"/>
      <c r="F885" s="37"/>
      <c r="G885" s="37"/>
      <c r="H885" s="37"/>
      <c r="I885" s="45"/>
      <c r="J885" s="45"/>
      <c r="K885" s="45"/>
      <c r="O885" s="45"/>
      <c r="P885" s="56"/>
      <c r="Q885" s="56"/>
      <c r="R885" s="46"/>
      <c r="S885" s="46"/>
      <c r="T885" s="46"/>
    </row>
    <row r="886">
      <c r="B886" s="37"/>
      <c r="C886" s="37"/>
      <c r="D886" s="37"/>
      <c r="E886" s="37"/>
      <c r="F886" s="37"/>
      <c r="G886" s="37"/>
      <c r="H886" s="37"/>
      <c r="I886" s="45"/>
      <c r="J886" s="45"/>
      <c r="K886" s="45"/>
      <c r="O886" s="45"/>
      <c r="P886" s="56"/>
      <c r="Q886" s="56"/>
      <c r="R886" s="46"/>
      <c r="S886" s="46"/>
      <c r="T886" s="46"/>
    </row>
    <row r="887">
      <c r="B887" s="37"/>
      <c r="C887" s="37"/>
      <c r="D887" s="37"/>
      <c r="E887" s="37"/>
      <c r="F887" s="37"/>
      <c r="G887" s="37"/>
      <c r="H887" s="37"/>
      <c r="I887" s="45"/>
      <c r="J887" s="45"/>
      <c r="K887" s="45"/>
      <c r="O887" s="45"/>
      <c r="P887" s="56"/>
      <c r="Q887" s="56"/>
      <c r="R887" s="46"/>
      <c r="S887" s="46"/>
      <c r="T887" s="46"/>
    </row>
    <row r="888">
      <c r="B888" s="37"/>
      <c r="C888" s="37"/>
      <c r="D888" s="37"/>
      <c r="E888" s="37"/>
      <c r="F888" s="37"/>
      <c r="G888" s="37"/>
      <c r="H888" s="37"/>
      <c r="I888" s="45"/>
      <c r="J888" s="45"/>
      <c r="K888" s="45"/>
      <c r="O888" s="45"/>
      <c r="P888" s="56"/>
      <c r="Q888" s="56"/>
      <c r="R888" s="46"/>
      <c r="S888" s="46"/>
      <c r="T888" s="46"/>
    </row>
    <row r="889">
      <c r="B889" s="37"/>
      <c r="C889" s="37"/>
      <c r="D889" s="37"/>
      <c r="E889" s="37"/>
      <c r="F889" s="37"/>
      <c r="G889" s="37"/>
      <c r="H889" s="37"/>
      <c r="I889" s="45"/>
      <c r="J889" s="45"/>
      <c r="K889" s="45"/>
      <c r="O889" s="45"/>
      <c r="P889" s="56"/>
      <c r="Q889" s="56"/>
      <c r="R889" s="46"/>
      <c r="S889" s="46"/>
      <c r="T889" s="46"/>
    </row>
    <row r="890">
      <c r="B890" s="37"/>
      <c r="C890" s="37"/>
      <c r="D890" s="37"/>
      <c r="E890" s="37"/>
      <c r="F890" s="37"/>
      <c r="G890" s="37"/>
      <c r="H890" s="37"/>
      <c r="I890" s="45"/>
      <c r="J890" s="45"/>
      <c r="K890" s="45"/>
      <c r="O890" s="45"/>
      <c r="P890" s="56"/>
      <c r="Q890" s="56"/>
      <c r="R890" s="46"/>
      <c r="S890" s="46"/>
      <c r="T890" s="46"/>
    </row>
    <row r="891">
      <c r="B891" s="37"/>
      <c r="C891" s="37"/>
      <c r="D891" s="37"/>
      <c r="E891" s="37"/>
      <c r="F891" s="37"/>
      <c r="G891" s="37"/>
      <c r="H891" s="37"/>
      <c r="I891" s="45"/>
      <c r="J891" s="45"/>
      <c r="K891" s="45"/>
      <c r="O891" s="45"/>
      <c r="P891" s="56"/>
      <c r="Q891" s="56"/>
      <c r="R891" s="46"/>
      <c r="S891" s="46"/>
      <c r="T891" s="46"/>
    </row>
    <row r="892">
      <c r="B892" s="37"/>
      <c r="C892" s="37"/>
      <c r="D892" s="37"/>
      <c r="E892" s="37"/>
      <c r="F892" s="37"/>
      <c r="G892" s="37"/>
      <c r="H892" s="37"/>
      <c r="I892" s="45"/>
      <c r="J892" s="45"/>
      <c r="K892" s="45"/>
      <c r="O892" s="45"/>
      <c r="P892" s="56"/>
      <c r="Q892" s="56"/>
      <c r="R892" s="46"/>
      <c r="S892" s="46"/>
      <c r="T892" s="46"/>
    </row>
    <row r="893">
      <c r="B893" s="37"/>
      <c r="C893" s="37"/>
      <c r="D893" s="37"/>
      <c r="E893" s="37"/>
      <c r="F893" s="37"/>
      <c r="G893" s="37"/>
      <c r="H893" s="37"/>
      <c r="I893" s="45"/>
      <c r="J893" s="45"/>
      <c r="K893" s="45"/>
      <c r="O893" s="45"/>
      <c r="P893" s="56"/>
      <c r="Q893" s="56"/>
      <c r="R893" s="46"/>
      <c r="S893" s="46"/>
      <c r="T893" s="46"/>
    </row>
    <row r="894">
      <c r="B894" s="37"/>
      <c r="C894" s="37"/>
      <c r="D894" s="37"/>
      <c r="E894" s="37"/>
      <c r="F894" s="37"/>
      <c r="G894" s="37"/>
      <c r="H894" s="37"/>
      <c r="I894" s="45"/>
      <c r="J894" s="45"/>
      <c r="K894" s="45"/>
      <c r="O894" s="45"/>
      <c r="P894" s="56"/>
      <c r="Q894" s="56"/>
      <c r="R894" s="46"/>
      <c r="S894" s="46"/>
      <c r="T894" s="46"/>
    </row>
    <row r="895">
      <c r="B895" s="37"/>
      <c r="C895" s="37"/>
      <c r="D895" s="37"/>
      <c r="E895" s="37"/>
      <c r="F895" s="37"/>
      <c r="G895" s="37"/>
      <c r="H895" s="37"/>
      <c r="I895" s="45"/>
      <c r="J895" s="45"/>
      <c r="K895" s="45"/>
      <c r="O895" s="45"/>
      <c r="P895" s="56"/>
      <c r="Q895" s="56"/>
      <c r="R895" s="46"/>
      <c r="S895" s="46"/>
      <c r="T895" s="46"/>
    </row>
    <row r="896">
      <c r="B896" s="37"/>
      <c r="C896" s="37"/>
      <c r="D896" s="37"/>
      <c r="E896" s="37"/>
      <c r="F896" s="37"/>
      <c r="G896" s="37"/>
      <c r="H896" s="37"/>
      <c r="I896" s="45"/>
      <c r="J896" s="45"/>
      <c r="K896" s="45"/>
      <c r="O896" s="45"/>
      <c r="P896" s="56"/>
      <c r="Q896" s="56"/>
      <c r="R896" s="46"/>
      <c r="S896" s="46"/>
      <c r="T896" s="46"/>
    </row>
    <row r="897">
      <c r="B897" s="37"/>
      <c r="C897" s="37"/>
      <c r="D897" s="37"/>
      <c r="E897" s="37"/>
      <c r="F897" s="37"/>
      <c r="G897" s="37"/>
      <c r="H897" s="37"/>
      <c r="I897" s="45"/>
      <c r="J897" s="45"/>
      <c r="K897" s="45"/>
      <c r="O897" s="45"/>
      <c r="P897" s="56"/>
      <c r="Q897" s="56"/>
      <c r="R897" s="46"/>
      <c r="S897" s="46"/>
      <c r="T897" s="46"/>
    </row>
    <row r="898">
      <c r="B898" s="37"/>
      <c r="C898" s="37"/>
      <c r="D898" s="37"/>
      <c r="E898" s="37"/>
      <c r="F898" s="37"/>
      <c r="G898" s="37"/>
      <c r="H898" s="37"/>
      <c r="I898" s="45"/>
      <c r="J898" s="45"/>
      <c r="K898" s="45"/>
      <c r="O898" s="45"/>
      <c r="P898" s="56"/>
      <c r="Q898" s="56"/>
      <c r="R898" s="46"/>
      <c r="S898" s="46"/>
      <c r="T898" s="46"/>
    </row>
    <row r="899">
      <c r="B899" s="37"/>
      <c r="C899" s="37"/>
      <c r="D899" s="37"/>
      <c r="E899" s="37"/>
      <c r="F899" s="37"/>
      <c r="G899" s="37"/>
      <c r="H899" s="37"/>
      <c r="I899" s="45"/>
      <c r="J899" s="45"/>
      <c r="K899" s="45"/>
      <c r="O899" s="45"/>
      <c r="P899" s="56"/>
      <c r="Q899" s="56"/>
      <c r="R899" s="46"/>
      <c r="S899" s="46"/>
      <c r="T899" s="46"/>
    </row>
  </sheetData>
  <drawing r:id="rId1"/>
  <tableParts count="1">
    <tablePart r:id="rId3"/>
  </tableParts>
</worksheet>
</file>