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996385B3-8791-AB42-94F2-1CD543C0F767}" xr6:coauthVersionLast="43" xr6:coauthVersionMax="43" xr10:uidLastSave="{00000000-0000-0000-0000-000000000000}"/>
  <workbookProtection workbookAlgorithmName="SHA-512" workbookHashValue="fUkVumzHywtImXAmeUBP8t2gvaHmdW96nCYmhYEykssRBpoNOzGGJxYjZ5L4A1iWhPv1sHS2KViV3RRpmK6jjg==" workbookSaltValue="S8MLlrT5g0VI2wHOrhV/VQ==" workbookSpinCount="100000" lockStructure="1"/>
  <bookViews>
    <workbookView xWindow="25600" yWindow="-3060" windowWidth="38400" windowHeight="21600" activeTab="2" xr2:uid="{00000000-000D-0000-FFFF-FFFF00000000}"/>
  </bookViews>
  <sheets>
    <sheet name="Instructions" sheetId="7" r:id="rId1"/>
    <sheet name="Index &amp; Average Scores" sheetId="6" r:id="rId2"/>
    <sheet name="RFI" sheetId="5" r:id="rId3"/>
    <sheet name="Company Information" sheetId="3" r:id="rId4"/>
    <sheet name="P2P" sheetId="2" state="hidden" r:id="rId5"/>
    <sheet name="Sourcing2" sheetId="4" state="hidden" r:id="rId6"/>
  </sheets>
  <definedNames>
    <definedName name="_xlnm._FilterDatabase" localSheetId="4" hidden="1">P2P!#REF!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A186" i="5" l="1"/>
  <c r="Z186" i="5"/>
  <c r="AA182" i="5"/>
  <c r="Z182" i="5"/>
  <c r="AA181" i="5"/>
  <c r="Z181" i="5"/>
  <c r="AA180" i="5"/>
  <c r="Z180" i="5"/>
  <c r="AA179" i="5"/>
  <c r="Z179" i="5"/>
  <c r="AA178" i="5"/>
  <c r="Z178" i="5"/>
  <c r="AA174" i="5"/>
  <c r="Z174" i="5"/>
  <c r="AA173" i="5"/>
  <c r="Z173" i="5"/>
  <c r="AA172" i="5"/>
  <c r="Z172" i="5"/>
  <c r="AA171" i="5"/>
  <c r="Z171" i="5"/>
  <c r="AA170" i="5"/>
  <c r="Z170" i="5"/>
  <c r="AA169" i="5"/>
  <c r="Z169" i="5"/>
  <c r="AA168" i="5"/>
  <c r="Z168" i="5"/>
  <c r="AA167" i="5"/>
  <c r="Z167" i="5"/>
  <c r="AA166" i="5"/>
  <c r="Z166" i="5"/>
  <c r="AA165" i="5"/>
  <c r="Z165" i="5"/>
  <c r="AA164" i="5"/>
  <c r="Z164" i="5"/>
  <c r="AA163" i="5"/>
  <c r="Z163" i="5"/>
  <c r="AA162" i="5"/>
  <c r="Z162" i="5"/>
  <c r="AA161" i="5"/>
  <c r="Z161" i="5"/>
  <c r="AA160" i="5"/>
  <c r="Z160" i="5"/>
  <c r="AA156" i="5"/>
  <c r="Z156" i="5"/>
  <c r="AA155" i="5"/>
  <c r="Z155" i="5"/>
  <c r="AA154" i="5"/>
  <c r="Z154" i="5"/>
  <c r="AA153" i="5"/>
  <c r="Z153" i="5"/>
  <c r="AA152" i="5"/>
  <c r="Z152" i="5"/>
  <c r="AA151" i="5"/>
  <c r="Z151" i="5"/>
  <c r="AA150" i="5"/>
  <c r="Z150" i="5"/>
  <c r="AA149" i="5"/>
  <c r="Z149" i="5"/>
  <c r="AA148" i="5"/>
  <c r="Z148" i="5"/>
  <c r="AA147" i="5"/>
  <c r="Z147" i="5"/>
  <c r="AA146" i="5"/>
  <c r="Z146" i="5"/>
  <c r="AA145" i="5"/>
  <c r="Z145" i="5"/>
  <c r="AA144" i="5"/>
  <c r="Z144" i="5"/>
  <c r="AA143" i="5"/>
  <c r="Z143" i="5"/>
  <c r="AA142" i="5"/>
  <c r="Z142" i="5"/>
  <c r="AA141" i="5"/>
  <c r="Z141" i="5"/>
  <c r="AA140" i="5"/>
  <c r="Z140" i="5"/>
  <c r="AA136" i="5"/>
  <c r="Z136" i="5"/>
  <c r="AA135" i="5"/>
  <c r="Z135" i="5"/>
  <c r="AA134" i="5"/>
  <c r="Z134" i="5"/>
  <c r="AA133" i="5"/>
  <c r="Z133" i="5"/>
  <c r="AA132" i="5"/>
  <c r="Z132" i="5"/>
  <c r="AA131" i="5"/>
  <c r="Z131" i="5"/>
  <c r="AA130" i="5"/>
  <c r="Z130" i="5"/>
  <c r="Z1103" i="5" l="1"/>
  <c r="Z1104" i="5"/>
  <c r="Z1105" i="5"/>
  <c r="Z1106" i="5"/>
  <c r="Z1107" i="5"/>
  <c r="Z1108" i="5"/>
  <c r="Z1109" i="5"/>
  <c r="Z1110" i="5"/>
  <c r="Z1111" i="5"/>
  <c r="Z1112" i="5"/>
  <c r="Z1113" i="5"/>
  <c r="AA1103" i="5"/>
  <c r="AA1104" i="5"/>
  <c r="AA1105" i="5"/>
  <c r="AA1106" i="5"/>
  <c r="AA1107" i="5"/>
  <c r="AA1108" i="5"/>
  <c r="AA1109" i="5"/>
  <c r="AA1110" i="5"/>
  <c r="AA1111" i="5"/>
  <c r="AA1112" i="5"/>
  <c r="AA1113" i="5"/>
  <c r="E167" i="6"/>
  <c r="Z1094" i="5"/>
  <c r="Z1095" i="5"/>
  <c r="Z1096" i="5"/>
  <c r="Z1097" i="5"/>
  <c r="Z1098" i="5"/>
  <c r="Z1099" i="5"/>
  <c r="Z1100" i="5"/>
  <c r="AA1094" i="5"/>
  <c r="E166" i="6" s="1"/>
  <c r="AA1095" i="5"/>
  <c r="AA1096" i="5"/>
  <c r="AA1097" i="5"/>
  <c r="AA1098" i="5"/>
  <c r="AA1099" i="5"/>
  <c r="AA1100" i="5"/>
  <c r="Z1084" i="5"/>
  <c r="Z1085" i="5"/>
  <c r="Z1086" i="5"/>
  <c r="Z1087" i="5"/>
  <c r="Z1088" i="5"/>
  <c r="Z1089" i="5"/>
  <c r="Z1090" i="5"/>
  <c r="Z1091" i="5"/>
  <c r="AA1084" i="5"/>
  <c r="AA1085" i="5"/>
  <c r="AA1086" i="5"/>
  <c r="AA1087" i="5"/>
  <c r="AA1088" i="5"/>
  <c r="AA1089" i="5"/>
  <c r="AA1090" i="5"/>
  <c r="AA1091" i="5"/>
  <c r="Z1083" i="5"/>
  <c r="AA1083" i="5"/>
  <c r="Z1079" i="5"/>
  <c r="Z1080" i="5"/>
  <c r="AA1079" i="5"/>
  <c r="AA1080" i="5"/>
  <c r="E163" i="6" s="1"/>
  <c r="Z1075" i="5"/>
  <c r="Z1076" i="5"/>
  <c r="D162" i="6"/>
  <c r="AA1075" i="5"/>
  <c r="AA1076" i="5"/>
  <c r="Z1056" i="5"/>
  <c r="Z1057" i="5"/>
  <c r="Z1058" i="5"/>
  <c r="Z1059" i="5"/>
  <c r="Z1060" i="5"/>
  <c r="Z1061" i="5"/>
  <c r="Z1062" i="5"/>
  <c r="Z1063" i="5"/>
  <c r="Z1064" i="5"/>
  <c r="Z1065" i="5"/>
  <c r="Z1066" i="5"/>
  <c r="Z1067" i="5"/>
  <c r="Z1068" i="5"/>
  <c r="Z1069" i="5"/>
  <c r="Z1070" i="5"/>
  <c r="Z1071" i="5"/>
  <c r="Z1072" i="5"/>
  <c r="AA1056" i="5"/>
  <c r="AA1057" i="5"/>
  <c r="AA1058" i="5"/>
  <c r="AA1059" i="5"/>
  <c r="AA1060" i="5"/>
  <c r="AA1061" i="5"/>
  <c r="AA1062" i="5"/>
  <c r="AA1063" i="5"/>
  <c r="AA1064" i="5"/>
  <c r="AA1065" i="5"/>
  <c r="AA1066" i="5"/>
  <c r="AA1067" i="5"/>
  <c r="AA1068" i="5"/>
  <c r="AA1069" i="5"/>
  <c r="AA1070" i="5"/>
  <c r="AA1071" i="5"/>
  <c r="AA1072" i="5"/>
  <c r="Z1049" i="5"/>
  <c r="Z1050" i="5"/>
  <c r="Z1051" i="5"/>
  <c r="Z1052" i="5"/>
  <c r="Z1053" i="5"/>
  <c r="AA1049" i="5"/>
  <c r="AA1050" i="5"/>
  <c r="AA1051" i="5"/>
  <c r="AA1052" i="5"/>
  <c r="AA1053" i="5"/>
  <c r="Z1040" i="5"/>
  <c r="Z1041" i="5"/>
  <c r="Z1042" i="5"/>
  <c r="Z1043" i="5"/>
  <c r="Z1044" i="5"/>
  <c r="Z1045" i="5"/>
  <c r="Z1046" i="5"/>
  <c r="AA1040" i="5"/>
  <c r="AA1041" i="5"/>
  <c r="AA1042" i="5"/>
  <c r="AA1043" i="5"/>
  <c r="AA1044" i="5"/>
  <c r="AA1045" i="5"/>
  <c r="AA1046" i="5"/>
  <c r="Z1034" i="5"/>
  <c r="Z1035" i="5"/>
  <c r="Z1036" i="5"/>
  <c r="Z1037" i="5"/>
  <c r="AA1034" i="5"/>
  <c r="AA1035" i="5"/>
  <c r="AA1036" i="5"/>
  <c r="AA1037" i="5"/>
  <c r="Z1033" i="5"/>
  <c r="AA1033" i="5"/>
  <c r="Z1029" i="5"/>
  <c r="Z1030" i="5"/>
  <c r="AA1029" i="5"/>
  <c r="AA1030" i="5"/>
  <c r="Z1025" i="5"/>
  <c r="Z1026" i="5"/>
  <c r="AA1025" i="5"/>
  <c r="AA1026" i="5"/>
  <c r="Z1021" i="5"/>
  <c r="Z1022" i="5"/>
  <c r="D154" i="6" s="1"/>
  <c r="AA1021" i="5"/>
  <c r="AA1022" i="5"/>
  <c r="Z1012" i="5"/>
  <c r="Z1013" i="5"/>
  <c r="Z1014" i="5"/>
  <c r="Z1015" i="5"/>
  <c r="Z1016" i="5"/>
  <c r="Z1017" i="5"/>
  <c r="Z1018" i="5"/>
  <c r="AA1012" i="5"/>
  <c r="AA1013" i="5"/>
  <c r="AA1014" i="5"/>
  <c r="AA1015" i="5"/>
  <c r="AA1016" i="5"/>
  <c r="AA1017" i="5"/>
  <c r="AA1018" i="5"/>
  <c r="Z1005" i="5"/>
  <c r="Z1006" i="5"/>
  <c r="Z1007" i="5"/>
  <c r="Z1008" i="5"/>
  <c r="Z1009" i="5"/>
  <c r="AA1005" i="5"/>
  <c r="AA1006" i="5"/>
  <c r="AA1007" i="5"/>
  <c r="AA1008" i="5"/>
  <c r="AA1009" i="5"/>
  <c r="Z992" i="5"/>
  <c r="Z993" i="5"/>
  <c r="Z994" i="5"/>
  <c r="Z995" i="5"/>
  <c r="Z996" i="5"/>
  <c r="Z997" i="5"/>
  <c r="Z998" i="5"/>
  <c r="Z999" i="5"/>
  <c r="Z1000" i="5"/>
  <c r="Z1001" i="5"/>
  <c r="Z1002" i="5"/>
  <c r="AA992" i="5"/>
  <c r="AA993" i="5"/>
  <c r="AA994" i="5"/>
  <c r="AA995" i="5"/>
  <c r="AA996" i="5"/>
  <c r="AA997" i="5"/>
  <c r="AA998" i="5"/>
  <c r="AA999" i="5"/>
  <c r="AA1000" i="5"/>
  <c r="AA1001" i="5"/>
  <c r="AA1002" i="5"/>
  <c r="Z979" i="5"/>
  <c r="Z980" i="5"/>
  <c r="Z981" i="5"/>
  <c r="Z982" i="5"/>
  <c r="Z983" i="5"/>
  <c r="Z984" i="5"/>
  <c r="Z985" i="5"/>
  <c r="Z986" i="5"/>
  <c r="Z987" i="5"/>
  <c r="Z988" i="5"/>
  <c r="Z989" i="5"/>
  <c r="AA979" i="5"/>
  <c r="AA980" i="5"/>
  <c r="AA981" i="5"/>
  <c r="AA982" i="5"/>
  <c r="AA983" i="5"/>
  <c r="AA984" i="5"/>
  <c r="AA985" i="5"/>
  <c r="AA986" i="5"/>
  <c r="AA987" i="5"/>
  <c r="AA988" i="5"/>
  <c r="AA989" i="5"/>
  <c r="Z973" i="5"/>
  <c r="Z974" i="5"/>
  <c r="Z975" i="5"/>
  <c r="Z976" i="5"/>
  <c r="AA973" i="5"/>
  <c r="AA974" i="5"/>
  <c r="AA975" i="5"/>
  <c r="AA976" i="5"/>
  <c r="Z958" i="5"/>
  <c r="Z959" i="5"/>
  <c r="Z960" i="5"/>
  <c r="Z961" i="5"/>
  <c r="Z962" i="5"/>
  <c r="Z963" i="5"/>
  <c r="Z964" i="5"/>
  <c r="Z965" i="5"/>
  <c r="Z966" i="5"/>
  <c r="Z967" i="5"/>
  <c r="Z968" i="5"/>
  <c r="Z969" i="5"/>
  <c r="Z970" i="5"/>
  <c r="AA958" i="5"/>
  <c r="AA959" i="5"/>
  <c r="AA960" i="5"/>
  <c r="AA961" i="5"/>
  <c r="AA962" i="5"/>
  <c r="AA963" i="5"/>
  <c r="AA964" i="5"/>
  <c r="AA965" i="5"/>
  <c r="AA966" i="5"/>
  <c r="AA967" i="5"/>
  <c r="AA968" i="5"/>
  <c r="AA969" i="5"/>
  <c r="AA970" i="5"/>
  <c r="Z952" i="5"/>
  <c r="Z953" i="5"/>
  <c r="Z954" i="5"/>
  <c r="Z955" i="5"/>
  <c r="AA952" i="5"/>
  <c r="AA953" i="5"/>
  <c r="AA954" i="5"/>
  <c r="AA955" i="5"/>
  <c r="E147" i="6" s="1"/>
  <c r="Z951" i="5"/>
  <c r="AA951" i="5"/>
  <c r="Z946" i="5"/>
  <c r="D144" i="6" s="1"/>
  <c r="Z947" i="5"/>
  <c r="AA946" i="5"/>
  <c r="AA947" i="5"/>
  <c r="Z942" i="5"/>
  <c r="Z943" i="5"/>
  <c r="AA942" i="5"/>
  <c r="AA943" i="5"/>
  <c r="Z938" i="5"/>
  <c r="Z939" i="5"/>
  <c r="AA938" i="5"/>
  <c r="AA939" i="5"/>
  <c r="Z929" i="5"/>
  <c r="Z930" i="5"/>
  <c r="Z931" i="5"/>
  <c r="Z932" i="5"/>
  <c r="Z933" i="5"/>
  <c r="Z934" i="5"/>
  <c r="Z935" i="5"/>
  <c r="AA929" i="5"/>
  <c r="AA930" i="5"/>
  <c r="AA931" i="5"/>
  <c r="AA932" i="5"/>
  <c r="AA933" i="5"/>
  <c r="AA934" i="5"/>
  <c r="AA935" i="5"/>
  <c r="Z924" i="5"/>
  <c r="Z925" i="5"/>
  <c r="Z926" i="5"/>
  <c r="AA924" i="5"/>
  <c r="AA925" i="5"/>
  <c r="AA926" i="5"/>
  <c r="Z920" i="5"/>
  <c r="Z921" i="5"/>
  <c r="AA920" i="5"/>
  <c r="AA921" i="5"/>
  <c r="E139" i="6"/>
  <c r="Z919" i="5"/>
  <c r="AA919" i="5"/>
  <c r="Z915" i="5"/>
  <c r="Z916" i="5"/>
  <c r="AA915" i="5"/>
  <c r="AA916" i="5"/>
  <c r="E137" i="6" s="1"/>
  <c r="Z911" i="5"/>
  <c r="Z912" i="5"/>
  <c r="AA911" i="5"/>
  <c r="AA912" i="5"/>
  <c r="Z907" i="5"/>
  <c r="Z908" i="5"/>
  <c r="D135" i="6" s="1"/>
  <c r="AA907" i="5"/>
  <c r="AA908" i="5"/>
  <c r="Z901" i="5"/>
  <c r="Z902" i="5"/>
  <c r="Z903" i="5"/>
  <c r="Z904" i="5"/>
  <c r="AA901" i="5"/>
  <c r="AA902" i="5"/>
  <c r="AA903" i="5"/>
  <c r="AA904" i="5"/>
  <c r="Z897" i="5"/>
  <c r="Z898" i="5"/>
  <c r="AA897" i="5"/>
  <c r="AA898" i="5"/>
  <c r="Z893" i="5"/>
  <c r="Z894" i="5"/>
  <c r="AA893" i="5"/>
  <c r="AA894" i="5"/>
  <c r="Z885" i="5"/>
  <c r="Z886" i="5"/>
  <c r="Z887" i="5"/>
  <c r="Z888" i="5"/>
  <c r="Z889" i="5"/>
  <c r="Z890" i="5"/>
  <c r="AA885" i="5"/>
  <c r="AA886" i="5"/>
  <c r="AA887" i="5"/>
  <c r="AA888" i="5"/>
  <c r="AA889" i="5"/>
  <c r="AA890" i="5"/>
  <c r="Z881" i="5"/>
  <c r="Z882" i="5"/>
  <c r="AA881" i="5"/>
  <c r="AA882" i="5"/>
  <c r="E130" i="6" s="1"/>
  <c r="Z870" i="5"/>
  <c r="Z871" i="5"/>
  <c r="Z872" i="5"/>
  <c r="Z873" i="5"/>
  <c r="Z874" i="5"/>
  <c r="Z875" i="5"/>
  <c r="Z876" i="5"/>
  <c r="Z877" i="5"/>
  <c r="Z878" i="5"/>
  <c r="AA870" i="5"/>
  <c r="AA871" i="5"/>
  <c r="AA872" i="5"/>
  <c r="AA873" i="5"/>
  <c r="AA874" i="5"/>
  <c r="AA875" i="5"/>
  <c r="AA876" i="5"/>
  <c r="AA877" i="5"/>
  <c r="AA878" i="5"/>
  <c r="Z865" i="5"/>
  <c r="Z866" i="5"/>
  <c r="Z867" i="5"/>
  <c r="AA865" i="5"/>
  <c r="AA866" i="5"/>
  <c r="AA867" i="5"/>
  <c r="Z864" i="5"/>
  <c r="AA864" i="5"/>
  <c r="Z860" i="5"/>
  <c r="Z861" i="5"/>
  <c r="AA860" i="5"/>
  <c r="AA861" i="5"/>
  <c r="Z856" i="5"/>
  <c r="Z857" i="5"/>
  <c r="AA856" i="5"/>
  <c r="AA857" i="5"/>
  <c r="Z852" i="5"/>
  <c r="Z853" i="5"/>
  <c r="AA852" i="5"/>
  <c r="AA853" i="5"/>
  <c r="Z845" i="5"/>
  <c r="Z846" i="5"/>
  <c r="Z847" i="5"/>
  <c r="Z848" i="5"/>
  <c r="Z849" i="5"/>
  <c r="AA845" i="5"/>
  <c r="AA846" i="5"/>
  <c r="AA847" i="5"/>
  <c r="AA848" i="5"/>
  <c r="AA849" i="5"/>
  <c r="Z840" i="5"/>
  <c r="Z841" i="5"/>
  <c r="Z842" i="5"/>
  <c r="AA840" i="5"/>
  <c r="AA841" i="5"/>
  <c r="AA842" i="5"/>
  <c r="Z836" i="5"/>
  <c r="Z837" i="5"/>
  <c r="AA836" i="5"/>
  <c r="AA837" i="5"/>
  <c r="E121" i="6"/>
  <c r="Z825" i="5"/>
  <c r="Z826" i="5"/>
  <c r="Z827" i="5"/>
  <c r="Z828" i="5"/>
  <c r="Z829" i="5"/>
  <c r="Z830" i="5"/>
  <c r="Z831" i="5"/>
  <c r="Z832" i="5"/>
  <c r="Z833" i="5"/>
  <c r="AA825" i="5"/>
  <c r="AA826" i="5"/>
  <c r="AA827" i="5"/>
  <c r="AA828" i="5"/>
  <c r="AA829" i="5"/>
  <c r="AA830" i="5"/>
  <c r="AA831" i="5"/>
  <c r="AA832" i="5"/>
  <c r="AA833" i="5"/>
  <c r="Z819" i="5"/>
  <c r="Z820" i="5"/>
  <c r="Z821" i="5"/>
  <c r="Z822" i="5"/>
  <c r="AA819" i="5"/>
  <c r="AA820" i="5"/>
  <c r="AA821" i="5"/>
  <c r="AA822" i="5"/>
  <c r="Z807" i="5"/>
  <c r="Z808" i="5"/>
  <c r="Z809" i="5"/>
  <c r="Z810" i="5"/>
  <c r="Z811" i="5"/>
  <c r="Z812" i="5"/>
  <c r="Z813" i="5"/>
  <c r="Z814" i="5"/>
  <c r="Z815" i="5"/>
  <c r="Z816" i="5"/>
  <c r="AA807" i="5"/>
  <c r="AA808" i="5"/>
  <c r="AA809" i="5"/>
  <c r="AA810" i="5"/>
  <c r="AA811" i="5"/>
  <c r="AA812" i="5"/>
  <c r="AA813" i="5"/>
  <c r="AA814" i="5"/>
  <c r="AA815" i="5"/>
  <c r="AA816" i="5"/>
  <c r="Z799" i="5"/>
  <c r="Z800" i="5"/>
  <c r="Z801" i="5"/>
  <c r="Z802" i="5"/>
  <c r="Z803" i="5"/>
  <c r="Z804" i="5"/>
  <c r="AA799" i="5"/>
  <c r="AA800" i="5"/>
  <c r="AA801" i="5"/>
  <c r="AA802" i="5"/>
  <c r="AA803" i="5"/>
  <c r="AA804" i="5"/>
  <c r="Z793" i="5"/>
  <c r="Z794" i="5"/>
  <c r="Z795" i="5"/>
  <c r="Z796" i="5"/>
  <c r="AA793" i="5"/>
  <c r="AA794" i="5"/>
  <c r="AA795" i="5"/>
  <c r="AA796" i="5"/>
  <c r="Z778" i="5"/>
  <c r="Z779" i="5"/>
  <c r="Z780" i="5"/>
  <c r="Z781" i="5"/>
  <c r="Z782" i="5"/>
  <c r="Z783" i="5"/>
  <c r="Z784" i="5"/>
  <c r="Z785" i="5"/>
  <c r="Z786" i="5"/>
  <c r="Z787" i="5"/>
  <c r="Z788" i="5"/>
  <c r="Z789" i="5"/>
  <c r="Z790" i="5"/>
  <c r="AA778" i="5"/>
  <c r="AA779" i="5"/>
  <c r="AA780" i="5"/>
  <c r="AA781" i="5"/>
  <c r="AA782" i="5"/>
  <c r="AA783" i="5"/>
  <c r="AA784" i="5"/>
  <c r="AA785" i="5"/>
  <c r="AA786" i="5"/>
  <c r="AA787" i="5"/>
  <c r="AA788" i="5"/>
  <c r="AA789" i="5"/>
  <c r="AA790" i="5"/>
  <c r="Z771" i="5"/>
  <c r="Z772" i="5"/>
  <c r="Z773" i="5"/>
  <c r="Z774" i="5"/>
  <c r="Z775" i="5"/>
  <c r="AA771" i="5"/>
  <c r="AA772" i="5"/>
  <c r="AA773" i="5"/>
  <c r="AA774" i="5"/>
  <c r="AA775" i="5"/>
  <c r="Z761" i="5"/>
  <c r="Z762" i="5"/>
  <c r="Z763" i="5"/>
  <c r="Z764" i="5"/>
  <c r="Z765" i="5"/>
  <c r="Z766" i="5"/>
  <c r="Z767" i="5"/>
  <c r="Z768" i="5"/>
  <c r="AA761" i="5"/>
  <c r="AA762" i="5"/>
  <c r="AA763" i="5"/>
  <c r="AA764" i="5"/>
  <c r="AA765" i="5"/>
  <c r="AA766" i="5"/>
  <c r="AA767" i="5"/>
  <c r="AA768" i="5"/>
  <c r="Z755" i="5"/>
  <c r="Z756" i="5"/>
  <c r="Z757" i="5"/>
  <c r="Z758" i="5"/>
  <c r="AA755" i="5"/>
  <c r="AA756" i="5"/>
  <c r="AA757" i="5"/>
  <c r="AA758" i="5"/>
  <c r="Z750" i="5"/>
  <c r="Z751" i="5"/>
  <c r="Z752" i="5"/>
  <c r="AA750" i="5"/>
  <c r="AA751" i="5"/>
  <c r="AA752" i="5"/>
  <c r="Z743" i="5"/>
  <c r="Z744" i="5"/>
  <c r="Z745" i="5"/>
  <c r="Z746" i="5"/>
  <c r="Z747" i="5"/>
  <c r="AA743" i="5"/>
  <c r="AA744" i="5"/>
  <c r="AA745" i="5"/>
  <c r="AA746" i="5"/>
  <c r="AA747" i="5"/>
  <c r="Z742" i="5"/>
  <c r="AA742" i="5"/>
  <c r="Z738" i="5"/>
  <c r="Z739" i="5"/>
  <c r="AA738" i="5"/>
  <c r="AA739" i="5"/>
  <c r="Z734" i="5"/>
  <c r="Z735" i="5"/>
  <c r="AA734" i="5"/>
  <c r="AA735" i="5"/>
  <c r="Z730" i="5"/>
  <c r="Z731" i="5"/>
  <c r="AA730" i="5"/>
  <c r="AA731" i="5"/>
  <c r="Z726" i="5"/>
  <c r="Z727" i="5"/>
  <c r="AA726" i="5"/>
  <c r="AA727" i="5"/>
  <c r="E105" i="6"/>
  <c r="Z722" i="5"/>
  <c r="Z723" i="5"/>
  <c r="AA722" i="5"/>
  <c r="AA723" i="5"/>
  <c r="E104" i="6" s="1"/>
  <c r="Z718" i="5"/>
  <c r="Z719" i="5"/>
  <c r="AA718" i="5"/>
  <c r="AA719" i="5"/>
  <c r="Z709" i="5"/>
  <c r="Z710" i="5"/>
  <c r="Z711" i="5"/>
  <c r="Z712" i="5"/>
  <c r="Z713" i="5"/>
  <c r="Z714" i="5"/>
  <c r="Z715" i="5"/>
  <c r="AA709" i="5"/>
  <c r="AA710" i="5"/>
  <c r="AA711" i="5"/>
  <c r="AA712" i="5"/>
  <c r="AA713" i="5"/>
  <c r="AA714" i="5"/>
  <c r="AA715" i="5"/>
  <c r="Z703" i="5"/>
  <c r="Z704" i="5"/>
  <c r="Z705" i="5"/>
  <c r="Z706" i="5"/>
  <c r="AA703" i="5"/>
  <c r="AA704" i="5"/>
  <c r="AA705" i="5"/>
  <c r="AA706" i="5"/>
  <c r="Z690" i="5"/>
  <c r="Z691" i="5"/>
  <c r="Z692" i="5"/>
  <c r="Z693" i="5"/>
  <c r="Z694" i="5"/>
  <c r="Z695" i="5"/>
  <c r="Z696" i="5"/>
  <c r="Z697" i="5"/>
  <c r="Z698" i="5"/>
  <c r="Z699" i="5"/>
  <c r="Z700" i="5"/>
  <c r="AA690" i="5"/>
  <c r="AA691" i="5"/>
  <c r="AA692" i="5"/>
  <c r="AA693" i="5"/>
  <c r="AA694" i="5"/>
  <c r="AA695" i="5"/>
  <c r="AA696" i="5"/>
  <c r="AA697" i="5"/>
  <c r="AA698" i="5"/>
  <c r="AA699" i="5"/>
  <c r="AA700" i="5"/>
  <c r="Z682" i="5"/>
  <c r="Z683" i="5"/>
  <c r="Z684" i="5"/>
  <c r="Z685" i="5"/>
  <c r="AA682" i="5"/>
  <c r="E97" i="6" s="1"/>
  <c r="AA683" i="5"/>
  <c r="AA684" i="5"/>
  <c r="AA685" i="5"/>
  <c r="Z677" i="5"/>
  <c r="Z678" i="5"/>
  <c r="Z679" i="5"/>
  <c r="AA677" i="5"/>
  <c r="E96" i="6" s="1"/>
  <c r="AA678" i="5"/>
  <c r="AA679" i="5"/>
  <c r="Z670" i="5"/>
  <c r="Z671" i="5"/>
  <c r="Z672" i="5"/>
  <c r="Z673" i="5"/>
  <c r="AA670" i="5"/>
  <c r="E94" i="6" s="1"/>
  <c r="AA671" i="5"/>
  <c r="AA672" i="5"/>
  <c r="AA673" i="5"/>
  <c r="Z662" i="5"/>
  <c r="Z663" i="5"/>
  <c r="Z664" i="5"/>
  <c r="Z665" i="5"/>
  <c r="Z667" i="5"/>
  <c r="AA662" i="5"/>
  <c r="AA663" i="5"/>
  <c r="AA664" i="5"/>
  <c r="AA665" i="5"/>
  <c r="AA667" i="5"/>
  <c r="Z652" i="5"/>
  <c r="Z653" i="5"/>
  <c r="Z654" i="5"/>
  <c r="Z655" i="5"/>
  <c r="Z657" i="5"/>
  <c r="Z658" i="5"/>
  <c r="Z659" i="5"/>
  <c r="AA652" i="5"/>
  <c r="AA653" i="5"/>
  <c r="AA654" i="5"/>
  <c r="AA655" i="5"/>
  <c r="AA657" i="5"/>
  <c r="AA658" i="5"/>
  <c r="AA659" i="5"/>
  <c r="Z646" i="5"/>
  <c r="Z647" i="5"/>
  <c r="Z648" i="5"/>
  <c r="Z649" i="5"/>
  <c r="AA646" i="5"/>
  <c r="AA647" i="5"/>
  <c r="AA648" i="5"/>
  <c r="AA649" i="5"/>
  <c r="Z633" i="5"/>
  <c r="Z634" i="5"/>
  <c r="Z635" i="5"/>
  <c r="Z636" i="5"/>
  <c r="Z637" i="5"/>
  <c r="Z638" i="5"/>
  <c r="Z639" i="5"/>
  <c r="Z640" i="5"/>
  <c r="Z641" i="5"/>
  <c r="Z642" i="5"/>
  <c r="AA633" i="5"/>
  <c r="AA634" i="5"/>
  <c r="AA635" i="5"/>
  <c r="AA636" i="5"/>
  <c r="AA637" i="5"/>
  <c r="AA638" i="5"/>
  <c r="AA639" i="5"/>
  <c r="AA640" i="5"/>
  <c r="AA641" i="5"/>
  <c r="AA642" i="5"/>
  <c r="Z620" i="5"/>
  <c r="Z621" i="5"/>
  <c r="Z623" i="5"/>
  <c r="Z624" i="5"/>
  <c r="Z626" i="5"/>
  <c r="Z627" i="5"/>
  <c r="Z628" i="5"/>
  <c r="Z629" i="5"/>
  <c r="Z630" i="5"/>
  <c r="AA620" i="5"/>
  <c r="AA621" i="5"/>
  <c r="AA623" i="5"/>
  <c r="AA624" i="5"/>
  <c r="AA626" i="5"/>
  <c r="AA627" i="5"/>
  <c r="AA628" i="5"/>
  <c r="AA629" i="5"/>
  <c r="AA630" i="5"/>
  <c r="Z604" i="5"/>
  <c r="Z605" i="5"/>
  <c r="Z606" i="5"/>
  <c r="Z607" i="5"/>
  <c r="Z608" i="5"/>
  <c r="Z609" i="5"/>
  <c r="Z610" i="5"/>
  <c r="Z611" i="5"/>
  <c r="Z612" i="5"/>
  <c r="Z613" i="5"/>
  <c r="Z614" i="5"/>
  <c r="AA604" i="5"/>
  <c r="AA605" i="5"/>
  <c r="AA606" i="5"/>
  <c r="AA607" i="5"/>
  <c r="AA608" i="5"/>
  <c r="AA609" i="5"/>
  <c r="AA610" i="5"/>
  <c r="AA611" i="5"/>
  <c r="AA612" i="5"/>
  <c r="AA613" i="5"/>
  <c r="AA614" i="5"/>
  <c r="Z593" i="5"/>
  <c r="Z594" i="5"/>
  <c r="Z595" i="5"/>
  <c r="Z596" i="5"/>
  <c r="Z597" i="5"/>
  <c r="Z598" i="5"/>
  <c r="Z599" i="5"/>
  <c r="Z600" i="5"/>
  <c r="AA593" i="5"/>
  <c r="AA594" i="5"/>
  <c r="AA595" i="5"/>
  <c r="AA596" i="5"/>
  <c r="AA597" i="5"/>
  <c r="AA598" i="5"/>
  <c r="AA599" i="5"/>
  <c r="AA600" i="5"/>
  <c r="Z570" i="5"/>
  <c r="Z571" i="5"/>
  <c r="Z572" i="5"/>
  <c r="Z573" i="5"/>
  <c r="Z574" i="5"/>
  <c r="Z575" i="5"/>
  <c r="Z576" i="5"/>
  <c r="Z577" i="5"/>
  <c r="Z578" i="5"/>
  <c r="Z579" i="5"/>
  <c r="Z580" i="5"/>
  <c r="Z581" i="5"/>
  <c r="Z582" i="5"/>
  <c r="Z583" i="5"/>
  <c r="Z584" i="5"/>
  <c r="Z585" i="5"/>
  <c r="Z586" i="5"/>
  <c r="Z587" i="5"/>
  <c r="AA570" i="5"/>
  <c r="AA571" i="5"/>
  <c r="AA572" i="5"/>
  <c r="AA573" i="5"/>
  <c r="AA574" i="5"/>
  <c r="AA575" i="5"/>
  <c r="AA576" i="5"/>
  <c r="AA577" i="5"/>
  <c r="AA578" i="5"/>
  <c r="AA579" i="5"/>
  <c r="AA580" i="5"/>
  <c r="AA581" i="5"/>
  <c r="AA582" i="5"/>
  <c r="AA583" i="5"/>
  <c r="AA584" i="5"/>
  <c r="AA585" i="5"/>
  <c r="AA586" i="5"/>
  <c r="AA587" i="5"/>
  <c r="Z562" i="5"/>
  <c r="Z563" i="5"/>
  <c r="Z564" i="5"/>
  <c r="Z565" i="5"/>
  <c r="D80" i="6"/>
  <c r="AA562" i="5"/>
  <c r="AA563" i="5"/>
  <c r="AA564" i="5"/>
  <c r="AA565" i="5"/>
  <c r="Z554" i="5"/>
  <c r="Z555" i="5"/>
  <c r="Z556" i="5"/>
  <c r="Z557" i="5"/>
  <c r="Z558" i="5"/>
  <c r="AA554" i="5"/>
  <c r="AA555" i="5"/>
  <c r="AA556" i="5"/>
  <c r="AA557" i="5"/>
  <c r="AA558" i="5"/>
  <c r="E79" i="6"/>
  <c r="Z546" i="5"/>
  <c r="D78" i="6" s="1"/>
  <c r="Z547" i="5"/>
  <c r="Z548" i="5"/>
  <c r="Z549" i="5"/>
  <c r="Z550" i="5"/>
  <c r="AA546" i="5"/>
  <c r="AA547" i="5"/>
  <c r="AA548" i="5"/>
  <c r="AA549" i="5"/>
  <c r="AA550" i="5"/>
  <c r="Z521" i="5"/>
  <c r="Z522" i="5"/>
  <c r="Z523" i="5"/>
  <c r="Z524" i="5"/>
  <c r="Z525" i="5"/>
  <c r="Z526" i="5"/>
  <c r="Z527" i="5"/>
  <c r="Z528" i="5"/>
  <c r="Z529" i="5"/>
  <c r="Z530" i="5"/>
  <c r="Z531" i="5"/>
  <c r="Z532" i="5"/>
  <c r="Z533" i="5"/>
  <c r="Z534" i="5"/>
  <c r="Z535" i="5"/>
  <c r="Z536" i="5"/>
  <c r="Z537" i="5"/>
  <c r="Z538" i="5"/>
  <c r="Z539" i="5"/>
  <c r="Z540" i="5"/>
  <c r="Z541" i="5"/>
  <c r="AA521" i="5"/>
  <c r="AA522" i="5"/>
  <c r="AA523" i="5"/>
  <c r="AA524" i="5"/>
  <c r="AA525" i="5"/>
  <c r="AA526" i="5"/>
  <c r="AA527" i="5"/>
  <c r="AA528" i="5"/>
  <c r="AA529" i="5"/>
  <c r="AA530" i="5"/>
  <c r="AA531" i="5"/>
  <c r="AA532" i="5"/>
  <c r="AA533" i="5"/>
  <c r="AA534" i="5"/>
  <c r="AA535" i="5"/>
  <c r="AA536" i="5"/>
  <c r="AA537" i="5"/>
  <c r="AA538" i="5"/>
  <c r="AA539" i="5"/>
  <c r="AA540" i="5"/>
  <c r="AA541" i="5"/>
  <c r="Z511" i="5"/>
  <c r="Z512" i="5"/>
  <c r="Z513" i="5"/>
  <c r="Z514" i="5"/>
  <c r="Z515" i="5"/>
  <c r="Z516" i="5"/>
  <c r="AA511" i="5"/>
  <c r="AA512" i="5"/>
  <c r="AA513" i="5"/>
  <c r="AA514" i="5"/>
  <c r="AA515" i="5"/>
  <c r="AA516" i="5"/>
  <c r="Z499" i="5"/>
  <c r="Z500" i="5"/>
  <c r="Z501" i="5"/>
  <c r="Z502" i="5"/>
  <c r="Z503" i="5"/>
  <c r="Z504" i="5"/>
  <c r="Z505" i="5"/>
  <c r="Z506" i="5"/>
  <c r="AA499" i="5"/>
  <c r="AA500" i="5"/>
  <c r="AA501" i="5"/>
  <c r="AA502" i="5"/>
  <c r="AA503" i="5"/>
  <c r="AA504" i="5"/>
  <c r="AA505" i="5"/>
  <c r="AA506" i="5"/>
  <c r="Z490" i="5"/>
  <c r="D70" i="6" s="1"/>
  <c r="Z491" i="5"/>
  <c r="Z492" i="5"/>
  <c r="Z493" i="5"/>
  <c r="Z494" i="5"/>
  <c r="AA490" i="5"/>
  <c r="AA491" i="5"/>
  <c r="AA492" i="5"/>
  <c r="AA493" i="5"/>
  <c r="AA494" i="5"/>
  <c r="Z479" i="5"/>
  <c r="Z480" i="5"/>
  <c r="Z481" i="5"/>
  <c r="Z482" i="5"/>
  <c r="Z483" i="5"/>
  <c r="Z484" i="5"/>
  <c r="Z485" i="5"/>
  <c r="Z486" i="5"/>
  <c r="AA479" i="5"/>
  <c r="AA480" i="5"/>
  <c r="AA481" i="5"/>
  <c r="AA482" i="5"/>
  <c r="AA483" i="5"/>
  <c r="AA484" i="5"/>
  <c r="AA485" i="5"/>
  <c r="AA486" i="5"/>
  <c r="Z467" i="5"/>
  <c r="Z468" i="5"/>
  <c r="Z469" i="5"/>
  <c r="Z470" i="5"/>
  <c r="Z471" i="5"/>
  <c r="Z472" i="5"/>
  <c r="Z473" i="5"/>
  <c r="Z474" i="5"/>
  <c r="Z475" i="5"/>
  <c r="AA467" i="5"/>
  <c r="AA468" i="5"/>
  <c r="AA469" i="5"/>
  <c r="AA470" i="5"/>
  <c r="AA471" i="5"/>
  <c r="AA472" i="5"/>
  <c r="AA473" i="5"/>
  <c r="AA474" i="5"/>
  <c r="AA475" i="5"/>
  <c r="Z452" i="5"/>
  <c r="Z453" i="5"/>
  <c r="Z454" i="5"/>
  <c r="Z455" i="5"/>
  <c r="Z456" i="5"/>
  <c r="Z457" i="5"/>
  <c r="Z458" i="5"/>
  <c r="Z459" i="5"/>
  <c r="Z460" i="5"/>
  <c r="Z461" i="5"/>
  <c r="Z462" i="5"/>
  <c r="AA452" i="5"/>
  <c r="AA453" i="5"/>
  <c r="AA454" i="5"/>
  <c r="AA455" i="5"/>
  <c r="AA456" i="5"/>
  <c r="AA457" i="5"/>
  <c r="AA458" i="5"/>
  <c r="AA459" i="5"/>
  <c r="AA460" i="5"/>
  <c r="AA461" i="5"/>
  <c r="AA462" i="5"/>
  <c r="Z443" i="5"/>
  <c r="Z444" i="5"/>
  <c r="Z445" i="5"/>
  <c r="Z446" i="5"/>
  <c r="Z447" i="5"/>
  <c r="Z448" i="5"/>
  <c r="AA443" i="5"/>
  <c r="AA444" i="5"/>
  <c r="AA445" i="5"/>
  <c r="AA446" i="5"/>
  <c r="AA447" i="5"/>
  <c r="AA448" i="5"/>
  <c r="Z436" i="5"/>
  <c r="Z437" i="5"/>
  <c r="Z438" i="5"/>
  <c r="Z439" i="5"/>
  <c r="AA436" i="5"/>
  <c r="AA437" i="5"/>
  <c r="AA438" i="5"/>
  <c r="AA439" i="5"/>
  <c r="Z412" i="5"/>
  <c r="Z413" i="5"/>
  <c r="Z414" i="5"/>
  <c r="Z415" i="5"/>
  <c r="Z416" i="5"/>
  <c r="Z417" i="5"/>
  <c r="Z418" i="5"/>
  <c r="Z419" i="5"/>
  <c r="Z420" i="5"/>
  <c r="Z421" i="5"/>
  <c r="Z422" i="5"/>
  <c r="Z423" i="5"/>
  <c r="Z424" i="5"/>
  <c r="Z425" i="5"/>
  <c r="Z426" i="5"/>
  <c r="Z427" i="5"/>
  <c r="Z428" i="5"/>
  <c r="Z429" i="5"/>
  <c r="Z430" i="5"/>
  <c r="Z431" i="5"/>
  <c r="Z432" i="5"/>
  <c r="AA412" i="5"/>
  <c r="AA413" i="5"/>
  <c r="AA414" i="5"/>
  <c r="AA415" i="5"/>
  <c r="AA416" i="5"/>
  <c r="AA417" i="5"/>
  <c r="AA418" i="5"/>
  <c r="AA419" i="5"/>
  <c r="AA420" i="5"/>
  <c r="AA421" i="5"/>
  <c r="AA422" i="5"/>
  <c r="AA423" i="5"/>
  <c r="AA424" i="5"/>
  <c r="AA425" i="5"/>
  <c r="AA426" i="5"/>
  <c r="AA427" i="5"/>
  <c r="AA428" i="5"/>
  <c r="AA429" i="5"/>
  <c r="AA430" i="5"/>
  <c r="AA431" i="5"/>
  <c r="AA432" i="5"/>
  <c r="Z401" i="5"/>
  <c r="Z402" i="5"/>
  <c r="Z403" i="5"/>
  <c r="Z404" i="5"/>
  <c r="Z405" i="5"/>
  <c r="Z406" i="5"/>
  <c r="Z407" i="5"/>
  <c r="AA401" i="5"/>
  <c r="AA402" i="5"/>
  <c r="AA403" i="5"/>
  <c r="AA404" i="5"/>
  <c r="AA405" i="5"/>
  <c r="AA406" i="5"/>
  <c r="AA407" i="5"/>
  <c r="Z384" i="5"/>
  <c r="Z385" i="5"/>
  <c r="Z386" i="5"/>
  <c r="Z387" i="5"/>
  <c r="Z388" i="5"/>
  <c r="Z389" i="5"/>
  <c r="Z390" i="5"/>
  <c r="Z391" i="5"/>
  <c r="Z392" i="5"/>
  <c r="Z393" i="5"/>
  <c r="Z394" i="5"/>
  <c r="Z395" i="5"/>
  <c r="Z396" i="5"/>
  <c r="Z397" i="5"/>
  <c r="AA384" i="5"/>
  <c r="AA385" i="5"/>
  <c r="AA386" i="5"/>
  <c r="AA387" i="5"/>
  <c r="AA388" i="5"/>
  <c r="AA389" i="5"/>
  <c r="AA390" i="5"/>
  <c r="AA391" i="5"/>
  <c r="AA392" i="5"/>
  <c r="AA393" i="5"/>
  <c r="AA394" i="5"/>
  <c r="AA395" i="5"/>
  <c r="AA396" i="5"/>
  <c r="AA397" i="5"/>
  <c r="Z376" i="5"/>
  <c r="Z377" i="5"/>
  <c r="Z378" i="5"/>
  <c r="AA376" i="5"/>
  <c r="AA377" i="5"/>
  <c r="AA378" i="5"/>
  <c r="E57" i="6" s="1"/>
  <c r="Z372" i="5"/>
  <c r="D56" i="6" s="1"/>
  <c r="AA372" i="5"/>
  <c r="E56" i="6" s="1"/>
  <c r="Z350" i="5"/>
  <c r="Z351" i="5"/>
  <c r="Z352" i="5"/>
  <c r="Z353" i="5"/>
  <c r="Z354" i="5"/>
  <c r="Z355" i="5"/>
  <c r="Z356" i="5"/>
  <c r="Z357" i="5"/>
  <c r="Z358" i="5"/>
  <c r="Z359" i="5"/>
  <c r="Z360" i="5"/>
  <c r="Z361" i="5"/>
  <c r="Z362" i="5"/>
  <c r="Z363" i="5"/>
  <c r="Z364" i="5"/>
  <c r="Z365" i="5"/>
  <c r="Z366" i="5"/>
  <c r="Z367" i="5"/>
  <c r="Z368" i="5"/>
  <c r="AA350" i="5"/>
  <c r="AA351" i="5"/>
  <c r="AA352" i="5"/>
  <c r="AA353" i="5"/>
  <c r="AA354" i="5"/>
  <c r="AA355" i="5"/>
  <c r="AA356" i="5"/>
  <c r="AA357" i="5"/>
  <c r="AA358" i="5"/>
  <c r="AA359" i="5"/>
  <c r="AA360" i="5"/>
  <c r="AA361" i="5"/>
  <c r="AA362" i="5"/>
  <c r="AA363" i="5"/>
  <c r="AA364" i="5"/>
  <c r="AA365" i="5"/>
  <c r="AA366" i="5"/>
  <c r="AA367" i="5"/>
  <c r="AA368" i="5"/>
  <c r="Z345" i="5"/>
  <c r="D53" i="6" s="1"/>
  <c r="AA345" i="5"/>
  <c r="E53" i="6" s="1"/>
  <c r="Z339" i="5"/>
  <c r="Z340" i="5"/>
  <c r="Z341" i="5"/>
  <c r="AA339" i="5"/>
  <c r="AA340" i="5"/>
  <c r="AA341" i="5"/>
  <c r="Z335" i="5"/>
  <c r="D51" i="6" s="1"/>
  <c r="AA335" i="5"/>
  <c r="E51" i="6" s="1"/>
  <c r="Z330" i="5"/>
  <c r="Z331" i="5"/>
  <c r="AA330" i="5"/>
  <c r="E50" i="6" s="1"/>
  <c r="AA331" i="5"/>
  <c r="Z326" i="5"/>
  <c r="D49" i="6" s="1"/>
  <c r="AA326" i="5"/>
  <c r="E49" i="6" s="1"/>
  <c r="Z320" i="5"/>
  <c r="D47" i="6" s="1"/>
  <c r="Z321" i="5"/>
  <c r="AA320" i="5"/>
  <c r="AA321" i="5"/>
  <c r="E47" i="6" s="1"/>
  <c r="Z315" i="5"/>
  <c r="D46" i="6" s="1"/>
  <c r="Z316" i="5"/>
  <c r="AA315" i="5"/>
  <c r="AA316" i="5"/>
  <c r="Z307" i="5"/>
  <c r="Z308" i="5"/>
  <c r="Z309" i="5"/>
  <c r="Z310" i="5"/>
  <c r="Z311" i="5"/>
  <c r="AA307" i="5"/>
  <c r="AA308" i="5"/>
  <c r="AA309" i="5"/>
  <c r="E45" i="6" s="1"/>
  <c r="AA310" i="5"/>
  <c r="AA311" i="5"/>
  <c r="Z302" i="5"/>
  <c r="D43" i="6" s="1"/>
  <c r="AA302" i="5"/>
  <c r="E43" i="6" s="1"/>
  <c r="Z291" i="5"/>
  <c r="Z292" i="5"/>
  <c r="Z293" i="5"/>
  <c r="Z294" i="5"/>
  <c r="Z295" i="5"/>
  <c r="Z296" i="5"/>
  <c r="Z297" i="5"/>
  <c r="Z298" i="5"/>
  <c r="AA291" i="5"/>
  <c r="AA292" i="5"/>
  <c r="AA293" i="5"/>
  <c r="AA294" i="5"/>
  <c r="AA295" i="5"/>
  <c r="AA296" i="5"/>
  <c r="AA297" i="5"/>
  <c r="AA298" i="5"/>
  <c r="Z278" i="5"/>
  <c r="Z279" i="5"/>
  <c r="Z280" i="5"/>
  <c r="Z281" i="5"/>
  <c r="Z282" i="5"/>
  <c r="Z283" i="5"/>
  <c r="Z284" i="5"/>
  <c r="Z285" i="5"/>
  <c r="Z286" i="5"/>
  <c r="Z287" i="5"/>
  <c r="AA278" i="5"/>
  <c r="AA279" i="5"/>
  <c r="AA280" i="5"/>
  <c r="AA281" i="5"/>
  <c r="AA282" i="5"/>
  <c r="AA283" i="5"/>
  <c r="AA284" i="5"/>
  <c r="AA285" i="5"/>
  <c r="AA286" i="5"/>
  <c r="AA287" i="5"/>
  <c r="Z271" i="5"/>
  <c r="Z272" i="5"/>
  <c r="Z273" i="5"/>
  <c r="Z274" i="5"/>
  <c r="AA271" i="5"/>
  <c r="AA272" i="5"/>
  <c r="AA273" i="5"/>
  <c r="AA274" i="5"/>
  <c r="Z264" i="5"/>
  <c r="Z265" i="5"/>
  <c r="Z266" i="5"/>
  <c r="Z267" i="5"/>
  <c r="AA264" i="5"/>
  <c r="E39" i="6" s="1"/>
  <c r="AA265" i="5"/>
  <c r="AA266" i="5"/>
  <c r="AA267" i="5"/>
  <c r="Z258" i="5"/>
  <c r="Z259" i="5"/>
  <c r="Z260" i="5"/>
  <c r="AA258" i="5"/>
  <c r="AA259" i="5"/>
  <c r="AA260" i="5"/>
  <c r="Z246" i="5"/>
  <c r="Z247" i="5"/>
  <c r="Z248" i="5"/>
  <c r="Z249" i="5"/>
  <c r="Z250" i="5"/>
  <c r="Z251" i="5"/>
  <c r="Z252" i="5"/>
  <c r="Z253" i="5"/>
  <c r="AA246" i="5"/>
  <c r="AA247" i="5"/>
  <c r="AA248" i="5"/>
  <c r="AA249" i="5"/>
  <c r="AA250" i="5"/>
  <c r="AA251" i="5"/>
  <c r="AA252" i="5"/>
  <c r="AA253" i="5"/>
  <c r="Z238" i="5"/>
  <c r="Z239" i="5"/>
  <c r="Z240" i="5"/>
  <c r="Z241" i="5"/>
  <c r="Z242" i="5"/>
  <c r="AA238" i="5"/>
  <c r="AA239" i="5"/>
  <c r="AA240" i="5"/>
  <c r="E35" i="6" s="1"/>
  <c r="AA241" i="5"/>
  <c r="AA242" i="5"/>
  <c r="Z232" i="5"/>
  <c r="Z233" i="5"/>
  <c r="AA232" i="5"/>
  <c r="E33" i="6" s="1"/>
  <c r="AA233" i="5"/>
  <c r="Z225" i="5"/>
  <c r="Z226" i="5"/>
  <c r="Z227" i="5"/>
  <c r="AA225" i="5"/>
  <c r="AA226" i="5"/>
  <c r="AA227" i="5"/>
  <c r="Z213" i="5"/>
  <c r="Z214" i="5"/>
  <c r="Z215" i="5"/>
  <c r="Z216" i="5"/>
  <c r="Z217" i="5"/>
  <c r="Z218" i="5"/>
  <c r="Z219" i="5"/>
  <c r="AA213" i="5"/>
  <c r="AA214" i="5"/>
  <c r="AA215" i="5"/>
  <c r="AA216" i="5"/>
  <c r="AA217" i="5"/>
  <c r="AA218" i="5"/>
  <c r="AA219" i="5"/>
  <c r="Z197" i="5"/>
  <c r="Z198" i="5"/>
  <c r="Z199" i="5"/>
  <c r="Z200" i="5"/>
  <c r="Z201" i="5"/>
  <c r="Z202" i="5"/>
  <c r="Z203" i="5"/>
  <c r="Z204" i="5"/>
  <c r="Z205" i="5"/>
  <c r="Z206" i="5"/>
  <c r="Z207" i="5"/>
  <c r="Z208" i="5"/>
  <c r="Z209" i="5"/>
  <c r="AA197" i="5"/>
  <c r="AA198" i="5"/>
  <c r="AA199" i="5"/>
  <c r="AA200" i="5"/>
  <c r="AA201" i="5"/>
  <c r="AA202" i="5"/>
  <c r="AA203" i="5"/>
  <c r="AA204" i="5"/>
  <c r="AA205" i="5"/>
  <c r="AA206" i="5"/>
  <c r="AA207" i="5"/>
  <c r="AA208" i="5"/>
  <c r="AA209" i="5"/>
  <c r="Z187" i="5"/>
  <c r="Z188" i="5"/>
  <c r="Z189" i="5"/>
  <c r="Z190" i="5"/>
  <c r="Z191" i="5"/>
  <c r="Z192" i="5"/>
  <c r="Z193" i="5"/>
  <c r="AA187" i="5"/>
  <c r="AA188" i="5"/>
  <c r="AA189" i="5"/>
  <c r="AA190" i="5"/>
  <c r="AA191" i="5"/>
  <c r="AA192" i="5"/>
  <c r="AA193" i="5"/>
  <c r="D25" i="6"/>
  <c r="E25" i="6"/>
  <c r="D24" i="6"/>
  <c r="E24" i="6"/>
  <c r="D23" i="6"/>
  <c r="E23" i="6"/>
  <c r="D22" i="6"/>
  <c r="E22" i="6"/>
  <c r="Z123" i="5"/>
  <c r="Z124" i="5"/>
  <c r="Z125" i="5"/>
  <c r="AA123" i="5"/>
  <c r="AA124" i="5"/>
  <c r="AA125" i="5"/>
  <c r="Z113" i="5"/>
  <c r="Z114" i="5"/>
  <c r="Z115" i="5"/>
  <c r="Z116" i="5"/>
  <c r="Z117" i="5"/>
  <c r="Z118" i="5"/>
  <c r="Z119" i="5"/>
  <c r="AA113" i="5"/>
  <c r="AA114" i="5"/>
  <c r="AA115" i="5"/>
  <c r="AA116" i="5"/>
  <c r="AA117" i="5"/>
  <c r="AA118" i="5"/>
  <c r="AA119" i="5"/>
  <c r="Z106" i="5"/>
  <c r="Z107" i="5"/>
  <c r="Z108" i="5"/>
  <c r="AA106" i="5"/>
  <c r="AA107" i="5"/>
  <c r="AA108" i="5"/>
  <c r="Z101" i="5"/>
  <c r="D16" i="6" s="1"/>
  <c r="Z102" i="5"/>
  <c r="AA101" i="5"/>
  <c r="AA102" i="5"/>
  <c r="Z93" i="5"/>
  <c r="Z94" i="5"/>
  <c r="Z95" i="5"/>
  <c r="Z96" i="5"/>
  <c r="Z97" i="5"/>
  <c r="AA93" i="5"/>
  <c r="AA94" i="5"/>
  <c r="AA95" i="5"/>
  <c r="AA96" i="5"/>
  <c r="AA97" i="5"/>
  <c r="Z82" i="5"/>
  <c r="Z83" i="5"/>
  <c r="Z84" i="5"/>
  <c r="Z85" i="5"/>
  <c r="Z86" i="5"/>
  <c r="Z87" i="5"/>
  <c r="Z88" i="5"/>
  <c r="AA82" i="5"/>
  <c r="AA83" i="5"/>
  <c r="AA84" i="5"/>
  <c r="AA85" i="5"/>
  <c r="AA86" i="5"/>
  <c r="AA87" i="5"/>
  <c r="AA88" i="5"/>
  <c r="Z74" i="5"/>
  <c r="Z75" i="5"/>
  <c r="Z76" i="5"/>
  <c r="Z77" i="5"/>
  <c r="Z78" i="5"/>
  <c r="AA74" i="5"/>
  <c r="AA75" i="5"/>
  <c r="AA76" i="5"/>
  <c r="AA77" i="5"/>
  <c r="AA78" i="5"/>
  <c r="Z66" i="5"/>
  <c r="Z67" i="5"/>
  <c r="Z68" i="5"/>
  <c r="Z69" i="5"/>
  <c r="Z70" i="5"/>
  <c r="AA66" i="5"/>
  <c r="AA67" i="5"/>
  <c r="AA68" i="5"/>
  <c r="AA69" i="5"/>
  <c r="AA70" i="5"/>
  <c r="Z57" i="5"/>
  <c r="Z58" i="5"/>
  <c r="Z59" i="5"/>
  <c r="Z60" i="5"/>
  <c r="Z61" i="5"/>
  <c r="Z62" i="5"/>
  <c r="AA57" i="5"/>
  <c r="AA58" i="5"/>
  <c r="AA59" i="5"/>
  <c r="AA60" i="5"/>
  <c r="AA61" i="5"/>
  <c r="AA62" i="5"/>
  <c r="Z47" i="5"/>
  <c r="Z48" i="5"/>
  <c r="Z49" i="5"/>
  <c r="Z50" i="5"/>
  <c r="Z51" i="5"/>
  <c r="Z52" i="5"/>
  <c r="Z53" i="5"/>
  <c r="AA47" i="5"/>
  <c r="AA48" i="5"/>
  <c r="AA49" i="5"/>
  <c r="AA50" i="5"/>
  <c r="AA51" i="5"/>
  <c r="AA52" i="5"/>
  <c r="AA53" i="5"/>
  <c r="Z32" i="5"/>
  <c r="Z33" i="5"/>
  <c r="Z34" i="5"/>
  <c r="Z35" i="5"/>
  <c r="Z36" i="5"/>
  <c r="Z37" i="5"/>
  <c r="Z38" i="5"/>
  <c r="Z39" i="5"/>
  <c r="Z40" i="5"/>
  <c r="Z41" i="5"/>
  <c r="Z42" i="5"/>
  <c r="AA32" i="5"/>
  <c r="AA33" i="5"/>
  <c r="AA34" i="5"/>
  <c r="AA35" i="5"/>
  <c r="AA36" i="5"/>
  <c r="AA37" i="5"/>
  <c r="AA38" i="5"/>
  <c r="AA39" i="5"/>
  <c r="AA40" i="5"/>
  <c r="AA41" i="5"/>
  <c r="AA42" i="5"/>
  <c r="Z24" i="5"/>
  <c r="Z25" i="5"/>
  <c r="Z26" i="5"/>
  <c r="Z27" i="5"/>
  <c r="Z28" i="5"/>
  <c r="AA24" i="5"/>
  <c r="AA25" i="5"/>
  <c r="AA26" i="5"/>
  <c r="AA27" i="5"/>
  <c r="AA28" i="5"/>
  <c r="Z16" i="5"/>
  <c r="Z17" i="5"/>
  <c r="Z18" i="5"/>
  <c r="Z19" i="5"/>
  <c r="Z20" i="5"/>
  <c r="AA16" i="5"/>
  <c r="AA17" i="5"/>
  <c r="AA18" i="5"/>
  <c r="AA19" i="5"/>
  <c r="AA20" i="5"/>
  <c r="Z7" i="5"/>
  <c r="Z8" i="5"/>
  <c r="Z9" i="5"/>
  <c r="Z10" i="5"/>
  <c r="Z11" i="5"/>
  <c r="Z12" i="5"/>
  <c r="AA7" i="5"/>
  <c r="AA8" i="5"/>
  <c r="AA9" i="5"/>
  <c r="AA10" i="5"/>
  <c r="AA11" i="5"/>
  <c r="AA12" i="5"/>
  <c r="G167" i="6"/>
  <c r="G166" i="6"/>
  <c r="G165" i="6"/>
  <c r="J164" i="6"/>
  <c r="G164" i="6"/>
  <c r="G163" i="6"/>
  <c r="G162" i="6"/>
  <c r="G161" i="6"/>
  <c r="G160" i="6"/>
  <c r="G159" i="6"/>
  <c r="G158" i="6"/>
  <c r="J157" i="6"/>
  <c r="G157" i="6"/>
  <c r="G156" i="6"/>
  <c r="G155" i="6"/>
  <c r="G154" i="6"/>
  <c r="G153" i="6"/>
  <c r="G152" i="6"/>
  <c r="G151" i="6"/>
  <c r="G150" i="6"/>
  <c r="G149" i="6"/>
  <c r="G148" i="6"/>
  <c r="G147" i="6"/>
  <c r="J146" i="6"/>
  <c r="K145" i="6" s="1"/>
  <c r="G146" i="6"/>
  <c r="G145" i="6"/>
  <c r="G144" i="6"/>
  <c r="G143" i="6"/>
  <c r="G142" i="6"/>
  <c r="G141" i="6"/>
  <c r="G140" i="6"/>
  <c r="G139" i="6"/>
  <c r="J138" i="6"/>
  <c r="G138" i="6"/>
  <c r="G137" i="6"/>
  <c r="G136" i="6"/>
  <c r="G135" i="6"/>
  <c r="G134" i="6"/>
  <c r="G133" i="6"/>
  <c r="G132" i="6"/>
  <c r="G131" i="6"/>
  <c r="G130" i="6"/>
  <c r="G129" i="6"/>
  <c r="G128" i="6"/>
  <c r="J127" i="6"/>
  <c r="G127" i="6"/>
  <c r="G126" i="6"/>
  <c r="G125" i="6"/>
  <c r="G124" i="6"/>
  <c r="G123" i="6"/>
  <c r="G122" i="6"/>
  <c r="G121" i="6"/>
  <c r="G120" i="6"/>
  <c r="G119" i="6"/>
  <c r="G118" i="6"/>
  <c r="G117" i="6"/>
  <c r="G116" i="6"/>
  <c r="G115" i="6"/>
  <c r="G114" i="6"/>
  <c r="G113" i="6"/>
  <c r="G112" i="6"/>
  <c r="G111" i="6"/>
  <c r="G110" i="6"/>
  <c r="J109" i="6"/>
  <c r="J99" i="6"/>
  <c r="K98" i="6" s="1"/>
  <c r="G109" i="6"/>
  <c r="G108" i="6"/>
  <c r="G107" i="6"/>
  <c r="G106" i="6"/>
  <c r="G105" i="6"/>
  <c r="G104" i="6"/>
  <c r="G103" i="6"/>
  <c r="G102" i="6"/>
  <c r="G101" i="6"/>
  <c r="G100" i="6"/>
  <c r="G99" i="6"/>
  <c r="G98" i="6"/>
  <c r="G97" i="6"/>
  <c r="G96" i="6"/>
  <c r="J95" i="6"/>
  <c r="G95" i="6"/>
  <c r="G94" i="6"/>
  <c r="G93" i="6"/>
  <c r="G92" i="6"/>
  <c r="G91" i="6"/>
  <c r="J90" i="6"/>
  <c r="J87" i="6"/>
  <c r="K86" i="6" s="1"/>
  <c r="G90" i="6"/>
  <c r="G89" i="6"/>
  <c r="G88" i="6"/>
  <c r="G87" i="6"/>
  <c r="G86" i="6"/>
  <c r="G85" i="6"/>
  <c r="G84" i="6"/>
  <c r="J83" i="6"/>
  <c r="K81" i="6" s="1"/>
  <c r="G83" i="6"/>
  <c r="G82" i="6"/>
  <c r="G81" i="6"/>
  <c r="G80" i="6"/>
  <c r="G79" i="6"/>
  <c r="G78" i="6"/>
  <c r="J77" i="6"/>
  <c r="K75" i="6" s="1"/>
  <c r="G77" i="6"/>
  <c r="G76" i="6"/>
  <c r="G75" i="6"/>
  <c r="G74" i="6"/>
  <c r="J73" i="6"/>
  <c r="G73" i="6"/>
  <c r="G72" i="6"/>
  <c r="J71" i="6"/>
  <c r="G71" i="6"/>
  <c r="G70" i="6"/>
  <c r="G69" i="6"/>
  <c r="G68" i="6"/>
  <c r="J67" i="6"/>
  <c r="G67" i="6"/>
  <c r="G66" i="6"/>
  <c r="G65" i="6"/>
  <c r="G64" i="6"/>
  <c r="G63" i="6"/>
  <c r="J62" i="6"/>
  <c r="G62" i="6"/>
  <c r="G61" i="6"/>
  <c r="G60" i="6"/>
  <c r="J59" i="6"/>
  <c r="G59" i="6"/>
  <c r="G58" i="6"/>
  <c r="G57" i="6"/>
  <c r="G56" i="6"/>
  <c r="G55" i="6"/>
  <c r="K54" i="6"/>
  <c r="G54" i="6"/>
  <c r="G53" i="6"/>
  <c r="G52" i="6"/>
  <c r="G51" i="6"/>
  <c r="G50" i="6"/>
  <c r="G49" i="6"/>
  <c r="J48" i="6"/>
  <c r="G48" i="6"/>
  <c r="G47" i="6"/>
  <c r="G46" i="6"/>
  <c r="G45" i="6"/>
  <c r="J44" i="6"/>
  <c r="G44" i="6"/>
  <c r="G43" i="6"/>
  <c r="G42" i="6"/>
  <c r="G41" i="6"/>
  <c r="G40" i="6"/>
  <c r="G39" i="6"/>
  <c r="G38" i="6"/>
  <c r="J37" i="6"/>
  <c r="G37" i="6"/>
  <c r="G36" i="6"/>
  <c r="G35" i="6"/>
  <c r="J34" i="6"/>
  <c r="G34" i="6"/>
  <c r="G33" i="6"/>
  <c r="J32" i="6"/>
  <c r="G32" i="6"/>
  <c r="G31" i="6"/>
  <c r="J30" i="6"/>
  <c r="G30" i="6"/>
  <c r="G29" i="6"/>
  <c r="G28" i="6"/>
  <c r="G27" i="6"/>
  <c r="G26" i="6"/>
  <c r="G25" i="6"/>
  <c r="G24" i="6"/>
  <c r="G23" i="6"/>
  <c r="G22" i="6"/>
  <c r="J21" i="6"/>
  <c r="G21" i="6"/>
  <c r="G20" i="6"/>
  <c r="G19" i="6"/>
  <c r="J18" i="6"/>
  <c r="G18" i="6"/>
  <c r="G17" i="6"/>
  <c r="G16" i="6"/>
  <c r="G15" i="6"/>
  <c r="J14" i="6"/>
  <c r="G14" i="6"/>
  <c r="G13" i="6"/>
  <c r="G12" i="6"/>
  <c r="G11" i="6"/>
  <c r="G10" i="6"/>
  <c r="G9" i="6"/>
  <c r="J8" i="6"/>
  <c r="G8" i="6"/>
  <c r="G7" i="6"/>
  <c r="G6" i="6"/>
  <c r="G5" i="6"/>
  <c r="G4" i="6"/>
  <c r="J3" i="6"/>
  <c r="G3" i="6"/>
  <c r="G2" i="6"/>
  <c r="D1080" i="5"/>
  <c r="D1079" i="5"/>
  <c r="D1078" i="5"/>
  <c r="D1077" i="5"/>
  <c r="G592" i="5"/>
  <c r="G591" i="5"/>
  <c r="S168" i="2"/>
  <c r="R168" i="2"/>
  <c r="S167" i="2"/>
  <c r="R167" i="2"/>
  <c r="S166" i="2"/>
  <c r="R166" i="2"/>
  <c r="S165" i="2"/>
  <c r="R165" i="2"/>
  <c r="S164" i="2"/>
  <c r="R164" i="2"/>
  <c r="S163" i="2"/>
  <c r="G15" i="2" s="1"/>
  <c r="R163" i="2"/>
  <c r="S162" i="2"/>
  <c r="R162" i="2"/>
  <c r="S157" i="2"/>
  <c r="R157" i="2"/>
  <c r="S156" i="2"/>
  <c r="R156" i="2"/>
  <c r="S155" i="2"/>
  <c r="R155" i="2"/>
  <c r="S154" i="2"/>
  <c r="R154" i="2"/>
  <c r="S153" i="2"/>
  <c r="R153" i="2"/>
  <c r="S152" i="2"/>
  <c r="R152" i="2"/>
  <c r="S151" i="2"/>
  <c r="R151" i="2"/>
  <c r="S150" i="2"/>
  <c r="R150" i="2"/>
  <c r="S149" i="2"/>
  <c r="R149" i="2"/>
  <c r="S148" i="2"/>
  <c r="R148" i="2"/>
  <c r="S143" i="2"/>
  <c r="R143" i="2"/>
  <c r="F13" i="2" s="1"/>
  <c r="S142" i="2"/>
  <c r="R142" i="2"/>
  <c r="R141" i="2"/>
  <c r="S141" i="2"/>
  <c r="S136" i="2"/>
  <c r="R136" i="2"/>
  <c r="S135" i="2"/>
  <c r="R135" i="2"/>
  <c r="S134" i="2"/>
  <c r="R134" i="2"/>
  <c r="S133" i="2"/>
  <c r="R133" i="2"/>
  <c r="S132" i="2"/>
  <c r="R132" i="2"/>
  <c r="S131" i="2"/>
  <c r="R131" i="2"/>
  <c r="S130" i="2"/>
  <c r="R130" i="2"/>
  <c r="S129" i="2"/>
  <c r="R129" i="2"/>
  <c r="S128" i="2"/>
  <c r="R128" i="2"/>
  <c r="S127" i="2"/>
  <c r="R127" i="2"/>
  <c r="S126" i="2"/>
  <c r="R126" i="2"/>
  <c r="S125" i="2"/>
  <c r="R125" i="2"/>
  <c r="S124" i="2"/>
  <c r="R124" i="2"/>
  <c r="S119" i="2"/>
  <c r="R119" i="2"/>
  <c r="S118" i="2"/>
  <c r="R118" i="2"/>
  <c r="S117" i="2"/>
  <c r="R117" i="2"/>
  <c r="S116" i="2"/>
  <c r="R116" i="2"/>
  <c r="S115" i="2"/>
  <c r="R115" i="2"/>
  <c r="S114" i="2"/>
  <c r="R114" i="2"/>
  <c r="S113" i="2"/>
  <c r="R113" i="2"/>
  <c r="R100" i="2"/>
  <c r="R101" i="2"/>
  <c r="R102" i="2"/>
  <c r="R103" i="2"/>
  <c r="R104" i="2"/>
  <c r="R105" i="2"/>
  <c r="R106" i="2"/>
  <c r="R107" i="2"/>
  <c r="R108" i="2"/>
  <c r="S108" i="2"/>
  <c r="S107" i="2"/>
  <c r="S106" i="2"/>
  <c r="S105" i="2"/>
  <c r="S104" i="2"/>
  <c r="S103" i="2"/>
  <c r="S102" i="2"/>
  <c r="S101" i="2"/>
  <c r="S100" i="2"/>
  <c r="S95" i="2"/>
  <c r="R95" i="2"/>
  <c r="S94" i="2"/>
  <c r="R94" i="2"/>
  <c r="S93" i="2"/>
  <c r="R93" i="2"/>
  <c r="S92" i="2"/>
  <c r="R92" i="2"/>
  <c r="S91" i="2"/>
  <c r="R91" i="2"/>
  <c r="S90" i="2"/>
  <c r="R90" i="2"/>
  <c r="R88" i="2"/>
  <c r="R89" i="2"/>
  <c r="S89" i="2"/>
  <c r="S88" i="2"/>
  <c r="G9" i="2" s="1"/>
  <c r="S83" i="2"/>
  <c r="R83" i="2"/>
  <c r="S82" i="2"/>
  <c r="R82" i="2"/>
  <c r="S81" i="2"/>
  <c r="R81" i="2"/>
  <c r="S80" i="2"/>
  <c r="R80" i="2"/>
  <c r="S79" i="2"/>
  <c r="R79" i="2"/>
  <c r="S78" i="2"/>
  <c r="R78" i="2"/>
  <c r="S77" i="2"/>
  <c r="R77" i="2"/>
  <c r="S76" i="2"/>
  <c r="R76" i="2"/>
  <c r="S75" i="2"/>
  <c r="R75" i="2"/>
  <c r="S74" i="2"/>
  <c r="R74" i="2"/>
  <c r="S73" i="2"/>
  <c r="R73" i="2"/>
  <c r="S72" i="2"/>
  <c r="R72" i="2"/>
  <c r="S71" i="2"/>
  <c r="G8" i="2" s="1"/>
  <c r="R71" i="2"/>
  <c r="S70" i="2"/>
  <c r="R70" i="2"/>
  <c r="S65" i="2"/>
  <c r="R65" i="2"/>
  <c r="S64" i="2"/>
  <c r="R64" i="2"/>
  <c r="S63" i="2"/>
  <c r="R63" i="2"/>
  <c r="S62" i="2"/>
  <c r="R62" i="2"/>
  <c r="S61" i="2"/>
  <c r="R61" i="2"/>
  <c r="S60" i="2"/>
  <c r="R60" i="2"/>
  <c r="S59" i="2"/>
  <c r="R59" i="2"/>
  <c r="S58" i="2"/>
  <c r="R58" i="2"/>
  <c r="S57" i="2"/>
  <c r="R57" i="2"/>
  <c r="S56" i="2"/>
  <c r="R56" i="2"/>
  <c r="S55" i="2"/>
  <c r="R55" i="2"/>
  <c r="S54" i="2"/>
  <c r="R54" i="2"/>
  <c r="S53" i="2"/>
  <c r="R53" i="2"/>
  <c r="S52" i="2"/>
  <c r="R52" i="2"/>
  <c r="S51" i="2"/>
  <c r="R51" i="2"/>
  <c r="S50" i="2"/>
  <c r="R50" i="2"/>
  <c r="S49" i="2"/>
  <c r="R49" i="2"/>
  <c r="S48" i="2"/>
  <c r="R48" i="2"/>
  <c r="S47" i="2"/>
  <c r="R47" i="2"/>
  <c r="S46" i="2"/>
  <c r="R46" i="2"/>
  <c r="S45" i="2"/>
  <c r="R45" i="2"/>
  <c r="S44" i="2"/>
  <c r="R44" i="2"/>
  <c r="S43" i="2"/>
  <c r="R43" i="2"/>
  <c r="S38" i="2"/>
  <c r="R38" i="2"/>
  <c r="S37" i="2"/>
  <c r="R37" i="2"/>
  <c r="S36" i="2"/>
  <c r="R36" i="2"/>
  <c r="S35" i="2"/>
  <c r="R35" i="2"/>
  <c r="S34" i="2"/>
  <c r="R34" i="2"/>
  <c r="S33" i="2"/>
  <c r="R33" i="2"/>
  <c r="S32" i="2"/>
  <c r="R32" i="2"/>
  <c r="S31" i="2"/>
  <c r="R31" i="2"/>
  <c r="S30" i="2"/>
  <c r="R30" i="2"/>
  <c r="S29" i="2"/>
  <c r="R29" i="2"/>
  <c r="S28" i="2"/>
  <c r="R28" i="2"/>
  <c r="S27" i="2"/>
  <c r="R27" i="2"/>
  <c r="E101" i="2"/>
  <c r="E100" i="2"/>
  <c r="E90" i="2"/>
  <c r="E71" i="2"/>
  <c r="E38" i="2"/>
  <c r="E34" i="2"/>
  <c r="E33" i="2"/>
  <c r="E31" i="2"/>
  <c r="E28" i="2"/>
  <c r="E27" i="2"/>
  <c r="E133" i="6" l="1"/>
  <c r="E31" i="6"/>
  <c r="E87" i="6"/>
  <c r="D97" i="6"/>
  <c r="D39" i="6"/>
  <c r="D52" i="6"/>
  <c r="D91" i="6"/>
  <c r="D96" i="6"/>
  <c r="D50" i="6"/>
  <c r="F9" i="2"/>
  <c r="G11" i="2"/>
  <c r="G12" i="2"/>
  <c r="G14" i="2"/>
  <c r="E144" i="6"/>
  <c r="D122" i="6"/>
  <c r="F8" i="2"/>
  <c r="D29" i="6"/>
  <c r="D94" i="6"/>
  <c r="E108" i="6"/>
  <c r="E132" i="6"/>
  <c r="E90" i="6"/>
  <c r="E44" i="6"/>
  <c r="K29" i="6"/>
  <c r="E40" i="6"/>
  <c r="E71" i="6"/>
  <c r="D152" i="6"/>
  <c r="E10" i="6"/>
  <c r="E38" i="6"/>
  <c r="E52" i="6"/>
  <c r="E67" i="6"/>
  <c r="E91" i="6"/>
  <c r="D106" i="6"/>
  <c r="E156" i="6"/>
  <c r="E152" i="6"/>
  <c r="E143" i="6"/>
  <c r="E142" i="6"/>
  <c r="E140" i="6"/>
  <c r="E134" i="6"/>
  <c r="E126" i="6"/>
  <c r="E125" i="6"/>
  <c r="E124" i="6"/>
  <c r="E119" i="6"/>
  <c r="E111" i="6"/>
  <c r="E107" i="6"/>
  <c r="E101" i="6"/>
  <c r="E15" i="6"/>
  <c r="E9" i="6"/>
  <c r="E6" i="6"/>
  <c r="E4" i="6"/>
  <c r="D137" i="6"/>
  <c r="D126" i="6"/>
  <c r="D108" i="6"/>
  <c r="D9" i="6"/>
  <c r="D166" i="6"/>
  <c r="D164" i="6"/>
  <c r="D156" i="6"/>
  <c r="D139" i="6"/>
  <c r="D134" i="6"/>
  <c r="D133" i="6"/>
  <c r="D131" i="6"/>
  <c r="D130" i="6"/>
  <c r="D121" i="6"/>
  <c r="D119" i="6"/>
  <c r="D116" i="6"/>
  <c r="D114" i="6"/>
  <c r="D110" i="6"/>
  <c r="D104" i="6"/>
  <c r="D6" i="6"/>
  <c r="D146" i="6"/>
  <c r="F6" i="2"/>
  <c r="F7" i="2"/>
  <c r="F10" i="2"/>
  <c r="F17" i="2" s="1"/>
  <c r="F11" i="2"/>
  <c r="F12" i="2"/>
  <c r="G13" i="2"/>
  <c r="D5" i="6"/>
  <c r="E11" i="6"/>
  <c r="D15" i="6"/>
  <c r="D26" i="6"/>
  <c r="E27" i="6"/>
  <c r="D28" i="6"/>
  <c r="D35" i="6"/>
  <c r="D42" i="6"/>
  <c r="E58" i="6"/>
  <c r="D61" i="6"/>
  <c r="E63" i="6"/>
  <c r="E65" i="6"/>
  <c r="E66" i="6"/>
  <c r="D66" i="6"/>
  <c r="E74" i="6"/>
  <c r="D75" i="6"/>
  <c r="D89" i="6"/>
  <c r="D118" i="6"/>
  <c r="D148" i="6"/>
  <c r="D150" i="6"/>
  <c r="E151" i="6"/>
  <c r="D159" i="6"/>
  <c r="K58" i="6"/>
  <c r="D11" i="6"/>
  <c r="E26" i="6"/>
  <c r="D21" i="6"/>
  <c r="E28" i="6"/>
  <c r="D30" i="6"/>
  <c r="D31" i="6"/>
  <c r="D32" i="6"/>
  <c r="D36" i="6"/>
  <c r="D37" i="6"/>
  <c r="D40" i="6"/>
  <c r="D41" i="6"/>
  <c r="E42" i="6"/>
  <c r="E46" i="6"/>
  <c r="E61" i="6"/>
  <c r="D62" i="6"/>
  <c r="D64" i="6"/>
  <c r="D65" i="6"/>
  <c r="E81" i="6"/>
  <c r="E82" i="6"/>
  <c r="D85" i="6"/>
  <c r="E100" i="6"/>
  <c r="E103" i="6"/>
  <c r="D105" i="6"/>
  <c r="E112" i="6"/>
  <c r="D113" i="6"/>
  <c r="E115" i="6"/>
  <c r="D123" i="6"/>
  <c r="E127" i="6"/>
  <c r="D128" i="6"/>
  <c r="E136" i="6"/>
  <c r="E138" i="6"/>
  <c r="D141" i="6"/>
  <c r="E148" i="6"/>
  <c r="E149" i="6"/>
  <c r="E159" i="6"/>
  <c r="D157" i="6"/>
  <c r="G10" i="2"/>
  <c r="G17" i="2" s="1"/>
  <c r="E12" i="6"/>
  <c r="E13" i="6"/>
  <c r="D17" i="6"/>
  <c r="D20" i="6"/>
  <c r="E21" i="6"/>
  <c r="D27" i="6"/>
  <c r="E36" i="6"/>
  <c r="E41" i="6"/>
  <c r="D44" i="6"/>
  <c r="D57" i="6"/>
  <c r="E60" i="6"/>
  <c r="E62" i="6"/>
  <c r="E64" i="6"/>
  <c r="D67" i="6"/>
  <c r="E72" i="6"/>
  <c r="E73" i="6"/>
  <c r="E76" i="6"/>
  <c r="E80" i="6"/>
  <c r="E84" i="6"/>
  <c r="E92" i="6"/>
  <c r="D93" i="6"/>
  <c r="D102" i="6"/>
  <c r="D111" i="6"/>
  <c r="E128" i="6"/>
  <c r="E146" i="6"/>
  <c r="D153" i="6"/>
  <c r="E155" i="6"/>
  <c r="D158" i="6"/>
  <c r="G6" i="2"/>
  <c r="G7" i="2"/>
  <c r="F14" i="2"/>
  <c r="F15" i="2"/>
  <c r="E3" i="6"/>
  <c r="E5" i="6"/>
  <c r="E7" i="6"/>
  <c r="D12" i="6"/>
  <c r="E14" i="6"/>
  <c r="D14" i="6"/>
  <c r="E17" i="6"/>
  <c r="D45" i="6"/>
  <c r="E48" i="6"/>
  <c r="E68" i="6"/>
  <c r="E70" i="6"/>
  <c r="D71" i="6"/>
  <c r="D87" i="6"/>
  <c r="D88" i="6"/>
  <c r="E89" i="6"/>
  <c r="E93" i="6"/>
  <c r="E153" i="6"/>
  <c r="E164" i="6"/>
  <c r="E160" i="6"/>
  <c r="D84" i="6"/>
  <c r="D99" i="6"/>
  <c r="E102" i="6"/>
  <c r="E109" i="6"/>
  <c r="D109" i="6"/>
  <c r="E113" i="6"/>
  <c r="D115" i="6"/>
  <c r="E117" i="6"/>
  <c r="E118" i="6"/>
  <c r="D124" i="6"/>
  <c r="D127" i="6"/>
  <c r="E129" i="6"/>
  <c r="E141" i="6"/>
  <c r="D142" i="6"/>
  <c r="E150" i="6"/>
  <c r="E158" i="6"/>
  <c r="E161" i="6"/>
  <c r="D161" i="6"/>
  <c r="D4" i="6"/>
  <c r="D7" i="6"/>
  <c r="E8" i="6"/>
  <c r="D13" i="6"/>
  <c r="E16" i="6"/>
  <c r="E32" i="6"/>
  <c r="E34" i="6"/>
  <c r="D34" i="6"/>
  <c r="E37" i="6"/>
  <c r="D38" i="6"/>
  <c r="E59" i="6"/>
  <c r="D60" i="6"/>
  <c r="D68" i="6"/>
  <c r="E69" i="6"/>
  <c r="D69" i="6"/>
  <c r="D72" i="6"/>
  <c r="D74" i="6"/>
  <c r="E77" i="6"/>
  <c r="D77" i="6"/>
  <c r="D79" i="6"/>
  <c r="D81" i="6"/>
  <c r="E83" i="6"/>
  <c r="D83" i="6"/>
  <c r="E85" i="6"/>
  <c r="E88" i="6"/>
  <c r="D90" i="6"/>
  <c r="D92" i="6"/>
  <c r="D95" i="6"/>
  <c r="E99" i="6"/>
  <c r="E98" i="6"/>
  <c r="D98" i="6"/>
  <c r="D101" i="6"/>
  <c r="D103" i="6"/>
  <c r="E106" i="6"/>
  <c r="D107" i="6"/>
  <c r="E110" i="6"/>
  <c r="E114" i="6"/>
  <c r="E116" i="6"/>
  <c r="D117" i="6"/>
  <c r="E120" i="6"/>
  <c r="D120" i="6"/>
  <c r="E122" i="6"/>
  <c r="E123" i="6"/>
  <c r="D125" i="6"/>
  <c r="D129" i="6"/>
  <c r="E131" i="6"/>
  <c r="D132" i="6"/>
  <c r="E135" i="6"/>
  <c r="D136" i="6"/>
  <c r="D140" i="6"/>
  <c r="D143" i="6"/>
  <c r="D145" i="6"/>
  <c r="D147" i="6"/>
  <c r="D149" i="6"/>
  <c r="D151" i="6"/>
  <c r="E154" i="6"/>
  <c r="D155" i="6"/>
  <c r="D160" i="6"/>
  <c r="E162" i="6"/>
  <c r="D163" i="6"/>
  <c r="E165" i="6"/>
  <c r="D167" i="6"/>
  <c r="D165" i="6"/>
  <c r="D19" i="6"/>
  <c r="E18" i="6"/>
  <c r="E20" i="6"/>
  <c r="K2" i="6"/>
  <c r="D2" i="6"/>
  <c r="D10" i="6"/>
  <c r="D8" i="6"/>
  <c r="E55" i="6"/>
  <c r="D54" i="6"/>
  <c r="E54" i="6"/>
  <c r="E157" i="6"/>
  <c r="E86" i="6"/>
  <c r="E95" i="6"/>
  <c r="D138" i="6"/>
  <c r="D18" i="6"/>
  <c r="D33" i="6"/>
  <c r="D48" i="6"/>
  <c r="D82" i="6"/>
  <c r="D86" i="6"/>
  <c r="E29" i="6"/>
  <c r="E2" i="6"/>
  <c r="E19" i="6"/>
  <c r="E30" i="6"/>
  <c r="D55" i="6"/>
  <c r="E75" i="6"/>
  <c r="D76" i="6"/>
  <c r="E78" i="6"/>
  <c r="E145" i="6"/>
  <c r="D58" i="6"/>
  <c r="D73" i="6"/>
  <c r="D112" i="6"/>
  <c r="D63" i="6"/>
  <c r="D100" i="6"/>
  <c r="D3" i="6"/>
  <c r="D59" i="6"/>
  <c r="F16" i="2" l="1"/>
  <c r="G16" i="2"/>
  <c r="G18" i="2"/>
  <c r="F18" i="2"/>
</calcChain>
</file>

<file path=xl/sharedStrings.xml><?xml version="1.0" encoding="utf-8"?>
<sst xmlns="http://schemas.openxmlformats.org/spreadsheetml/2006/main" count="5845" uniqueCount="3630">
  <si>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</si>
  <si>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</si>
  <si>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</si>
  <si>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</si>
  <si>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</si>
  <si>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</si>
  <si>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</si>
  <si>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</si>
  <si>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</si>
  <si>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</si>
  <si>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</si>
  <si>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</si>
  <si>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</si>
  <si>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</si>
  <si>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</si>
  <si>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</si>
  <si>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</si>
  <si>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</si>
  <si>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</si>
  <si>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</si>
  <si>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</si>
  <si>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</si>
  <si>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</si>
  <si>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</si>
  <si>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</si>
  <si>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</si>
  <si>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Invoice to Pay</t>
  </si>
  <si>
    <t>Procure to Pay</t>
  </si>
  <si>
    <t>Sourcing</t>
  </si>
  <si>
    <t>Example Scoring</t>
  </si>
  <si>
    <t>Category</t>
  </si>
  <si>
    <t>I2P</t>
  </si>
  <si>
    <t>P2P</t>
  </si>
  <si>
    <t>Spend Analysis</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</si>
  <si>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</si>
  <si>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</si>
  <si>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</si>
  <si>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</si>
  <si>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</si>
  <si>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</si>
  <si>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</si>
  <si>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</si>
  <si>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</si>
  <si>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</si>
  <si>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</si>
  <si>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</si>
  <si>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</si>
  <si>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</si>
  <si>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</si>
  <si>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</si>
  <si>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</si>
  <si>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</si>
  <si>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</si>
  <si>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</si>
  <si>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</si>
  <si>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</si>
  <si>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</si>
  <si>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</si>
  <si>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</si>
  <si>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</si>
  <si>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</si>
  <si>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</si>
  <si>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</si>
  <si>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</si>
  <si>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</si>
  <si>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</si>
  <si>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</si>
  <si>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</si>
  <si>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</si>
  <si>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</si>
  <si>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</si>
  <si>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</si>
  <si>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</si>
  <si>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</si>
  <si>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</si>
  <si>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</si>
  <si>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</si>
  <si>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</si>
  <si>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</si>
  <si>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</si>
  <si>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</si>
  <si>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</si>
  <si>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</si>
  <si>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</si>
  <si>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</si>
  <si>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</si>
  <si>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</si>
  <si>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</si>
  <si>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</si>
  <si>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</si>
  <si>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</si>
  <si>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</si>
  <si>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</si>
  <si>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</si>
  <si>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</si>
  <si>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</si>
  <si>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</si>
  <si>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</si>
  <si>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</si>
  <si>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</si>
  <si>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</si>
  <si>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</si>
  <si>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</si>
  <si>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</si>
  <si>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</si>
  <si>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</si>
  <si>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</si>
  <si>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</si>
  <si>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</si>
  <si>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</si>
  <si>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</si>
  <si>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</si>
  <si>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</si>
  <si>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</si>
  <si>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</si>
  <si>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</si>
  <si>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</si>
  <si>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</si>
  <si>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</si>
  <si>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</si>
  <si>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</si>
  <si>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</si>
  <si>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</si>
  <si>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</si>
  <si>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</si>
  <si>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</si>
  <si>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</si>
  <si>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</si>
  <si>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</si>
  <si>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</si>
  <si>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</si>
  <si>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</si>
  <si>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</si>
  <si>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</si>
  <si>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</si>
  <si>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</si>
  <si>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</si>
  <si>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</si>
  <si>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</si>
  <si>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</si>
  <si>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</si>
  <si>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</si>
  <si>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</si>
  <si>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</si>
  <si>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</si>
  <si>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</si>
  <si>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</si>
  <si>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</si>
  <si>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</si>
  <si>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</si>
  <si>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</si>
  <si>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</si>
  <si>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</si>
  <si>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</si>
  <si>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</si>
  <si>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</si>
  <si>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</si>
  <si>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</si>
  <si>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</si>
  <si>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</si>
  <si>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</si>
  <si>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</si>
  <si>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</si>
  <si>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</si>
  <si>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</si>
  <si>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</si>
  <si>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</si>
  <si>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</si>
  <si>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</si>
  <si>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</si>
  <si>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</si>
  <si>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</si>
  <si>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</si>
  <si>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</si>
  <si>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</si>
  <si>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</si>
  <si>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</si>
  <si>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</si>
  <si>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</si>
  <si>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</si>
  <si>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</si>
  <si>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</si>
  <si>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</si>
  <si>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</si>
  <si>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</si>
  <si>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</si>
  <si>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</si>
  <si>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</si>
  <si>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</si>
  <si>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</si>
  <si>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</si>
  <si>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</si>
  <si>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</si>
  <si>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</si>
  <si>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</si>
  <si>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</si>
  <si>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</si>
  <si>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</si>
  <si>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</si>
  <si>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</si>
  <si>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</si>
  <si>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</si>
  <si>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</si>
  <si>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</si>
  <si>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</si>
  <si>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</si>
  <si>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</si>
  <si>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</si>
  <si>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</si>
  <si>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</si>
  <si>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</si>
  <si>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</si>
  <si>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</si>
  <si>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</si>
  <si>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</si>
  <si>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</si>
  <si>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</si>
  <si>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</si>
  <si>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</si>
  <si>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</si>
  <si>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</si>
  <si>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</si>
  <si>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</si>
  <si>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</si>
  <si>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</si>
  <si>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</si>
  <si>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</si>
  <si>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</si>
  <si>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</si>
  <si>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</si>
  <si>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</si>
  <si>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</si>
  <si>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</si>
  <si>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</si>
  <si>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</si>
  <si>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</si>
  <si>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</si>
  <si>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</si>
  <si>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</si>
  <si>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</si>
  <si>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</si>
  <si>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</si>
  <si>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</si>
  <si>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</si>
  <si>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</si>
  <si>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</si>
  <si>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</si>
  <si>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</si>
  <si>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</si>
  <si>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</si>
  <si>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</si>
  <si>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</si>
  <si>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</si>
  <si>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</si>
  <si>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</si>
  <si>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</si>
  <si>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</si>
  <si>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</si>
  <si>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</si>
  <si>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</si>
  <si>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</si>
  <si>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</si>
  <si>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</si>
  <si>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</si>
  <si>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</si>
  <si>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</si>
  <si>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</si>
  <si>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</si>
  <si>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</si>
  <si>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</si>
  <si>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</si>
  <si>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</si>
  <si>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</si>
  <si>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</si>
  <si>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</si>
  <si>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</si>
  <si>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</si>
  <si>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</si>
  <si>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</si>
  <si>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</si>
  <si>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</si>
  <si>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</si>
  <si>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</si>
  <si>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</si>
  <si>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</si>
  <si>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</si>
  <si>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</si>
  <si>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</si>
  <si>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</si>
  <si>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</si>
  <si>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</si>
  <si>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</si>
  <si>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</si>
  <si>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</si>
  <si>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</si>
  <si>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</si>
  <si>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</si>
  <si>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</si>
  <si>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</si>
  <si>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</si>
  <si>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</si>
  <si>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</si>
  <si>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</si>
  <si>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</si>
  <si>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</si>
  <si>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</si>
  <si>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</si>
  <si>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</si>
  <si>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</si>
  <si>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</si>
  <si>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</si>
  <si>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</si>
  <si>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</si>
  <si>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</si>
  <si>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</si>
  <si>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</si>
  <si>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</si>
  <si>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</si>
  <si>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</si>
  <si>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</si>
  <si>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</si>
  <si>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</si>
  <si>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</si>
  <si>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</si>
  <si>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</si>
  <si>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</si>
  <si>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</si>
  <si>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</si>
  <si>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</si>
  <si>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</si>
  <si>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</si>
  <si>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</si>
  <si>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</si>
  <si>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</si>
  <si>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</si>
  <si>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</si>
  <si>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</si>
  <si>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</si>
  <si>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</si>
  <si>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</si>
  <si>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</si>
  <si>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</si>
  <si>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</si>
  <si>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</si>
  <si>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</si>
  <si>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</si>
  <si>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</si>
  <si>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</si>
  <si>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</si>
  <si>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</si>
  <si>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</si>
  <si>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</si>
  <si>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</si>
  <si>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</si>
  <si>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</si>
  <si>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</si>
  <si>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</si>
  <si>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</si>
  <si>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</si>
  <si>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</si>
  <si>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</si>
  <si>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</si>
  <si>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</si>
  <si>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</si>
  <si>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</si>
  <si>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</si>
  <si>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</si>
  <si>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</si>
  <si>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</si>
  <si>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</si>
  <si>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</si>
  <si>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</si>
  <si>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</si>
  <si>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</si>
  <si>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</si>
  <si>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</si>
  <si>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</si>
  <si>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</si>
  <si>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</si>
  <si>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</si>
  <si>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</si>
  <si>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</si>
  <si>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</si>
  <si>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</si>
  <si>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</si>
  <si>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</si>
  <si>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</si>
  <si>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</si>
  <si>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</si>
  <si>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</si>
  <si>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</si>
  <si>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</si>
  <si>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</si>
  <si>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</si>
  <si>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</si>
  <si>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</si>
  <si>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</si>
  <si>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</si>
  <si>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</si>
  <si>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</si>
  <si>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</si>
  <si>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</si>
  <si>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</si>
  <si>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</si>
  <si>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</si>
  <si>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</si>
  <si>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</si>
  <si>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</si>
  <si>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</si>
  <si>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</si>
  <si>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</si>
  <si>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</si>
  <si>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</si>
  <si>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</si>
  <si>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</si>
  <si>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</si>
  <si>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</si>
  <si>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</si>
  <si>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</si>
  <si>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</si>
  <si>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</si>
  <si>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</si>
  <si>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</si>
  <si>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</si>
  <si>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</si>
  <si>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</si>
  <si>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</si>
  <si>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</si>
  <si>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</si>
  <si>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</si>
  <si>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</si>
  <si>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</si>
  <si>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</si>
  <si>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</si>
  <si>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</si>
  <si>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</si>
  <si>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</si>
  <si>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</si>
  <si>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</si>
  <si>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</si>
  <si>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</si>
  <si>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</si>
  <si>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</si>
  <si>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</si>
  <si>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</si>
  <si>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</si>
  <si>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</si>
  <si>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</si>
  <si>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</si>
  <si>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</si>
  <si>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</si>
  <si>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</si>
  <si>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</si>
  <si>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</si>
  <si>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</si>
  <si>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</si>
  <si>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</si>
  <si>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</si>
  <si>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</si>
  <si>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</si>
  <si>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</si>
  <si>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</si>
  <si>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</si>
  <si>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</si>
  <si>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</si>
  <si>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</si>
  <si>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</si>
  <si>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</si>
  <si>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</si>
  <si>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</si>
  <si>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</si>
  <si>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</si>
  <si>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</si>
  <si>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</si>
  <si>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</si>
  <si>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</si>
  <si>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</si>
  <si>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</si>
  <si>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</si>
  <si>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</si>
  <si>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</si>
  <si>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</si>
  <si>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</si>
  <si>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</si>
  <si>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</si>
  <si>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</si>
  <si>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</si>
  <si>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</si>
  <si>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</si>
  <si>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</si>
  <si>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</si>
  <si>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</si>
  <si>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</si>
  <si>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</si>
  <si>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</si>
  <si>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</si>
  <si>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</si>
  <si>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</si>
  <si>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</si>
  <si>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</si>
  <si>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</si>
  <si>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</si>
  <si>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</si>
  <si>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</si>
  <si>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</si>
  <si>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</si>
  <si>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</si>
  <si>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</si>
  <si>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</si>
  <si>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</si>
  <si>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</si>
  <si>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</si>
  <si>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</si>
  <si>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</si>
  <si>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</si>
  <si>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</si>
  <si>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</si>
  <si>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</si>
  <si>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</si>
  <si>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</si>
  <si>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</si>
  <si>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</si>
  <si>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</si>
  <si>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</si>
  <si>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</si>
  <si>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</si>
  <si>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</si>
  <si>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</si>
  <si>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</si>
  <si>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</si>
  <si>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</si>
  <si>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</si>
  <si>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</si>
  <si>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</si>
  <si>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</si>
  <si>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</si>
  <si>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</si>
  <si>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</si>
  <si>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</si>
  <si>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</si>
  <si>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</si>
  <si>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</si>
  <si>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</si>
  <si>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</si>
  <si>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</si>
  <si>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</si>
  <si>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</si>
  <si>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</si>
  <si>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</si>
  <si>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</si>
  <si>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</si>
  <si>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</si>
  <si>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</si>
  <si>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</si>
  <si>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</si>
  <si>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</si>
  <si>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</si>
  <si>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</si>
  <si>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</si>
  <si>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</si>
  <si>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</si>
  <si>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</si>
  <si>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</si>
  <si>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</si>
  <si>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</si>
  <si>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</si>
  <si>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</si>
  <si>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</si>
  <si>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</si>
  <si>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</si>
  <si>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</si>
  <si>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</si>
  <si>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</si>
  <si>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</si>
  <si>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</si>
  <si>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</si>
  <si>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</si>
  <si>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</si>
  <si>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</si>
  <si>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</si>
  <si>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</si>
  <si>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</si>
  <si>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</si>
  <si>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</si>
  <si>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</si>
  <si>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</si>
  <si>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</si>
  <si>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</si>
  <si>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</si>
  <si>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</si>
  <si>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</si>
  <si>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</si>
  <si>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</si>
  <si>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</si>
  <si>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</si>
  <si>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</si>
  <si>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</si>
  <si>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</si>
  <si>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</si>
  <si>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</si>
  <si>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</si>
  <si>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</si>
  <si>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</si>
  <si>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</si>
  <si>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</si>
  <si>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</si>
  <si>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</si>
  <si>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</si>
  <si>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</si>
  <si>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</si>
  <si>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</si>
  <si>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</si>
  <si>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</si>
  <si>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</si>
  <si>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</si>
  <si>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</si>
  <si>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</si>
  <si>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</si>
  <si>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</si>
  <si>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</si>
  <si>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</si>
  <si>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</si>
  <si>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</si>
  <si>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</si>
  <si>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</si>
  <si>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</si>
  <si>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</si>
  <si>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</si>
  <si>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</si>
  <si>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</si>
  <si>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</si>
  <si>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</si>
  <si>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</si>
  <si>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</si>
  <si>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</si>
  <si>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</si>
  <si>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</si>
  <si>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</si>
  <si>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</si>
  <si>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</si>
  <si>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</si>
  <si>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</si>
  <si>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</si>
  <si>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</si>
  <si>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</si>
  <si>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</si>
  <si>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</si>
  <si>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</si>
  <si>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</si>
  <si>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</si>
  <si>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</si>
  <si>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</si>
  <si>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</si>
  <si>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</si>
  <si>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</si>
  <si>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</si>
  <si>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</si>
  <si>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</si>
  <si>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</si>
  <si>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</si>
  <si>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</si>
  <si>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</si>
  <si>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</si>
  <si>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</si>
  <si>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</si>
  <si>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</si>
  <si>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</si>
  <si>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</si>
  <si>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</si>
  <si>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</si>
  <si>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</si>
  <si>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</si>
  <si>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</si>
  <si>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</si>
  <si>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</si>
  <si>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</si>
  <si>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</si>
  <si>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</si>
  <si>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</si>
  <si>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</si>
  <si>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</si>
  <si>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</si>
  <si>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</si>
  <si>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</si>
  <si>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</si>
  <si>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</si>
  <si>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</si>
  <si>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</si>
  <si>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</si>
  <si>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</si>
  <si>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</si>
  <si>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</si>
  <si>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</si>
  <si>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</si>
  <si>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</si>
  <si>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</si>
  <si>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</si>
  <si>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</si>
  <si>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</si>
  <si>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</si>
  <si>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</si>
  <si>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</si>
  <si>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</si>
  <si>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</si>
  <si>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</si>
  <si>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</si>
  <si>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</si>
  <si>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</si>
  <si>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</si>
  <si>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</si>
  <si>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</si>
  <si>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</si>
  <si>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</si>
  <si>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</si>
  <si>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</si>
  <si>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</si>
  <si>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</si>
  <si>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</si>
  <si>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</si>
  <si>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</si>
  <si>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</si>
  <si>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</si>
  <si>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Q3 18</t>
  </si>
  <si>
    <t>Analyst notes</t>
  </si>
  <si>
    <t>scseID</t>
  </si>
  <si>
    <t>-</t>
  </si>
  <si>
    <t>Common ePRO &amp; I2P Subcategories</t>
  </si>
  <si>
    <t>Invoice-to-Pay</t>
  </si>
  <si>
    <t>Average ePRO Score</t>
  </si>
  <si>
    <t>Average I2P Score</t>
  </si>
  <si>
    <t>Average P2P Score</t>
  </si>
  <si>
    <t>Current score</t>
  </si>
  <si>
    <t>SM score (2)</t>
  </si>
  <si>
    <t>Self-score</t>
  </si>
  <si>
    <t>Self-description</t>
  </si>
  <si>
    <t>Q1 18</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</si>
  <si>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</si>
  <si>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</si>
  <si>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</si>
  <si>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</si>
  <si>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Company:</t>
  </si>
  <si>
    <t>Reasoning</t>
  </si>
  <si>
    <t>Please scroll to the right to find the quarter pertaining to the current RFI. Only submit updates in the cells blue colored cells.</t>
  </si>
  <si>
    <t>OpusCapita</t>
  </si>
  <si>
    <t xml:space="preserve">FunctionalDescription 01 - OC Catalog (Self Service Manager).pdf
FactSheet 02 - OC Catalog (Self Service Manager).pdf
</t>
  </si>
  <si>
    <t>See: 
FunctionalDescription 01 - OC Catalog (Self Service Manager).pdf
FactSheet 02 - OC Catalog (Self Service Manager).pdf
1.02 Tech-SSM-BRE.pdf
1.02 SSM-mappings-synch.pdf
1.02 SSM BRE.pdf
1.02 Tech SSM-Workflow.pdf
1.02 Tech-SSM-CatVersioning.pdf</t>
  </si>
  <si>
    <t xml:space="preserve">"Smarter Catalogs for Maintenance.pdf"
</t>
  </si>
  <si>
    <t xml:space="preserve">1.07 OPC-ProductandPriceAnalysisOPC8.pdf
</t>
  </si>
  <si>
    <t>FunctionalDescription 07 - OC Procurement (PROC)</t>
  </si>
  <si>
    <t>FunctionalDescription 03 - OC Shop (Online Product Catalog)</t>
  </si>
  <si>
    <t>1. Different profiles for shopping experience:
The visibility of various product ranges for different users (user groups) can be controlled via the view management. Thus a multitude of catalogs for different countries, regions, offices, departments or user groups can be created by administering only one content management system. For example, the administrative staff sees other items than the sales staff or the quality management staff. 
View management offers the option to restrict the content so that only certain suppliers, catalogs, material groups, or articles are displayed. What is more, keywords can be assigned to individual products. A filter makes sure that the products with these keywords are not displayed (or only to certain users).
2. Profile Configuration:
Each user has his own profile containing individual cost centers, delivery addresses and other requisition details allowing a fully automated requisitioning process. Certain information such as accessible cost centers are not editable by the user.</t>
  </si>
  <si>
    <t>FactSheet 05 - OC Shop (Online Product Catalog)
FunctionalDescription 03 - OC Shop (Online Product Catalog)</t>
  </si>
  <si>
    <t>1. Third Party Sources (Amazon for Business, eBay)
Amazon for Business has well documented API's to support the coreography of ordering from Amazon using a procurement/PO process.  We have implemented this within our application.  We are investigating similar capabilities for eBay and will support this type of non contracted procurement process when suitable API's are available.
2. Compare of internal and external items
Our product comparison capability allows the user to compare both internal catalog items and items from external sites. Any number of items can be added to the compare list; items form external sites can be added to the compare list from the cart and intenal items can be added to the compare list as the user browses and searches the internal catalog.  Please refer to Section 1,4 of the attached document FunctionalDescription 03 - OC Shop (Online Product Catalog).</t>
  </si>
  <si>
    <t>FactSheet 08 - OC Procurement (Procurement Manager)
FunctionalDescription 07 - OC Procurement (PROC)</t>
  </si>
  <si>
    <t>1. Support for non catalogued item requisitions
Free text requisitions
Products that are not included in the product range can be suggested to the purchasing department using a pre-defined "free text" form, using our smartform capabiities. This may consist of simple input fields in which the requisition is described, or it can be a specific form in which the requisitioner is asked to provide information based on a commodity group to the purchasing department, in order to avoid misunderstandings in the further process. Free text products or forms in general are treated differently in the approval workflow and can be submitted to the purchasing department for revision. In this context, products can be added or removed, quantities can be adapted, and account assignments changed. Using the catalog, the purchaser can replace the free text position with a catalog item. The requisitioner then receives a corresponding email notification.
Spot buying, one-time requirements
One-time requirements (so-called spot buy processes), also can be realized with OPC. Users with the necessary rights may directly send a one-time requirement to existing suppliers (or to the purchasing department). Unlike with "classic" free text enquiries, suppliers can directly add their products to the catalog via the content process. However, in such cases an enquiry number is assigned, i.e. these products cannot be found by all users via the catalog search, but only by those who know the enquiry.
2. Other offerings for Service Procurement
Outside our Service Order/Service Entry capabilties described below we do not have partner solutions in this area.
3. Temporary Labor Requests
We support 2 ways of requisitioning temp labor:
Forms Based requsitioning
This is the simplist form of requisitioning temp labor and other services.  A form is created to collect all the required information for specific category of service.  Forms are easy to configure and can be structured to be very specific to the category of service that is to be requested.  Depending on the type of reciept required the resulting requisition can be identified as either a good or services order.  Goods orders can be reciepted based on the quantity provided and is the most simplest service delivery acknowledgement process.  If the requisition is identified as a service order then the services can be acknowledged via the service entry capability.  (see below). If the supplier has an agreed rate sheet, they can access the rate sheet from the service entry feature to ensure that the service is entered at the contracted rates.
RFQ based requisitioning
For more complex services ordering, the RFQ module is used. A scope of work is defined in the RFQ and suppliers can respond providing estimates based on their rates sheets, or responding to the EBS contained in the RFQ.
4. Vendor Managed Stores
We do not have native functionality in support of VMS, however customers have supported this function by providing mobile devices with the procuremnet application to the suppliers who record their inventory replenishment as a requisition and the requisiiton goes through a apporval process and becomes a purchase order to the supplier for the replenishment amounts.
5. Service Entry
Suppliers may create service entry sheets which can include labor and equipment time sheets and material usages.  Please refer to FunctionalDescription 10 - OC Supplier Portal, section 2.3 Service Orders and Service Entry sheets.
This capability is native to the OpusCapita Solution.</t>
  </si>
  <si>
    <t>FactSheet 06 - OC Smart Forms
FunctionalDescription 04 - OC Smart Forms
FunctionalDescription 10 - OC Supplier Portal</t>
  </si>
  <si>
    <t>FactSheet 09 - OC SIM (Supplier Information Manager)</t>
  </si>
  <si>
    <t>FactSheet 06 - OC Smart Forms
FunctionalDescription 04 - OC Smart Forms</t>
  </si>
  <si>
    <t xml:space="preserve">1. Shopping cart/ Checkout process
The shopping cart and the requisition are essentially the same business object in OpusCapita.  Theis has been discussed in detail, in section 2.5.
2. Professsional Buyer Support
Professional buyer support is a roadmap item for H1 2018.  It will allow professional buyers to merge, split and re-organize requisitions.
</t>
  </si>
  <si>
    <t>FactSheet 07 - OC Quote (Request For Quote) 
FunctionalDescription 05 - OC Quote (Request for Quote)</t>
  </si>
  <si>
    <t>FunctionalDescription 08 - OC Budget</t>
  </si>
  <si>
    <t>1. Inventory Creation/Integration
We provide an Inventory Manager (INVT) module to manage warehouses, storage locations, material masters, and all aspects of inventory management.  
We do not provide a WMS/EAM system.
2. Track inventory throuughout requisitioning process
The inventory products are marked as inventory in our online product catalog and can then be ordered from the warehouse via our normal requisitoning process.
3. Inventory transfers (Replenishment)
Inventory replenishment is a process involved in making the stock full again in order to avoid stock-out. As a part of Inventory replenishment, the decisions are made in regard to when and how much should be ordered.
An order is made in case:
- Inventory has fallen below the defined level (reorder-point system)
- Predetermined period has expired (order-cycle system)
The ordered quantity is either a pre-determined order quantity or a variable quantity, which supplements the inventory in each case up to a certain order level. 
4. Inventory Solution
We have a native inventory solution.  Please see attachment Functional Description 01 - OC Inventory.</t>
  </si>
  <si>
    <t>Please see response in 6.3 of the Configurability section of this response.</t>
  </si>
  <si>
    <t>1. New Features and Functions
Please refer to attached document Product Roadmap 01 - OC P2P 2018</t>
  </si>
  <si>
    <t>Product Roadmap 01 - OC P2P 2018</t>
  </si>
  <si>
    <t>Please see response in 1.10 of the Catalogs Section of this response.</t>
  </si>
  <si>
    <t>The system supports different configurations at the System, Customer, Company/Org, Role, and user level. Our Provisioning Manager administration module handles a large part of this responsibility. Order tolerance thresholds and Order change rights, for example, are a combination of the Customer and User, User Group, and Role. The responsibilities are matrixed in that a user may have permissions to change cost center on a PO but only to Cost Centers to which his user, organization, and customer have access. Similar logic applies to addresses. The workflow process itself is highly configurable based on our embedded workflow engine. Thresholds for office supply for instance could be different than for free text orders, or IT Equipment. Approvers and default GLs can be different based on category.
Depending on their rights, users may withdraw requisitions from the approval process, change rejected shopping carts, or copy shopping carts to create new orders. This also includes validation, whether a product is still available and whether the price is still valid. Moreover, every time the shopping cart is changed, the workflow assignment is checked again to assure consistency.</t>
  </si>
  <si>
    <t>3.02 Tech-ProcMgr-PO.pdf</t>
  </si>
  <si>
    <t xml:space="preserve">In our solution we ensure contract compliance through our ability to check/validate or update prices (tiered, multi-currency, multi-contract, etc.) during the Requsition, PO creation and Invoice management processes. For blanket POs most all compliance happens during invoice validation which ensures prices are based on agreed rate sheets and approved materials pricing. We use standard price validation web services to technically ensure or validate price compliance. The use of REST based web services against our highly structured index file system ensure the system can support a high volume of transactions and make millions of prices available for checking. </t>
  </si>
  <si>
    <t xml:space="preserve">We are currently integrated to a tax calculation system to support estimated tax calcluation in the Procurement Manager product. We have numerous web service exits that can support interfacing to varioius customs/compliance solutions but we don't offer an out of the box customs import capability ourselves. </t>
  </si>
  <si>
    <t xml:space="preserve">1. Attach documents to an order:
Documents, including the possibility to configure which types of documents (pdf, docs, xslx, etc.) can be attached and transfered. All of our services and associated files operaite in a secured data center behind certified secure web applications. Only administrators and users who originated or apporved a requisition have access to the document attachments. 
2. Receiving order responses:
Either OpusCapita or the ERP system can transmit the order to the supplier. If the order is sent by OpusCapita, the order number generated by the ERP system can be used so the supplier can indicate it on their invoice.
OpusCapita's integrated document sending and receiving services can transmit and receive documents in different formats including XML,  EDIFACT, and other standards. We process over 200 million electronic documents per year (POs, POR, CO, Invoice, Bill of Lading etc.).  Transactions are also made available to suppliers in the Supplier Document Portal (see Functional Overview on SDP) where they can be easily viewed and edited by the supplier. All transactions are fully traceable and auditable. With Procurement Manager, orders can also be sent as PDF via email.
3. Send PO to ERP:
All orders are synchronised with the active ERP system via a standard interface. In return, OpusCapita receives an internal PO number created by the ERP system under which the corresponding order is stored and which is saved as reference besides the internal OpusCapita PO number. Attachements can be provided via our service either as embeded or as a URI reference. Some ERPs do not have the capaibility to utilize attachements so this always depends on the customer unless they are using our Procurement application where they always have access to attach files and view file attachements. </t>
  </si>
  <si>
    <t xml:space="preserve">Factsheet 10 - B2B_Integration_Track&amp;Trace.pdf
Factsheet 11 - Overview - OC_BNetwork.pdf
FunctionalDescription 13 - B2B Integration.pdf
</t>
  </si>
  <si>
    <t xml:space="preserve">1. Communication between buyers and suppliers (SDP):
OpusCapita’s Supplier Documents Portal (SDP) and B2B Integration services modules provide for an automated transmission of all business documents to both the backend systems of our customers and the systems of involved suppliers. We provide full electronic integration and exchange of various documents like purchase orders, advanced shipping notes, order confirmations or invoices. Integration is accurate, quick and secure without media discontinuity. Suppliers can access information in the supplier portal or receive information via direct integration. 
2. Order transmission methods:
OpusCapita can transmit electronic documents as XML, EDI (ANSI and EDIFACT), eMail (with PDF attachments), CSV, native ERP formats (IDOC XML, CXML), and as industry or regional standards (PEPPOL, PIDX, RossetaNet, etc). Our platform manages the document choreogrpahy and can provide users with the status of a document transaction as well as a status of the effected document (e.g. PO acknowldged). For additional information please see that attached referenced documents. </t>
  </si>
  <si>
    <t>Factsheet 10 - B2B_Integration_Track&amp;Trace.pdf
Factsheet 11 - Overview - OC_BNetwork.pdf
FunctionalDescription 13 - B2B Integration.pdf</t>
  </si>
  <si>
    <t>Our network solution is focused on supporting full automated and integrated document choreography including many different document types. Our Procurement Manager ordering module keeps track of the statuses of each document in including Requisitions, Purhcase Orders, Receipts and Invoices. Status of documents can be impacted by supplier interactions such as order acknoledgements or invoices. Approved users can change requisitions and POs and all users can review requisition, order, and invoice status. Matching rules determine when an invoice is approved for payment and when the order and invoice can be closed and archived and sen to the ERP for Payment or paid via the OpusCapita Payment Factory. All Requisition and Order changes are fully auditable, not only in the status history but also via auditing tables built into OpusCapita applications. 
Please see 3.06 and attachment references</t>
  </si>
  <si>
    <t xml:space="preserve">1. We are able to integrate to a number of different systems via web services or order management interfaces. Users can acess external systems via SSO approaches (such as Punchout) and backend requisitions or orders can be brought back to the system. Alternatively many of our customers who don't need a best-in-class contingent labor management platform utilize our Smart Form technology, RFQ, SIM, RateSheets, and Service Entry Sheets to manage billions of dollars in labor spend. We are capable of showing certified and compliant suppliers, approved rate sheets, skills profiles, and many other data elements to support this cateogry. 
2. When users create a requisition they can signify that a line item is a Service Order item. Service Orders need to be processed differently than ordinary purchase orders. Our system indicates that a service order PO has been created which allows other functions and proesses and alternative workflows to occur. For instance, after providing the service, the supplier must report on it. The system provides an overview on service orders with status, customer, total value and owner. The service entry sheet gives the possibility to list related services. SES functionality supports visibility of supplier contracted products and services as well as free text items, adding of attachments and partial reporting. After completing the form, it will be sent to the order owner (in PROC application) for confirmation and depending on item value reported and set tolerances. Service entrys outside of tolerance require the order owner or other approved user to provide approval of the service entry. At any point in the process the service entry can been sent to the ERP (e.g. SAP Entry Sheet) using standard integration methods. Service Entries can also be imported from the ERP for full visibility within the OpusCapita applications. 
</t>
  </si>
  <si>
    <t xml:space="preserve">We can support integrations on a project basis, however, there is not a standard integration to 3rd party logistics platforms except in the case of our B2B integration services which supports numerious supply chain documents transfers such as bills of lading, transporation status, waybills, and other EDIFACT documents. </t>
  </si>
  <si>
    <t>Please see 1.06</t>
  </si>
  <si>
    <t xml:space="preserve">Procurement Manager collects various key performance indicators on procurement that are available for evaluations.
The standard delivery includes reports that can basically be divided into two classes:
there are evaluations that compile certain information in a query mode on the one hand, and
there are graphical benchmarks for workflow processing times and spend volumes on the other hand.
Users can specifically compile reports on suppliers, customers, cost centres, users and many more parameters in the evaluations section. All evaluations can be exported as Excel, CSV or PDF document.
Requisition overview
The requisition overview lists all requisitions relating to a customer and a product, including the current status and the total value of the requisition.
Supplier turnovers
The "Supplier turnover" report provides an overview of shopping carts relating to various suppliers, including their status.
Open deliveries
The "Open deliveries" list ensures a smooth invoicing and credit note process.
Benchmarks provide a monthly, quarterly, six-monthly or yearly overview of requisitions, orders and spend volumes in terms of catalogue items, services, tenders and punch-out orders.
Requisitions
The requisitions (shopping carts) are allocated to catalogue items, services (SmartForms) and external catalogue items (e.g. punch-out) on a pro-rata basis. Furthermore, an overview of current quick quotes (RFQs) is provided.
Orders
The requisitions are allocated (shopping carts) to catalogue items, services (SmartForms) and external catalogue items (e.g. punch-out) on a pro rata basis.
Workflow KPIs
Workflow KPIs provide an overview of rejected and approved orders, the average processing times of requisitions in the approval cycle and of manually and automatically approved requisitions.
CML Export - Opus Capita supports a full XML export of Master and transaction data to customers who operate corporate analytics platform. 
We are currently replacing our reporting engine with a new Analytics platform to be launched in Q2 2018. </t>
  </si>
  <si>
    <t xml:space="preserve">Our platform has been in use since 1999 by multinational companies operating in many different languages. A few examples include German, French, Spanish, Portuguese, Finnish, Swedish, Mandarin, Japanese, Russian, and others. The solution is fully UTF-8 compliant and supports double byte character sets. Users in China, Japan, and Russia for example use our platform. Our catalog platforms handle multi-currency and multi-language catalogs with one catalog load/publication. Our product and service search service utilizes language specific search indexes, required to support functions such as word stemming which is different for German than for English as example. 
Users, based on ther language preference and host country will see their particular language and currency. Users that may buy across multiple locations and currencies see all items in their home currency for easy comparison. Customers choose the Exchange rate service to which they prefer to subscribe and we refresh the exchange rates at regular daily or intraday intervals. Users can always review the original contract currency in the platform. All cart and PO transactions are always created in the contract currency. 
Additional functions allow users to buy for multiple locations both through on-demand organization assignement as well as "buy on behalf of" features. 
Our SaaS applications interface with IT systems all over the world and on nearly every continent. </t>
  </si>
  <si>
    <t>Please refer to attached document Product Roadmap 01 - OC P2P 2018</t>
  </si>
  <si>
    <t xml:space="preserve">See 4.03 for the recieving process. 
See FunctionalDescription 14 - OC Receiving.pdf for configuration and negative receiving setup. Configurations can be implemented at the company/organization level and receiving rules, both configured and customized, can be based on org, supplier, contract, and category. </t>
  </si>
  <si>
    <t>FunctionalDescription 14 - OC Receiving.pdf</t>
  </si>
  <si>
    <t xml:space="preserve">Advanced Shipping Notes provide information about departure of goods and announce the shipping date and the delivery number. Based on the order receipt, supplier can create an advanced shipping note for the shipped items in our supplier document portal. If inventory is integrated, a pick list can be printed, too.
The shipping note will be ‘received’ and visible for customers in the procurement module (PROC) and can serve to create a goods receipt out of it. Adding of attachments and comments is supported.
Other Fulfillment related B2B documents are supported by our B2B integration service where we do millions of Fullfillment transaction documents each year. Other than ASN however these are network messages that interface between backend buyer system. Bill of Lading for instance, Way Bills, Transportation status, etc. We support the full set of EDIFACT and ANSI documents as well as Peppol and other XML standards. 
See "Factsheet 12 - OC B2B Integration.pdf" for more information. 
</t>
  </si>
  <si>
    <t>Factsheet 12 - OC B2B Integration.pdf</t>
  </si>
  <si>
    <t>FunctionalDescription 14 - OC Receiving.pdf
FunctionalDescription 15 - OC INVT.pdf</t>
  </si>
  <si>
    <t>Receipts are supported via a full integration and web services layer making it possible to integrate receipts to other processes and services. On a project basis we can implement automated invoice generation, adjust inventory in an external inventory system (or our Inventory Manager), support RMAs, and negative receipts. We see the "post invoice economy" as future state and are active in generating mindshare around this concept ("postInvoice-OC-whitepaper.pdf").</t>
  </si>
  <si>
    <t>postInvoice-OC-whitepaper.pdf</t>
  </si>
  <si>
    <t>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t>
  </si>
  <si>
    <t xml:space="preserve">Reports are available for open POs (not fully received), received POs, matched/non matched POs (Invoice PO Receipt), partially received POs, Receipt ratings report (user rating of receipt process and quality of goods on arrival/inspection), automatically generated receipts, external system receipts, RMAs, and other reports. There is a full audit trail of all user generated receipts. 
</t>
  </si>
  <si>
    <t xml:space="preserve">We support integration to these systems, however this is primarily to support electronic document transfers as part of our B2B Integration Service. The more advanced international trade documents are not part of the Procurement system User Interface as of today.  </t>
  </si>
  <si>
    <t>FactSheet 09 - OC SIM (Supplier Information Manager).pdf</t>
  </si>
  <si>
    <t xml:space="preserve">All the functiones described in the catalogs tab are available in the portal as the main applications SSM (Self Service Manager) and OPC (Online Product Catalog) are part of the portal. </t>
  </si>
  <si>
    <t>In the portal, OpusCapita supports traditional WebEDI/XML flows managing orders, order confirmation, order change, delivery notification/ASN and invoice sending thorugh web based user interface. Suppliers can also receive orders via the BNP, confirm and flip the orders into invoices. We are also PEPPOL certified. We beleive that our long history and support for EDI and XML document transfers, particularly at large scale and across various standards and exchanages (open interoperability) materially differentiates us from many of our competitors who are less interested or able to support direct procurement as well as indirect.</t>
  </si>
  <si>
    <t>OpusCapita supports configuration of all invoice receiving channels in the portal (one login, multiple customers/suppliers and methods/paths including paper, PDF, XML,EDI, web, etc.). Information sharing to suppliers of physical- and email- addresses with requirement specification per channel. Supplier can also key-in invoice or flip PO to Invoice. </t>
  </si>
  <si>
    <t xml:space="preserve">Receivables financing and reverse factoring are available through partners (TradeIX and Prime Revenue). Suppliers can also dramatically improve their sell-side capabilities with our order-to-cash offering and / or our Product Information Management solution (PIM). PIM enables them to manage all product related information, digital assets, translations, etc, create and syndicate e-catalogs to any number of webshops, marketplaces or customers. Customers like Audi, Schlumberger, Baker Hughes, Helukabel, Legrand, and many others user our product master data solution to maintain and distribute product information to their customers. 
Our network services include a inbound and outbound invoice services which support a number of functions inlcuding Transformation, Peppol Access Point, OCR, PDF generation and OCR, price validation, SWIFT - Alliance Lite 2 payment processing (SWIFT certified), and debt collection processes. 
For low volume suppliers our Supplier Web Document Portal allows substantial document collaboration including orders, order confirmation, order change, delivery notification/ASN and invoice sending. Suppliers can do this themselves with very minimal training or authorized buyers can do this on behalf of suppliers. 
</t>
  </si>
  <si>
    <t>Portal registration is not required. EDI (for example) is ERP-ERP connection. Obviously, any supplier can send a pdf invoice via email too - or paper invoicing which can be scanned &amp; captured by our service or any S&amp;C. Lastly, a supplier already e-invoice capable need not register but can simply add the e-invoicing address to their own billing system.</t>
  </si>
  <si>
    <t>We at OpusCapita recognize that every customer is unique and we strive to create solutions which solve real life customer problems. OpusCapita customers vary greatly in size and complexity.  Smaller and less complex customers may configure the solution with an out-of-the-box setup to solve their business issues, however at the other end of the spectrum, larger customers like IBM and Maersk have unique business issues which cannot be solved with the out-of-box-configuration.  At the NHS we are solving the issue of catalog and price syndicationaccross the entire health system of the UK.  At Maersk and FedEx we are solving issues relating to spare parts ordering and EAM.  At OOB we are solving the management of company provided Uniforms.       
1. P2P configuration
Our approach to P2P configuration is driven by the customer's desired business process.  Once we design the desired configuration, we then work with the customer to show options and then configure the system as apporpriate, using the available configuration alternatives.
2. Configuration Limits
In our solution design we do not limit the number of configuration options, but rather enable them as needed to complement our core product.
3. Multiple ERP environements
Within our larger customers the requirement to interface with multiple backend ERP systems is the norm.  The nature of integration with backend ERP's varies between customers and within business units, and while common elements always apply, there is not a single standard apporach.  Different ERP's have differing accounting segments and varying API's to enable the integration.  Master data and transactional data integration typically leverages different integration technologoes.  Masterdata itself is usually always managed in back-end system, like ERP, where we utilize interfaces for exchange of the data. Interfaces can be manual, time-based or automated, depending on the process need. Automation levels are defined for each interface individually. 
4. Configuration of Web Forms.  Our forms technology is one of OpusCapita strengths.  Forms are used extensivlely by our customers and the ease of maintaining these forms is critical to their success. There are no real limitations in the configuration of web forms. Web Form fields are editable product attributes and the configuration of web forms are maintained via the administration UI.  Form attributes can be flexibly used in any number of forms.  The configuration of web forms is available to key users and does not require services from OpusCapita to be configured.</t>
  </si>
  <si>
    <t>1. Multi Currency Support
OpusCapita solutions are fully internationalized, including support for muti currencies. Pricing is internally maintained in the currency of the contract, however pricing in the UI is displayed the currency of the user. This is supported using internal currency conversion tables. 
 2. Maintenance of Currency tables
The internal master currency conversion table can be maintained manually, or alternatively be updated from external sources via a scheduled or automated interface.</t>
  </si>
  <si>
    <t xml:space="preserve">We support various deployment methods in our cloud architecture. For standard mid-tier company deployments, we provide a multi-tenant public cloud solution. For the last few years this has been operated on an OpenStack framework with various continuous deployment-based frameworks and tools being utilized depending on the precise sub application and its architecture. In 2018 we will migrate our multi-tenant cloud solutions to Azure. 
For another customer segment with higher demands regarding customization, integration, and separation of data, we provide a private cloud model using standard deployed code but customer specific Production, Acceptance, and Test environments. 
Though less common, we still have customers in the public sector demanding on premise solutions which we also can provide as well as hybrid scenarios.
Private Cloud – dedicated instance per customer
        Separated network
        Separated storage
        Separated database 
        OpenStack operated by Opus Capita
        Operated in external datacentre (vendor PlusServer / https://www.plusserver.com/ps-files/ps-broschuere-unternehmen-en.pdf)
        Datacenter located in Europe (Strasbourg)
        OpenStack / Components
        Core
        Horizon Dashboard
        Nova, Swift, Keystone
        eProc suite 
        java based solution provided by servlet container (Apache Tomcat 7.x)
        three-tier architecture
        main components
        GUI (webbased)
        DBSM (MySQL)
        Storage (filearea)
</t>
  </si>
  <si>
    <t>Factsheet 13 OC SaaS.pdf</t>
  </si>
  <si>
    <t>Please refer to response in section 1.10</t>
  </si>
  <si>
    <t xml:space="preserve">ML is more than a roadmap item. We alraedy implemented some ML algorythms in our aplications: our Invoicing workflow as well as our procurement solution alraedy use ML to determine e.g. GL accounts. We are now planning to extend this e.g. into the area of classification mapping.
We are using Artificial intelligence to develop intelligent software. In particular we are piloting payment fraud detection in OpusCapita payments that uses machine learning to identify unusual payments. 
We are also building with our customer intelligent invoice automation (IIA)- that uses classification techniques to predict G/L account, cost center and other posting and circulation information of purchase invoices – we are testing this internally for OpusCapita's own invoices as part of our procurement and invoice automation product. 
Both payment fraud detection and intelligent invoice automation utilize state-of-the-art machine learning algorithms to perform real-time predictions.
Our AI roadmap is tightly integrated to our product roadmap - not driven as a separate agenda. We develop intelligent purchase-to-pay products embedding real-time artificial intelligence, machine learning and advanced analytics capabilities.
These AI capabilities are definitely assistive and empower the decision making in finance, procurement and for accounting professionals. To support building AI from within our product we have projects implemented by virtual teams composed of the development team of the specific products, data scientists and other key stakeholders like DevOps engineer.  
</t>
  </si>
  <si>
    <t>Analytics is one of the main themes on the road map with a goal of end-to-end analytics across S2P and 02C and Cash Management. Currently we offer our customers an integrated Qlikview analytics tool to analyse process metrics and identify bottle-necks in the process. There are also a variety of built-in reports and dashboards across the portfolio.</t>
  </si>
  <si>
    <t>We see implications in many areas within Source to Pay and Cash Management where blockchain could be applicable.
We are currently running proof of concepts with various partners and consortiums in the following areas:
- Standardization
We are a member of the DSC Core Project. This is a blockchain working group consisting of Academia, Industry, Standardization
Organizations and Operators. The aim is to create a new set of standards for working in a digital supply chain.
- E-Invoicing
We are working on a proof of concept for an e-invoicing registry using Blockchain technology. We are cooperating with Nordledger and others via a consortium on this initiative.
- Trade Finance 
We are exploring how smart contracts and other blockchain applications could enhance the effciency and security of the trade finance process and lower costs by a factor of 10</t>
  </si>
  <si>
    <t>All OC eProcurement products support mobile usage. We support responsive design. As an example approx. 20K users at ÖBB (Conductors, train drivers and other personell) are using OC applications on their mobile phones to order workwear or other equipment. There is no limitation with respect to features and functions compared to the "non-mobile" version as there are not two versions.</t>
  </si>
  <si>
    <t>There is no current focus on IoT.</t>
  </si>
  <si>
    <t>Robust platform for multichannel invoice receiving incl. paper invoice scan+capture and email+.pdf invoice ocr and validation. It is offered as a service so that our customer get more value and can receive all invoices independent of the origin seamlessly into the system.</t>
  </si>
  <si>
    <t>We currently use ML to support fraud prevention in Payments and for invoice processing we have on the road map ML to replace some rulebased automation of invoice coding. This would apply to non-PO and PO based invoices as well. We have identified multiple places across our portfolio where ML can support a more intelligent automated process and we are planning recruitments in this field as well.</t>
  </si>
  <si>
    <t>We connect purchase processes through our solutions and guide users through those processes. In OPC we provide interactive support (e.g. providing a "cheaper" alternative when placing certain items into the cart or showing some notifications to support more complex processes (some of our customers buy sprae parts for complex machinery). But also cross-product processes (e.g. tostart an RFQ from procurement approval to gain a better price for a unusual high quantity) are seamlessly supported.</t>
  </si>
  <si>
    <t>The customer can configure the UI labels by adjusting the appropriate language pack..</t>
  </si>
  <si>
    <t>We support open standards since the very beginning. We are able to manage amd map different classification standards like eCl@ss, PIDX, UNSPSC, but we are also open for customer or supplier specific formats. We support all kinds of XML darivates to exchange data between business partners (i.e. BMEcat, xCBL, cXML, IDoc, ..). We interface with ERP systems or supplier webshops using standard Interfaces such as OCI or other PunchOut technologies.
OpusCapita provides a certified international PEPPOL access point and takes care of the routing and handling of documents and transactional messages. In addition to being part of PEPPOL, we are also part of EESPA as contributing members.
OpusCapita has been awarded with the 2017 SWIFT Certified Application Corporate Cash Management label. OpusCapita’s cloud-based cash management solution earned the label for the third consecutive year.</t>
  </si>
  <si>
    <t>OpusCapita procurement 
Only one instance is needed as the invoice process automation system is multi-ERP and multi-mandate compatible.</t>
  </si>
  <si>
    <t xml:space="preserve">1. Data Services
OpusCapita is primarily a technology company and data services are typically performed by Partners.  We have supported an extensive IBM initiave to improve the quality of supplier catalog data, to enable guided buying initiatives within IBM.  This was a mixture of data enrichment business rules and helping suppliers provide quality data.  We have  additionally started research on enabling AI tools to further automate catalog data enrichment.
2. External Data Sources
Integration with external data sources is largly limited to the maintainence of exchange rate tables and the sales tax calculation within the US. </t>
  </si>
  <si>
    <t>1.  BPO Partners
We have a number of partners, such as Perfect Commerce and Beka in Germany, which incorporate our technology into their Procurement offerings. Our largest partner in the pure procurement BPO business is IBM.  IBM uses our catalog and shop platform to deliver their BPO capabilities,  Another large BPO deployment is the National Health Service of the UK where their procurement centers leverage our technology to syndicate managed contracts to the health service delivery organizations within the NHS.
2. Other Services
We do not provide services of this type.</t>
  </si>
  <si>
    <t xml:space="preserve">1. Consulting Services
Our Professional Services teams, focus primarily on the implementation planning, and execution aspects of client engagements. OpusCapita has a well established methodology to run maturity assessments on clients, to advise them on how to best embark on the journey from their current "as-is" state to their desired "to-be" state. This methodology applies for all Source-to-Pay offerrings.
Our presales and account teams support strategic planning efforts and act as trusted advisors to our clients, however this part of the sales and account management process is not done as a seperate consulting service.
2. Professional Service Team
The current approach at OpusCapita is to provide implementation services using our own Professional Services resources. We have a team of approximately 70 people running customer implementation projects. In addition we have a support and maintenance organization of 60 FTE. 
We have a number of reseller, implementation, and technology partners whom we have worked with for a number of years, however this year we etablished a formal Partner Developement and support team, and expect significant growth in our Partner network ongoing.
</t>
  </si>
  <si>
    <t>Maturity assessment model
Best practice implementation approach</t>
  </si>
  <si>
    <t>OpusCapita Invoices has three main components, which all can be fully automated: PO Matching (3-Way), Posting and Approval. OpusCapita Invoices is connected to OpusCapita eProcurement suite and Cash Management (payments) for automating the end-to-end process of P2P. When adding also Business network cababilities for multi-channel invoice receiving and supplier onboarding programs for accelerated eTransition, we can say to have very comprehensive P2P solution. Notifications are fully built into the system with relevant stakholders being alerted when task are required (order received, confirmation, goods receipt required, invoice approval required, etc). Multi-channel e-invoice receiving includes full support for EDI, e-invoicing, (UBL, cXML, PEPPOL, etc), PDF and paper invoice scanning. Via the Business Network, suppliers have lots of self-service options including onboarding, supplier data management, order confirmation, flip, etc.</t>
  </si>
  <si>
    <t xml:space="preserve">PO Flip is one of the standard features of OpusCapita Business Network portal, but can also be offered as part of OpusCapita eProcurement suite. Our sophisticated automation rules engine can facilitate automated non-PO-invoice processes. OpusCapita has a widely distributed open supplier network, but also more than 200 interoperable agreements with business partners to have global coverage in eInvoice receiving (and sending). Additionally our portal offers the possibility for suppliers to key-in invoice and self-service supplier data by themselves. Through OpusCapita B2B integration (EDI) tools we can exchange a wide range of different financial and P2P process related data and documents. OpusCapita offers invoice digitizing service for paper and .pdf invoices where various data capture templates can be applied, incl. supplier masterdata matching and validation services. During the first half of 2018 we will be implementing machine learning for intelligent posting of invoices. </t>
  </si>
  <si>
    <t>Invoice generation based on a contract is possible. Also invoice matching against contract is possible. The process can be automated with rule definitions. 3-Way matching for Service invoices is also possible. Service Orders need to be processed differently than ordinary purchase orders. After providing the service, the supplier must report on it. The system provides an overview on service orders with status, customer, total value and owner. Service Entry Sheets (SES) functionality supports visibility of own contracted products as well as free text items, adding of attachments and partial reporting. After completing the form, it will be send to the order owner (in PROC application) for confirmation and depending on item value reported and set tolerances, an approval must be done, too. An automatic goods receipt will be booked after final approval.</t>
  </si>
  <si>
    <t>There are two types of collaboration possible: document exchange related (a supplier eInvoice campaigning tool over supplier portal is available for buyers to proactively onboard suppliers) and invoice processing related (supplier self-service for masterdata enrichment and communication templates directly from workflow tool for buy-sell parties collaboration).</t>
  </si>
  <si>
    <t>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t>
  </si>
  <si>
    <t>The OpusCapita solution is system independent and integrations to external systems work with file-based interfaces where transfers are usually done by SFTP / Webservice. Internal integrations are available to OpusCapita eProc, Invoice receiving service and Cash Management software. B2B Integration (EDI) also supports a high degree of automation by integrating multiple message /document types to the supply chain management process. Lastly, reporting is available in all our modules, some in-built and some provided through Qlikview.</t>
  </si>
  <si>
    <t xml:space="preserve">Our solution alone does not come out-of-the-box with country specific VAT rules built in. We rely on our customers and partners (Trustweaver) to maintain an understanding of the local legislation and are generally able to create support within standard configuration of the invoicing solution. For the main markets we are focused on (Nordics, DACH, Europe) we are of course, familiar with VAT rules for e-Invoicing. B2B Integration (EDI) requires a higher level of built-in support for local legislation but this is done together with the customers and suppliers during implementation. Invoice validation is configured with country specific templates to have proper validation in place as part of the OpusCapita invoice receiving service. The software itself has a detailed audit log to povide audit-trail for internal and external audits. OpusCapita also possesses several certificates like e.g. ISAE 3402, ISO 9001, ISO 27001, BME Certification, SAP Certified, SWIFT Certified (payments) and PEPPOL certified. Processing data centers are currently in Helsinki Finland, but transfer to MS Azure is in pilot phase and ready for production during 2018. OpusCapita has it's own information security policy, which is governed by IT security team and is the same as our parent company POSTI. </t>
  </si>
  <si>
    <t>Customers can use a native iOS app for invoice review and approvals but we also use a responsive design in our UX to enable use on any device /screen size. We do not offer any dynamic location-based reporting or mobile-based collaboration.</t>
  </si>
  <si>
    <t>OpusCapita Advanced Analytics is an optional services agreed separately where visualizes
invoice and workflow data to help follow KPI’s and SLA’s and gives transparency to spend and
process metrics. Finance and accounting department can use Advanced Analytics reporting tool
to streamline AP processes. Procurement department can follow supplier KPI’s and process
compliance.
In addition to built-in analysis functionality customers can order customizations, additional
graphs and reports. Customization work is sold separately by OpusCapita Professional
Services.</t>
  </si>
  <si>
    <t>Like most business networks, OpusCapita's is an ecosystem of a few different platforms. During Q1 2018 we will launch the new Business Network which will offer a robust platform for the coming years. The new network platform is built on Webmethods. OpusCapita is also currently rewriting the invoice handling software from silverlight to HTML5 for improved performance and usability (pilot ready in Q4 of 2017 - production expected in late H1 of 2018). Also Machine Learning components for increased automation and comprehensive analytics module are on the roadmap. Our new platform will provide a highly modern user experience with full integration into the source-to-pay and cash management suite of solutions. All cloud, public or private with full integration into the business network and global digital ecosystem.</t>
  </si>
  <si>
    <t>OpusCapita Source-to-Pay has an in-built payment factory (cash management) module that integrates to any accounts payable, payroll, Travel/expense management and treasury managements system providing a central hub for post-invoice approval, seggregation of duties and user rights compliancy, payment batch management, cash flow management, full audit trail, all treasury &amp; cash management requirements. The in-built cloud based solution also hosts bank connectivity to any bank. OpusCapita is a certified partner (Lite 2 for Business Application) for SWIFT and can provide thousands of bank connections to corporate customers of all size; OpusCapita is the only supplier holding the certification in the domain of source-to-pay suppliers.</t>
  </si>
  <si>
    <t xml:space="preserve">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t>
  </si>
  <si>
    <t>Currently no direct support for p-card or ghost card associated payment methods. For ghost cards, our view is that this method is not very well suited to our customers' requirements (expensive in general, requires NYC and AML verifications and in the end, supports a narrow segment of spend). For T&amp;E, we partner with Xpenditure and they do support p-card usage for expense management and corporate travel.</t>
  </si>
  <si>
    <t>KYC and AML are both done via partners in the SCF space. We currently partner with Prime Revenue and TradeIX.</t>
  </si>
  <si>
    <t>OpusCapita currently partners with Prime Revenue and TradeIX for reverse factoring and receivables financing respectively. We also have plans to build dynamic discounting capability into the new invoice processing automation platform.</t>
  </si>
  <si>
    <t xml:space="preserve">The Prime Revenue and TradeIX platforms support this process - outside of OpusCapita. </t>
  </si>
  <si>
    <t>OpusCapita extended source-to-pay solution includes a cashflow forecasting and analysis module. The module is not financing specific but cash management specific. It allows corporates to view and react to their cash balances and future cash flow forecasts (integrates to accounts receivable, accounts payable, invoice automation, procurement and treasury) globally, and thus optimize their liquidity management. The functionality helps buyers to adjust their cash needs based on customer payment behavior (e.g. payments due past due date behavior). The In-house Banking and Liquidity Management modules (part of the Cash Management portfolio) also support the visibility of cash across any number of accounts and the internal management/movement of cash resources.</t>
  </si>
  <si>
    <r>
      <rPr>
        <b/>
        <sz val="11"/>
        <rFont val="Calibri"/>
        <family val="2"/>
        <scheme val="minor"/>
      </rPr>
      <t>1. Add, Change, Delete:</t>
    </r>
    <r>
      <rPr>
        <sz val="11"/>
        <color theme="1"/>
        <rFont val="Calibri"/>
        <family val="2"/>
        <scheme val="minor"/>
      </rPr>
      <t xml:space="preserve"> product data can be altered on supplier catalog level either manually or via update/replacement imports. Those will create a new version of the catalog which can be compared. Changes across suppliers, buyers and intermediaries can be applied via enrichment processes, or Business Rules altering the data in a batch process.
</t>
    </r>
    <r>
      <rPr>
        <b/>
        <sz val="11"/>
        <rFont val="Calibri"/>
        <family val="2"/>
        <scheme val="minor"/>
      </rPr>
      <t xml:space="preserve">2. Integration to ERP &amp; Co.: </t>
    </r>
    <r>
      <rPr>
        <sz val="11"/>
        <color theme="1"/>
        <rFont val="Calibri"/>
        <family val="2"/>
        <scheme val="minor"/>
      </rPr>
      <t>Integration with ERPs or other applications storing product data can be file based (e.g. exchanging CVS, XML or Excel files), or integrated via webservices (depending on the capability of those systems)</t>
    </r>
    <r>
      <rPr>
        <b/>
        <sz val="11"/>
        <rFont val="Calibri"/>
        <family val="2"/>
        <scheme val="minor"/>
      </rPr>
      <t xml:space="preserve">
3. Support of Standards: </t>
    </r>
    <r>
      <rPr>
        <sz val="11"/>
        <color theme="1"/>
        <rFont val="Calibri"/>
        <family val="2"/>
        <scheme val="minor"/>
      </rPr>
      <t>Import one standard (e.g. BMEcat 1.2), map it to another one, and export catalogs in PEPPOL format - this capability is one of the core features of SSM. This is in use when integrating and harmonizing the various (inhomogenous) backands of customers.</t>
    </r>
  </si>
  <si>
    <r>
      <rPr>
        <b/>
        <sz val="11"/>
        <rFont val="Calibri"/>
        <family val="2"/>
        <scheme val="minor"/>
      </rPr>
      <t xml:space="preserve">1. Approval Features: </t>
    </r>
    <r>
      <rPr>
        <sz val="11"/>
        <color theme="1"/>
        <rFont val="Calibri"/>
        <family val="2"/>
        <scheme val="minor"/>
      </rPr>
      <t>The standard version of our Self Service Manager includes a "Best-Practice" workflow which is already used by leading marketplace and company group customers, as well as by several 10,000 suppliers. 
This "Best-Practice" workflow consists of a supplier workflow for importing catalogs and a subsequent customer workflow for releasing catalogs.</t>
    </r>
    <r>
      <rPr>
        <b/>
        <sz val="11"/>
        <rFont val="Calibri"/>
        <family val="2"/>
        <scheme val="minor"/>
      </rPr>
      <t xml:space="preserve">
</t>
    </r>
  </si>
  <si>
    <r>
      <rPr>
        <b/>
        <sz val="11"/>
        <rFont val="Calibri"/>
        <family val="2"/>
        <scheme val="minor"/>
      </rPr>
      <t>1. Mobility features:</t>
    </r>
    <r>
      <rPr>
        <sz val="11"/>
        <color theme="1"/>
        <rFont val="Calibri"/>
        <family val="2"/>
        <scheme val="minor"/>
      </rPr>
      <t xml:space="preserve"> 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 </t>
    </r>
  </si>
  <si>
    <r>
      <rPr>
        <b/>
        <sz val="11"/>
        <rFont val="Calibri"/>
        <family val="2"/>
        <scheme val="minor"/>
      </rPr>
      <t xml:space="preserve">1. Pre-negotiated Contracts: </t>
    </r>
    <r>
      <rPr>
        <sz val="11"/>
        <color theme="1"/>
        <rFont val="Calibri"/>
        <family val="2"/>
        <scheme val="minor"/>
      </rPr>
      <t xml:space="preserve">As part of our newly launched procurement-in-a-box program, we provide pre-negotiated contracts in cooperation with our marketplace partners. These contracts include approx. 9 Mio. items from various commodity groups such as: Office Supplies,Industrial Supplies, Working Equipment, Tools, Machine Tools, Electronics, Electrical Supplies, IT Hardware, IT Consulting, Safety Equipment, Workwear, Literature (Books &amp; Magazines), Fasteners, Chemical Supplies, Cleaning Supplies, and Advertisement.
This program is currently live in Germany with the first customers being rolled out earlier this year. The program will expand to the Nordics the first of 2018. For U.S. or global customers we partner with IBM Procurement Services who offer our catalog platform together with their negotiated agreements. 
</t>
    </r>
  </si>
  <si>
    <r>
      <rPr>
        <b/>
        <sz val="11"/>
        <rFont val="Calibri"/>
        <family val="2"/>
        <scheme val="minor"/>
      </rPr>
      <t xml:space="preserve">1. Cloud and on-premise options: </t>
    </r>
    <r>
      <rPr>
        <sz val="11"/>
        <color theme="1"/>
        <rFont val="Calibri"/>
        <family val="2"/>
        <scheme val="minor"/>
      </rPr>
      <t xml:space="preserve">We support 3 primary deployment models: our applications can be run on-premise, in a private or public cloud, or in a hybrid model where certain aspects (e.g. Routing, Supplier Network) are in the Cloud while others e.g. the procurement part remains behind the firewall or in a private cloud. Our catalog syndication capabilities, coupled with our multi-tenant architecture, allow for these combined deployment models. Suppliers can have relationships to one-to-many customers in our platform, and catalogs can be syndicated and pushed to on-premise or cloud deployments. Our native CML (Catalog Markup Language) based structure, together with our syndication technology, supports distribution of the catalogs to the various deployed systems. </t>
    </r>
  </si>
  <si>
    <r>
      <rPr>
        <b/>
        <sz val="11"/>
        <rFont val="Calibri"/>
        <family val="2"/>
        <scheme val="minor"/>
      </rPr>
      <t xml:space="preserve">1. Punchout
</t>
    </r>
    <r>
      <rPr>
        <sz val="11"/>
        <color theme="1"/>
        <rFont val="Calibri"/>
        <family val="2"/>
        <scheme val="minor"/>
      </rPr>
      <t xml:space="preserve">We support this via Punchout/round trip, Punchout Level 2, Background Search, Transparent Search, and Federated Search.  Our platform supports various inbound and outbound punchout methods. Multiple ERPs/Procurement systems can connect to our Mall/Shopping technology utilizing OCI 2.0 to 5.0 (we are SAP Certified on all OCI versions), cXML, Oracle XML, and custom methods. Outbound interfaces to suppliers similarly can support various punchout technologies, the most common being various versions of OCI and cXML. When needed, our business rule engine allows various functions to be used during the punchout interface, such as classification mapping, UOM mapping, master data lookups, etc. 
Punchout Level 2 Interfaces allow us to both index local catalogs from punchout sites, while sending users to the site to configure a product, or collect updated price in the background. Furthermore our comparison tool allows users to compare external punchout items with products and services found in the local catalog. We persist the punchout flag throught the process so that our procurement as well as other procurement systems can invoke approval rules and other business logic based on the punchout indicator. We also support background search and transparent punchout, each a standard for pass search queries and terms in the background to bring results back to a common interface. Federated Search technology also allows us to screen scrape search queries on supplier websites and bring those results back to OPC however, we typically recommond using structured search data for a more consistent and higher quality search experience. For example, when searching for Spare Parts information and needing to see the plant a part is used in or a functional location or a buyer part number, this approach doesn't offer a valid solution. </t>
    </r>
  </si>
  <si>
    <r>
      <rPr>
        <b/>
        <sz val="11"/>
        <rFont val="Calibri"/>
        <family val="2"/>
        <scheme val="minor"/>
      </rPr>
      <t>1. Requisition Creation</t>
    </r>
    <r>
      <rPr>
        <sz val="11"/>
        <color theme="1"/>
        <rFont val="Calibri"/>
        <family val="2"/>
        <scheme val="minor"/>
      </rPr>
      <t xml:space="preserve">
In OpusCapita the requisition and the cart are the same object.  When a cart is completed and submitted it is assigned a requisition number.  Carts are created when an item is added to a cart from an internal catalog or external websites.
Before a cart can be turned into a requsition, additional logistics and accounting information must be completed including:
- Cost splitting between various cost objects (cost centers, projects, internal orders, etc.)
- Different delivery addresses for several order items
- Automatic assignment of GL accounts to products and commodity groups
- Recording of charges (freight, postage, etc.)
- Adding documents, including the possibility to configure which types of documents (pdf, docs, xslx, etc.) can be uploaded
- Additional internal and supplier messages.
In addition to that, specific checks are carried out on the shopping cart. These also include:
- Checks on minimum order quantities
- Checks on minimum order values
- Mapping of surcharges and discounts
- Validation of account assignment
</t>
    </r>
    <r>
      <rPr>
        <b/>
        <sz val="11"/>
        <rFont val="Calibri"/>
        <family val="2"/>
        <scheme val="minor"/>
      </rPr>
      <t>2. Additional modes of creating Carts (requisitions)
Shopping Lists</t>
    </r>
    <r>
      <rPr>
        <sz val="11"/>
        <color theme="1"/>
        <rFont val="Calibri"/>
        <family val="2"/>
        <scheme val="minor"/>
      </rPr>
      <t xml:space="preserve">
Users may independently create their own, specific shopping lists. The latter can relate to certain customers or roles. Users can add one or several items to these shopping lists on all OPC catalog pages like the hit result, product comparison and shopping cart pages. To facilitate their retrieval a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t>
    </r>
    <r>
      <rPr>
        <b/>
        <sz val="11"/>
        <rFont val="Calibri"/>
        <family val="2"/>
        <scheme val="minor"/>
      </rPr>
      <t>Buying on Behalf</t>
    </r>
    <r>
      <rPr>
        <sz val="11"/>
        <color theme="1"/>
        <rFont val="Calibri"/>
        <family val="2"/>
        <scheme val="minor"/>
      </rPr>
      <t xml:space="preserve">
Users may be allowed to buy products and services from the catalog on behalf of other users. They take on the role of the user for which they want to create a shopping cart for this purpose. Consequently, they gain access to the range of products and the cost centers of this user. It goes without saying that the approval workflow, too, is carried out within these parameters. Both users can see that a requisition or an order has been processed / placed on behalf of a user in the requisition and order overview.
</t>
    </r>
    <r>
      <rPr>
        <b/>
        <sz val="11"/>
        <rFont val="Calibri"/>
        <family val="2"/>
        <scheme val="minor"/>
      </rPr>
      <t>Quick entry of items and import of whole Carts via Excel sheet</t>
    </r>
    <r>
      <rPr>
        <sz val="11"/>
        <color theme="1"/>
        <rFont val="Calibri"/>
        <family val="2"/>
        <scheme val="minor"/>
      </rPr>
      <t xml:space="preserve">
By using the quick entry function to input the product ID and the requested quantity, users can place certain items directly in the shopping cart without running a previous search. The requested products are added to the shopping cart. Scanner and bar code solutions, too, are possible in this context. Additionally we allow to import whole carts as an excel sheet.
</t>
    </r>
    <r>
      <rPr>
        <b/>
        <sz val="11"/>
        <rFont val="Calibri"/>
        <family val="2"/>
        <scheme val="minor"/>
      </rPr>
      <t>RFQ Award</t>
    </r>
    <r>
      <rPr>
        <sz val="11"/>
        <color theme="1"/>
        <rFont val="Calibri"/>
        <family val="2"/>
        <scheme val="minor"/>
      </rPr>
      <t xml:space="preserve">
The result of awarding a RFQ event creates a cart.
</t>
    </r>
    <r>
      <rPr>
        <b/>
        <sz val="11"/>
        <rFont val="Calibri"/>
        <family val="2"/>
        <scheme val="minor"/>
      </rPr>
      <t>Requisition Create API</t>
    </r>
    <r>
      <rPr>
        <sz val="11"/>
        <color theme="1"/>
        <rFont val="Calibri"/>
        <family val="2"/>
        <scheme val="minor"/>
      </rPr>
      <t xml:space="preserve">
Similar to the Cart Import process, external systems such as WMS systems can create a cart.
</t>
    </r>
    <r>
      <rPr>
        <b/>
        <sz val="11"/>
        <rFont val="Calibri"/>
        <family val="2"/>
        <scheme val="minor"/>
      </rPr>
      <t xml:space="preserve">
Requisition creation by suppliers</t>
    </r>
    <r>
      <rPr>
        <sz val="11"/>
        <color theme="1"/>
        <rFont val="Calibri"/>
        <family val="2"/>
        <scheme val="minor"/>
      </rPr>
      <t xml:space="preserve">
Sometimes it´s easier for the supplier to create the requisition as he knows precisely what is needed to fullfil a service request. Therefore we allow the creation of a requisition by suppliers, which then can be approved.</t>
    </r>
  </si>
  <si>
    <r>
      <rPr>
        <b/>
        <sz val="11"/>
        <rFont val="Calibri"/>
        <family val="2"/>
        <scheme val="minor"/>
      </rPr>
      <t xml:space="preserve">1a. View Management:
</t>
    </r>
    <r>
      <rPr>
        <sz val="11"/>
        <color theme="1"/>
        <rFont val="Calibri"/>
        <family val="2"/>
        <scheme val="minor"/>
      </rPr>
      <t xml:space="preserve">The visibility of various product ranges for different users (user groups) can be controlled via view management. With this a multitude of catalogs for different countries, regions, offices, departments or user groups can be created by administering only one content management system. For example, the administrative staff sees other items than the sales staff or the quality management staff. 
View management offers the option to restrict the content so that only certain suppliers, catalogs, material groups, or articles are displayed. What is more, keywords can be assigned to individual products. A filter makes sure that the products with these keywords are not displayed (or only to certain users).
</t>
    </r>
    <r>
      <rPr>
        <b/>
        <sz val="11"/>
        <rFont val="Calibri"/>
        <family val="2"/>
        <scheme val="minor"/>
      </rPr>
      <t xml:space="preserve">1b. Entitlements
</t>
    </r>
    <r>
      <rPr>
        <sz val="11"/>
        <color theme="1"/>
        <rFont val="Calibri"/>
        <family val="2"/>
        <scheme val="minor"/>
      </rPr>
      <t xml:space="preserve">Entititlements is an alternative mechanism for managing visibility across large nubers of contracts.  Using entitlements we define at the contract level who can see the contract using country, company, business unit location and potentially webID.  Only those users with the correct profile can order from those contarcts. This apporach greatly reduces the administration of product visibility.
</t>
    </r>
    <r>
      <rPr>
        <b/>
        <sz val="11"/>
        <rFont val="Calibri"/>
        <family val="2"/>
        <scheme val="minor"/>
      </rPr>
      <t xml:space="preserve">2. Personalization
</t>
    </r>
    <r>
      <rPr>
        <sz val="11"/>
        <color theme="1"/>
        <rFont val="Calibri"/>
        <family val="2"/>
        <scheme val="minor"/>
      </rPr>
      <t xml:space="preserve">Personalization occurs at the role level.  Permissions at the role level govern what menu options, and which functions the user has access to view or use.  Views and entitlements restrict the data the user has access to.
</t>
    </r>
    <r>
      <rPr>
        <b/>
        <sz val="11"/>
        <rFont val="Calibri"/>
        <family val="2"/>
        <scheme val="minor"/>
      </rPr>
      <t xml:space="preserve">3.  e-Store Defaults.
</t>
    </r>
    <r>
      <rPr>
        <sz val="11"/>
        <color theme="1"/>
        <rFont val="Calibri"/>
        <family val="2"/>
        <scheme val="minor"/>
      </rPr>
      <t xml:space="preserve"> e-Store defaults are based on the permissions described above.
</t>
    </r>
  </si>
  <si>
    <r>
      <rPr>
        <b/>
        <sz val="11"/>
        <rFont val="Calibri"/>
        <family val="2"/>
        <scheme val="minor"/>
      </rPr>
      <t xml:space="preserve">1.   Front Page/Home Page  
</t>
    </r>
    <r>
      <rPr>
        <sz val="11"/>
        <color theme="1"/>
        <rFont val="Calibri"/>
        <family val="2"/>
        <scheme val="minor"/>
      </rPr>
      <t>Please see document FunctionalDescription 03 - OC Shop (Online Product Catalog) Section 1.1
The front page is fully configurable. Be default it contains:
- a banner to display e.g. general company information
- commodity group overview filtered by the view of the logged in user
- News section</t>
    </r>
    <r>
      <rPr>
        <b/>
        <sz val="11"/>
        <rFont val="Calibri"/>
        <family val="2"/>
        <scheme val="minor"/>
      </rPr>
      <t xml:space="preserve">
2. Home Page Content
</t>
    </r>
    <r>
      <rPr>
        <sz val="11"/>
        <color theme="1"/>
        <rFont val="Calibri"/>
        <family val="2"/>
        <scheme val="minor"/>
      </rPr>
      <t xml:space="preserve">The content of the front page is configurable at the business unit level.  Personal configuration via Drag and Drop is not supported.
</t>
    </r>
    <r>
      <rPr>
        <b/>
        <sz val="11"/>
        <rFont val="Calibri"/>
        <family val="2"/>
        <scheme val="minor"/>
      </rPr>
      <t>3.  Drill down</t>
    </r>
    <r>
      <rPr>
        <sz val="11"/>
        <color theme="1"/>
        <rFont val="Calibri"/>
        <family val="2"/>
        <scheme val="minor"/>
      </rPr>
      <t xml:space="preserve"> 
Drill down is supported via searching and linking on document ID's.
</t>
    </r>
    <r>
      <rPr>
        <b/>
        <sz val="11"/>
        <rFont val="Calibri"/>
        <family val="2"/>
        <scheme val="minor"/>
      </rPr>
      <t xml:space="preserve">
4. Product Comparison</t>
    </r>
    <r>
      <rPr>
        <sz val="11"/>
        <color theme="1"/>
        <rFont val="Calibri"/>
        <family val="2"/>
        <scheme val="minor"/>
      </rPr>
      <t xml:space="preserve">
OPC can be used to create a product comparison page by selecting the requested products from differing results list and cart items including returns from punchout sites. Then an anchor product can be chosen. The products compared are placed side-by-side in a table and their individual differences are highlighted accordingly in different colors.  Please refer to Attached DocumentFunctionalDescription 03 - OC Shop (Online Product Catalog) section 1.4 Product Comparison.</t>
    </r>
  </si>
  <si>
    <r>
      <rPr>
        <b/>
        <sz val="11"/>
        <rFont val="Calibri"/>
        <family val="2"/>
        <scheme val="minor"/>
      </rPr>
      <t xml:space="preserve">1. Search Engine
</t>
    </r>
    <r>
      <rPr>
        <sz val="11"/>
        <color theme="1"/>
        <rFont val="Calibri"/>
        <family val="2"/>
        <scheme val="minor"/>
      </rPr>
      <t xml:space="preserve">Please refer to Attached FunctionalDescription 03 - OC Shop (Online Product Catalog)  for an overview of the OC Search Engine (Online Product Catalog).  This document describes the many capabilities of our shopping experience.
</t>
    </r>
    <r>
      <rPr>
        <b/>
        <sz val="11"/>
        <rFont val="Calibri"/>
        <family val="2"/>
        <scheme val="minor"/>
      </rPr>
      <t xml:space="preserve">2. Type ahead
</t>
    </r>
    <r>
      <rPr>
        <sz val="11"/>
        <color theme="1"/>
        <rFont val="Calibri"/>
        <family val="2"/>
        <scheme val="minor"/>
      </rPr>
      <t xml:space="preserve">Type ahead is fully supported in a manner that shows both standard type-ahead and type ahead within categories similar to Amazon.  This eliminates looking for a "laptop" and finding laptop accessorices.
</t>
    </r>
    <r>
      <rPr>
        <b/>
        <sz val="11"/>
        <rFont val="Calibri"/>
        <family val="2"/>
        <scheme val="minor"/>
      </rPr>
      <t>3. Filtering</t>
    </r>
    <r>
      <rPr>
        <sz val="11"/>
        <color theme="1"/>
        <rFont val="Calibri"/>
        <family val="2"/>
        <scheme val="minor"/>
      </rPr>
      <t xml:space="preserve">
Filtering is based on facet selections.  Faceted data includes categories, suppliers, manufacturers, and price ranges,  In addition we support dynamic attribute value filters where we can filter within product attributes values, for example a user may filter on laptops with a 1TB hard disk size.
</t>
    </r>
    <r>
      <rPr>
        <b/>
        <sz val="11"/>
        <rFont val="Calibri"/>
        <family val="2"/>
        <scheme val="minor"/>
      </rPr>
      <t xml:space="preserve">
4. Advanced Search</t>
    </r>
    <r>
      <rPr>
        <sz val="11"/>
        <color theme="1"/>
        <rFont val="Calibri"/>
        <family val="2"/>
        <scheme val="minor"/>
      </rPr>
      <t xml:space="preserve">
Keyword search is enhanced wth the use of ? and * operators and Google-like advanced search criteria.  Under advanced search we have specialized extensions to the search to include "With all of the words," "With the exact phrase," "With at least one of the words," "Without the words," plus field specific searches like EAN and Internal Part Number.
</t>
    </r>
    <r>
      <rPr>
        <b/>
        <sz val="11"/>
        <rFont val="Calibri"/>
        <family val="2"/>
        <scheme val="minor"/>
      </rPr>
      <t xml:space="preserve">
5. Search Technologies</t>
    </r>
    <r>
      <rPr>
        <sz val="11"/>
        <color theme="1"/>
        <rFont val="Calibri"/>
        <family val="2"/>
        <scheme val="minor"/>
      </rPr>
      <t xml:space="preserve">
We believe that the richest search is based on hosted content.  Our technology for search is Lucene, and after the processsing validation and enrichment of the catalog data, we persist the catalog data into Lucene.  This provides a very scalable and high-performance search capability, and we leverage Lucene to provide capabilites such as stemming, wild card search. faceting, etc.  
We have investigated and implemented capabilities that leverage supplier websites such as punchout level 1 and 2, transparent punchout, federated search, and support of SAP OCI 5 technologies, however to provide our guided buying capabilities we find that the control of the buying experience is best achieved when you have fulll control of the catalogs and prices, ie. Hosted Content.
</t>
    </r>
    <r>
      <rPr>
        <b/>
        <sz val="11"/>
        <rFont val="Calibri"/>
        <family val="2"/>
        <scheme val="minor"/>
      </rPr>
      <t xml:space="preserve">6.  Did you mean?
</t>
    </r>
    <r>
      <rPr>
        <sz val="11"/>
        <color theme="1"/>
        <rFont val="Calibri"/>
        <family val="2"/>
        <scheme val="minor"/>
      </rPr>
      <t xml:space="preserve">When a search does not return a result, fuzzy search is invoked to suggest alternatives under "Did you mean?"  If there is truely no suitable product, the user can use general or commodity specific forms to create freetext orders.
 </t>
    </r>
  </si>
  <si>
    <r>
      <rPr>
        <b/>
        <sz val="11"/>
        <rFont val="Calibri"/>
        <family val="2"/>
        <scheme val="minor"/>
      </rPr>
      <t>1. Requisition Creation</t>
    </r>
    <r>
      <rPr>
        <sz val="11"/>
        <color theme="1"/>
        <rFont val="Calibri"/>
        <family val="2"/>
        <scheme val="minor"/>
      </rPr>
      <t xml:space="preserve">
Creating a requisition starts in the catalog with searching for the required products and placing them into the shopping cart.  The shopping cart is essentially the Requisition. There are a number of other mechanisms for creating the Cart - see section 2.1 above.  
Please refer to the following for more details:
- Section 2.1 for details regarding modes of requisition creation
- FunctionalDescription 07 - OC Procurement (PROC)
On the cart, all additional information required to complete the requisition is entered or defaulted, including:
- Cost allocation between various cost objects (cost centers, projects, internal orders, etc.) at header or line level
- Automatic assignment of GL accounts to products and commodity groups
- Delivery addresses at both the header and line level
- Recording of additional fees and charges (freight, postage, etc.) 
- Adding documents, including the possibility to configure which types of documents (pdf, docs, xslx, etc.) can be uploaded 
- Cart Name
In addition specific checks are carried out on the shopping cart. These also include: 
- Checks on minimum order quantities 
- Checks on minimum order values 
- Mapping of surcharges and discounts - Validation of account assignment
Accounting, delivery and invoice information defaults from user, supplier and accounting rules information, for the majority of the requisitions, should be correct.  However the requisition workflow can be configured to pass the requisition to accounting for validation. For larger requisitions, tools are available to propagate header details to the line level. 
Proceeding to checkout provides a last overview of the cart, the selected items, accounting details and gives a first glance to the assigned approver (if applicable), with contact information. In case the cart value remains below a certain threshold (user’s spend limit), the cart will be automatically approved and converted to a purchase order. Otherwise, it must be routed for approval before finally transformed into an order. Once the cart is submitted for approval a requisition number is assigned.
</t>
    </r>
    <r>
      <rPr>
        <b/>
        <sz val="11"/>
        <rFont val="Calibri"/>
        <family val="2"/>
        <scheme val="minor"/>
      </rPr>
      <t xml:space="preserve">2. Approval Routing </t>
    </r>
    <r>
      <rPr>
        <sz val="11"/>
        <color theme="1"/>
        <rFont val="Calibri"/>
        <family val="2"/>
        <scheme val="minor"/>
      </rPr>
      <t xml:space="preserve">
Please refer to section 2.14 Approval Approval Processing
</t>
    </r>
    <r>
      <rPr>
        <b/>
        <sz val="11"/>
        <rFont val="Calibri"/>
        <family val="2"/>
        <scheme val="minor"/>
      </rPr>
      <t xml:space="preserve">
3. Other PO Types</t>
    </r>
    <r>
      <rPr>
        <sz val="11"/>
        <color theme="1"/>
        <rFont val="Calibri"/>
        <family val="2"/>
        <scheme val="minor"/>
      </rPr>
      <t xml:space="preserve">
Limit orders are supported.
</t>
    </r>
    <r>
      <rPr>
        <b/>
        <sz val="11"/>
        <rFont val="Calibri"/>
        <family val="2"/>
        <scheme val="minor"/>
      </rPr>
      <t>4. Requisition Split</t>
    </r>
    <r>
      <rPr>
        <sz val="11"/>
        <color theme="1"/>
        <rFont val="Calibri"/>
        <family val="2"/>
        <scheme val="minor"/>
      </rPr>
      <t xml:space="preserve">
Professional buyer support is a roadmap item for H1 2018. It will allow professional buyers to merge, split and re-organize requisitions.
Vendor instructions are a standard feature on the requisition, both at header and line item level.
</t>
    </r>
    <r>
      <rPr>
        <b/>
        <sz val="11"/>
        <rFont val="Calibri"/>
        <family val="2"/>
        <scheme val="minor"/>
      </rPr>
      <t xml:space="preserve">
5. Tooling Requisitions</t>
    </r>
    <r>
      <rPr>
        <sz val="11"/>
        <color theme="1"/>
        <rFont val="Calibri"/>
        <family val="2"/>
        <scheme val="minor"/>
      </rPr>
      <t xml:space="preserve">
Tools can be identified in the inventory system as items.  Ordering tools would effectively be the same as ordering any other inventory item. 
</t>
    </r>
    <r>
      <rPr>
        <b/>
        <sz val="11"/>
        <rFont val="Calibri"/>
        <family val="2"/>
        <scheme val="minor"/>
      </rPr>
      <t>6. Asset Tracking</t>
    </r>
    <r>
      <rPr>
        <sz val="11"/>
        <color theme="1"/>
        <rFont val="Calibri"/>
        <family val="2"/>
        <scheme val="minor"/>
      </rPr>
      <t xml:space="preserve">
There are no features regarding asset tracking (track asset value/depreciation, track warranties, service schedules, configure asset attributes, etc.) in the system.
</t>
    </r>
    <r>
      <rPr>
        <b/>
        <sz val="11"/>
        <rFont val="Calibri"/>
        <family val="2"/>
        <scheme val="minor"/>
      </rPr>
      <t xml:space="preserve">
7. Blocking Requisitions</t>
    </r>
    <r>
      <rPr>
        <sz val="11"/>
        <color theme="1"/>
        <rFont val="Calibri"/>
        <family val="2"/>
        <scheme val="minor"/>
      </rPr>
      <t xml:space="preserve">
Business rules within the cart can be implemented to block requisitions, for instance, if suppliers are not qualified, or if preferred/designated suppliers already exist for a specific item or category, or if the cart needs to be sent to RFP.</t>
    </r>
    <r>
      <rPr>
        <b/>
        <sz val="11"/>
        <rFont val="Calibri"/>
        <family val="2"/>
        <scheme val="minor"/>
      </rPr>
      <t xml:space="preserve">
8. Aggregation of Requisitions</t>
    </r>
    <r>
      <rPr>
        <sz val="11"/>
        <color theme="1"/>
        <rFont val="Calibri"/>
        <family val="2"/>
        <scheme val="minor"/>
      </rPr>
      <t xml:space="preserve">
Currently demand aggregation can be scripted into the PO generation process where a single purchase order can be created to a supplier from demand from multiple requisitions.
Professional buyer support is a roadmap item for H1 2018. It will allow professional buyers to merge, split and re-organize requisitions. 
</t>
    </r>
    <r>
      <rPr>
        <b/>
        <sz val="11"/>
        <rFont val="Calibri"/>
        <family val="2"/>
        <scheme val="minor"/>
      </rPr>
      <t xml:space="preserve">
9. Tiered Pricing</t>
    </r>
    <r>
      <rPr>
        <sz val="11"/>
        <color theme="1"/>
        <rFont val="Calibri"/>
        <family val="2"/>
        <scheme val="minor"/>
      </rPr>
      <t xml:space="preserve">
Tiered pricing is defined in the Catalog load.  The requisitioning system automatically adjusts the tiered pricing for the quantity being ordered, both for the online pricing and external price validation.
</t>
    </r>
    <r>
      <rPr>
        <b/>
        <sz val="11"/>
        <rFont val="Calibri"/>
        <family val="2"/>
        <scheme val="minor"/>
      </rPr>
      <t xml:space="preserve">
10. Shopping Lists</t>
    </r>
    <r>
      <rPr>
        <sz val="11"/>
        <color theme="1"/>
        <rFont val="Calibri"/>
        <family val="2"/>
        <scheme val="minor"/>
      </rPr>
      <t xml:space="preserve">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t>
    </r>
    <r>
      <rPr>
        <b/>
        <sz val="11"/>
        <rFont val="Calibri"/>
        <family val="2"/>
        <scheme val="minor"/>
      </rPr>
      <t xml:space="preserve">
11. Requisition Creation Effort</t>
    </r>
    <r>
      <rPr>
        <sz val="11"/>
        <color theme="1"/>
        <rFont val="Calibri"/>
        <family val="2"/>
        <scheme val="minor"/>
      </rPr>
      <t xml:space="preserve">
Simple 1-3 line requisitions would take only minutes to complete as all accounting information defaults onto the requisition.  3 Clicks and you are done.
</t>
    </r>
    <r>
      <rPr>
        <b/>
        <sz val="11"/>
        <rFont val="Calibri"/>
        <family val="2"/>
        <scheme val="minor"/>
      </rPr>
      <t xml:space="preserve">
12. End User Training</t>
    </r>
    <r>
      <rPr>
        <sz val="11"/>
        <color theme="1"/>
        <rFont val="Calibri"/>
        <family val="2"/>
        <scheme val="minor"/>
      </rPr>
      <t xml:space="preserve">
Online help is provided to assist users in requisition management.  Customers typically extend the Online documentation to cover customer specific processes. 
The OpusCapita Learing Academy contains online learing tutorials for commonly used features.  These can be adapted for customer use.
</t>
    </r>
  </si>
  <si>
    <r>
      <rPr>
        <b/>
        <sz val="11"/>
        <rFont val="Calibri"/>
        <family val="2"/>
        <scheme val="minor"/>
      </rPr>
      <t xml:space="preserve">1. Third Party Integration Options
</t>
    </r>
    <r>
      <rPr>
        <sz val="11"/>
        <color theme="1"/>
        <rFont val="Calibri"/>
        <family val="2"/>
        <scheme val="minor"/>
      </rPr>
      <t xml:space="preserve">Integration options depend on the capabilities of the 3rd party products. We support asynchronous, loosely-coupled systems, as well as synchronous webservice based integrations.
Example: Replenishment processes can be done in various ways:
- external system provides item list which is being imported in OPC
- external system call webservice and provides list of replenishment items
- SAP calls OPC via OCI background search and OPC provides search result
Transaction integration happens at the requisition.  We support, via an API, the creation of a requisition from external systems.
</t>
    </r>
  </si>
  <si>
    <r>
      <rPr>
        <b/>
        <sz val="11"/>
        <rFont val="Calibri"/>
        <family val="2"/>
        <scheme val="minor"/>
      </rPr>
      <t xml:space="preserve">1. Supplier Registory and Supplier Information
</t>
    </r>
    <r>
      <rPr>
        <sz val="11"/>
        <color theme="1"/>
        <rFont val="Calibri"/>
        <family val="2"/>
        <scheme val="minor"/>
      </rPr>
      <t xml:space="preserve">Part of our guided buying strategy is provide access to all relevant information regarding the purchasing decision.  The combination of the supplier information tool and the corresponding supplier registry that is available to the requisitioner ensures that the requisitioner can evaluate suppliers as part of the purchasing decision. Please refer to tFactSheet 09 - OC SIM (Supplier Information Manager)
Specifically in the RFQ process we default suppliers who are qualified, certified and approved for the commodity being sourced. 
</t>
    </r>
  </si>
  <si>
    <r>
      <rPr>
        <b/>
        <sz val="11"/>
        <rFont val="Calibri"/>
        <family val="2"/>
        <scheme val="minor"/>
      </rPr>
      <t>1.a Repetive requisitions</t>
    </r>
    <r>
      <rPr>
        <sz val="11"/>
        <color theme="1"/>
        <rFont val="Calibri"/>
        <family val="2"/>
        <scheme val="minor"/>
      </rPr>
      <t xml:space="preserve">
Using our job scheduling infrastructure and template requisitions, we can generate recurring requistions.  The scheduler establishes the interval for the job and pre-processing and post-processing scripts allow the establishment of business rules associated with the repetitive requisition.
</t>
    </r>
    <r>
      <rPr>
        <b/>
        <sz val="11"/>
        <rFont val="Calibri"/>
        <family val="2"/>
        <scheme val="minor"/>
      </rPr>
      <t xml:space="preserve">
1.b Kits &amp; Bundles</t>
    </r>
    <r>
      <rPr>
        <sz val="11"/>
        <color theme="1"/>
        <rFont val="Calibri"/>
        <family val="2"/>
        <scheme val="minor"/>
      </rPr>
      <t xml:space="preserve">
Our Kits and Bundles functionality allows configuration capability for complex products such as IT equipment and Motor Vehicles.  We establish relationships between master products such as a laptop and the related options like hardware, software, and accessories. We then are able to group these options and define the configuration options, including "Required," "Optional," and "Optional one of many".
</t>
    </r>
    <r>
      <rPr>
        <b/>
        <sz val="11"/>
        <rFont val="Calibri"/>
        <family val="2"/>
        <scheme val="minor"/>
      </rPr>
      <t xml:space="preserve">
2. Smart Forms:</t>
    </r>
    <r>
      <rPr>
        <sz val="11"/>
        <color theme="1"/>
        <rFont val="Calibri"/>
        <family val="2"/>
        <scheme val="minor"/>
      </rPr>
      <t xml:space="preserve">
Our Smart Forms technology provides a very robust way to support a number of dynamic eForms based on category. The forms are built dynamically in the web browser based on the product service or form data and user profile and language. Completed form data can then be passed in the shopping cart data sent back to the procurement system, or can be referenced as an attachment via a URL. Our customers manage a substantial amount of services spend as well as product spend using Smart Forms. 
Complex forms can be upgraded and edited at any time by the system administrator via the administrator UI.  No special vendor or IT help is required. They are available to all users with the corresponding rights company-wide. As forms are treated like articles in the catalog, time-consuming free-text orders can be considerably reduced.
Please refer to the follow documents:
- FactSheet 06 - OC Smart Forms
- FunctionalDescription 04 - OC Smart Forms</t>
    </r>
  </si>
  <si>
    <r>
      <rPr>
        <b/>
        <sz val="11"/>
        <rFont val="Calibri"/>
        <family val="2"/>
        <scheme val="minor"/>
      </rPr>
      <t>1. Online help and instruction</t>
    </r>
    <r>
      <rPr>
        <sz val="11"/>
        <color theme="1"/>
        <rFont val="Calibri"/>
        <family val="2"/>
        <scheme val="minor"/>
      </rPr>
      <t xml:space="preserve">
Online help is available. This is typically extended by the customer to help with Customer specific processes.
The OpusCapita learning acadamy is in the process of creating video mini tutorials for basic p2p functions.  These are made available for Customer use.
</t>
    </r>
    <r>
      <rPr>
        <b/>
        <sz val="11"/>
        <rFont val="Calibri"/>
        <family val="2"/>
        <scheme val="minor"/>
      </rPr>
      <t>2. User Community</t>
    </r>
    <r>
      <rPr>
        <sz val="11"/>
        <color theme="1"/>
        <rFont val="Calibri"/>
        <family val="2"/>
        <scheme val="minor"/>
      </rPr>
      <t xml:space="preserve">
We support a user meeting annually where customers can share experiences and learn about new products and product features.  Our larger customers meet informaly to share ideas and expertise.  This is not a formal program and is typically country by country.</t>
    </r>
  </si>
  <si>
    <r>
      <rPr>
        <b/>
        <sz val="11"/>
        <rFont val="Calibri"/>
        <family val="2"/>
        <scheme val="minor"/>
      </rPr>
      <t xml:space="preserve">1. Describe the approval engine </t>
    </r>
    <r>
      <rPr>
        <sz val="11"/>
        <color theme="1"/>
        <rFont val="Calibri"/>
        <family val="2"/>
        <scheme val="minor"/>
      </rPr>
      <t xml:space="preserve">
We have a data driven approach to requisition approval processing.  
The requisition approval structure is built using a workflow tool.  This structures the requisition workflow, for example:
Step 1 - Cost Accounting Verification
Step 2 - Procurement Action if free text order
Step 3 - Category Management approval if required
Step 4 - Cost Object/Budget approval
The actual requisition workflow for an individual requisition is dynamically determined based on requisition amount, requisitioner organization and supervisor, Cost Object assignment, product categories, etc.  The workflow tool dynamically interrogates the relevant organizational, authorization, and category data tables to determine the authorization steps.  This is re-evaluated at each approval step and adjusts dynamically based on any changes in the requisition.  Cost Object approval determines the multiple levels of approval required.
Organizations are very dynamic and managing organization change external to the workflow tool has been very effective for our customers.  We provide a comprehensive workflow implementation in our standard product which meets the needs of the majority of our customers, and this implementation can extend to meet a specific customer requirement if required.
The workflow tool supports all required notifications, approval work lists, mobile device approvals, responsibility delegations for absence, budget checking, requisition change and rejection notification, individual authorization level, approval audit, etc. expected during the requisition approval process.  
</t>
    </r>
    <r>
      <rPr>
        <b/>
        <sz val="11"/>
        <rFont val="Calibri"/>
        <family val="2"/>
        <scheme val="minor"/>
      </rPr>
      <t xml:space="preserve">
2. Line Item Level workflow</t>
    </r>
    <r>
      <rPr>
        <sz val="11"/>
        <color theme="1"/>
        <rFont val="Calibri"/>
        <family val="2"/>
        <scheme val="minor"/>
      </rPr>
      <t xml:space="preserve">
The standard implementation supports header level approval workflow.  More complex line item level workflows with parallel approval steps have been configured as extensions to the standard implementation.
</t>
    </r>
    <r>
      <rPr>
        <b/>
        <sz val="11"/>
        <rFont val="Calibri"/>
        <family val="2"/>
        <scheme val="minor"/>
      </rPr>
      <t xml:space="preserve">
3. Delegation of approval authority</t>
    </r>
    <r>
      <rPr>
        <sz val="11"/>
        <color theme="1"/>
        <rFont val="Calibri"/>
        <family val="2"/>
        <scheme val="minor"/>
      </rPr>
      <t xml:space="preserve">
Delegation of approval authority is fully supported.
</t>
    </r>
  </si>
  <si>
    <r>
      <rPr>
        <b/>
        <sz val="11"/>
        <rFont val="Calibri"/>
        <family val="2"/>
        <scheme val="minor"/>
      </rPr>
      <t>1. Guided Buying Approach</t>
    </r>
    <r>
      <rPr>
        <sz val="11"/>
        <color theme="1"/>
        <rFont val="Calibri"/>
        <family val="2"/>
        <scheme val="minor"/>
      </rPr>
      <t xml:space="preserve">
Guided Buying directs the user to purchase the correct product from a contracted supplier at the best price.  This can be either general mechanisms that guide buyer behaviour, or specific category functionaity that helps the user buy in a complex commodity like MRO.
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t>
    </r>
    <r>
      <rPr>
        <b/>
        <sz val="11"/>
        <rFont val="Calibri"/>
        <family val="2"/>
        <scheme val="minor"/>
      </rPr>
      <t xml:space="preserve">2. Inputs to the guided buying apporach
</t>
    </r>
    <r>
      <rPr>
        <sz val="11"/>
        <color theme="1"/>
        <rFont val="Calibri"/>
        <family val="2"/>
        <scheme val="minor"/>
      </rPr>
      <t xml:space="preserve">Please see 1 above.
</t>
    </r>
    <r>
      <rPr>
        <b/>
        <sz val="11"/>
        <rFont val="Calibri"/>
        <family val="2"/>
        <scheme val="minor"/>
      </rPr>
      <t xml:space="preserve">3. Context Specific Data
</t>
    </r>
    <r>
      <rPr>
        <sz val="11"/>
        <color theme="1"/>
        <rFont val="Calibri"/>
        <family val="2"/>
        <scheme val="minor"/>
      </rPr>
      <t xml:space="preserve">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t>
    </r>
    <r>
      <rPr>
        <b/>
        <sz val="11"/>
        <rFont val="Calibri"/>
        <family val="2"/>
        <scheme val="minor"/>
      </rPr>
      <t>4. Purchasing non catalog goods and Services</t>
    </r>
    <r>
      <rPr>
        <sz val="11"/>
        <color theme="1"/>
        <rFont val="Calibri"/>
        <family val="2"/>
        <scheme val="minor"/>
      </rPr>
      <t xml:space="preserve">
We focus on being the One-Stop-Shop for the purchase of good and services. We have discussed elsewhere support of commodities such as contigent labor, however not all expenditure goes though our platform and we do not see a lot of value trying to address requirements like T&amp;E.  </t>
    </r>
  </si>
  <si>
    <r>
      <rPr>
        <b/>
        <sz val="11"/>
        <rFont val="Calibri"/>
        <family val="2"/>
        <scheme val="minor"/>
      </rPr>
      <t xml:space="preserve">1a. Basic e-Sourcing
</t>
    </r>
    <r>
      <rPr>
        <sz val="11"/>
        <color theme="1"/>
        <rFont val="Calibri"/>
        <family val="2"/>
        <scheme val="minor"/>
      </rPr>
      <t xml:space="preserve">OpusCapita’s Request for Quote (RfQ) module helps create enquiries for information on pricing and availability, quickly and easily, whether regarding catalog items and services, or when it comes to complex project tenders. RfQ is closely linked to the Online Product Catalog (OPC), enabling the direct transmission of enquiries for catalog items to suppliers with the shopping cart as a basis.
RfQ proves particularly useful where enquiries have to be generated quickly and easily. This concerns above all product groups, like e.g. services, which have to be frequently requested but, given the procurement complexity to be expected, may not justify the creation of detailed questionnaires. RfQ enables the creation of an enquiry and its invitation to respond is mailed to various suppliers with only a few clicks. The supplier can provide their answers via the web interface. The answers are made available for comparison with other quotations. Then the requisitioner or purchasing department can make their selection of suppliers and products.
This tool is particularly suitable for requesting and comparing unplanned ad-hoc products, services and additional project elements.
</t>
    </r>
    <r>
      <rPr>
        <b/>
        <sz val="11"/>
        <rFont val="Calibri"/>
        <family val="2"/>
        <scheme val="minor"/>
      </rPr>
      <t>RfQ functions at a glance:</t>
    </r>
    <r>
      <rPr>
        <sz val="11"/>
        <color theme="1"/>
        <rFont val="Calibri"/>
        <family val="2"/>
        <scheme val="minor"/>
      </rPr>
      <t xml:space="preserve">
- An overview of all current and completed tenders is provided 
- The use of templates is enabled
- Closing dates and validity periods for offer can be defined
- Users are free to decide how to structure a tender and divide it into sections via Drag &amp; Drop
- Suppliers are automatically found e.g. based on commodity groups
- Various control parameters can be defined to meet compliance guidelines
- It is possible to define several bidding rounds
- Suppliers can be allowed to submit several offers
- The option to add sub-items in case of project enquiries to create BOMs can be enabled
- Tender items and supplier quotations can be imported
- Quotations can be submitted by suppliers or registered by the purchasing department via a web portal
- Rules can be defined for the cases in which a tender needs to be carried out
- Tenders can be combined into one global purchasing project
- Questionnaires are defined and stored
- Comparing supplier quotations is made easy and straightforward
- Rules on awarding contracts are defined
-- users are free to award items to any supplier
-- users are free to award items to one supplier
-- awarding projects: all items of one supplier are awarded
- Supplier quotations can be exported
- Tender items can be flagged as mandatory or for information purposes only (RfI)
- It is possible to define that the requested quantity of an item is mandatory
- Tenders can be disabled or suspended
- Pre-defined email templates are available: to invite suppliers to participate, information on incoming offers, awarding of contracts, etc.
</t>
    </r>
    <r>
      <rPr>
        <b/>
        <sz val="11"/>
        <rFont val="Calibri"/>
        <family val="2"/>
        <scheme val="minor"/>
      </rPr>
      <t xml:space="preserve">1b. Integration with e-Sourcing tools
</t>
    </r>
    <r>
      <rPr>
        <sz val="11"/>
        <color theme="1"/>
        <rFont val="Calibri"/>
        <family val="2"/>
        <scheme val="minor"/>
      </rPr>
      <t xml:space="preserve">Integration with specialist e-Sourcing tools typically occurs at the contract management level.  Our catalog typically includes the line item pricing of apporved contracts, enabling users to relase orders against line items of contracts.
</t>
    </r>
    <r>
      <rPr>
        <b/>
        <sz val="11"/>
        <rFont val="Calibri"/>
        <family val="2"/>
        <scheme val="minor"/>
      </rPr>
      <t xml:space="preserve">2. Creating a RFQ from a requisiton
</t>
    </r>
    <r>
      <rPr>
        <sz val="11"/>
        <color theme="1"/>
        <rFont val="Calibri"/>
        <family val="2"/>
        <scheme val="minor"/>
      </rPr>
      <t xml:space="preserve">The RFQ module is fully integrated with the requisitioning process.  Business rules can be established that force the initiation of a sourcing event, should the cart trigger the need for the sourcing event based on quantity, amount, category, etc,  The system automatically identifies qualified suppliers who should be included in the sourcing event. 
</t>
    </r>
  </si>
  <si>
    <r>
      <t xml:space="preserve">Budgets can be managed either in the customer ERP or by using the OC Budgets module.  During reuisition approval checks are made to either the ERP or to the OC Budget system.  Utilizing the OC Budget system has the advantage of very timely availability of budget information.
</t>
    </r>
    <r>
      <rPr>
        <b/>
        <sz val="11"/>
        <rFont val="Calibri"/>
        <family val="2"/>
        <scheme val="minor"/>
      </rPr>
      <t xml:space="preserve">1. Budget Creation and integration
</t>
    </r>
    <r>
      <rPr>
        <sz val="11"/>
        <color theme="1"/>
        <rFont val="Calibri"/>
        <family val="2"/>
        <scheme val="minor"/>
      </rPr>
      <t>OpusCapita’s Budget Manager has the capability to define a budget on different cost objects. It is possible to create a budget for at the cost object level Including:</t>
    </r>
    <r>
      <rPr>
        <b/>
        <sz val="11"/>
        <rFont val="Calibri"/>
        <family val="2"/>
        <scheme val="minor"/>
      </rPr>
      <t xml:space="preserve">
</t>
    </r>
    <r>
      <rPr>
        <sz val="11"/>
        <color theme="1"/>
        <rFont val="Calibri"/>
        <family val="2"/>
        <scheme val="minor"/>
      </rPr>
      <t xml:space="preserve">- Cost Center
- Classification group (commodity group level)
- Employee
- Internal Order
- WBS Element
- GL Account
</t>
    </r>
    <r>
      <rPr>
        <b/>
        <sz val="11"/>
        <rFont val="Calibri"/>
        <family val="2"/>
        <scheme val="minor"/>
      </rPr>
      <t xml:space="preserve">
2. Budget Checking during Requisition and PO processing
</t>
    </r>
    <r>
      <rPr>
        <sz val="11"/>
        <color theme="1"/>
        <rFont val="Calibri"/>
        <family val="2"/>
        <scheme val="minor"/>
      </rPr>
      <t xml:space="preserve">By using OpusCapita’s Budget Manager, you can notify the requisitioner about the budget status (over-booking) before the requisition is sent for approval. And the same kind of notification is available to the approver before approving the requisition. Approver can also check the budget status and decide which item is critical to approve now, and which can wait if budget is low or overbooked.
</t>
    </r>
    <r>
      <rPr>
        <b/>
        <sz val="11"/>
        <rFont val="Calibri"/>
        <family val="2"/>
        <scheme val="minor"/>
      </rPr>
      <t>3. Alerts and Hard Stops</t>
    </r>
    <r>
      <rPr>
        <sz val="11"/>
        <color theme="1"/>
        <rFont val="Calibri"/>
        <family val="2"/>
        <scheme val="minor"/>
      </rPr>
      <t xml:space="preserve">
Budget Manager not only lists the budget status but can also drill down to the item which consumes the budget. It provides a direct link to the purchase order. Business rules can be created to issue a notification whenever the budget falls under certain level. In addition budgets can to configured to block the processing of requisitions if budget is not available.
Other Features include:
- Taking budget hierarchy into account when posting to a budget 
- Posting to a future budget (move a budget booking to a future period) 
- Block/Freeze budget from posting 
- Cart hard stop, if budget is blocked
- Budget warnings in the cart (validations) 
- Approval workflow in case budget is being exceeded 
- Budget Roll-Over 
- Transfer budget from cost center A to cost center B
- Refund (Re-calculation) to budget in case of PO cancel/change
- Budget notification on approval process 
- Threshold notification via mail to budget owner
- Multi-currency handling
- Taking all budget statuses into account before posting (Multi CO budget posting e.g. Cost Center, ClassGrp or GL A/C)
- Separate employee budget (mainly for employee clothing and accessories etc.) for workwear mode.
- Budget Overview function
</t>
    </r>
    <r>
      <rPr>
        <b/>
        <sz val="11"/>
        <rFont val="Calibri"/>
        <family val="2"/>
        <scheme val="minor"/>
      </rPr>
      <t xml:space="preserve">4. Visual Components
</t>
    </r>
    <r>
      <rPr>
        <sz val="11"/>
        <color theme="1"/>
        <rFont val="Calibri"/>
        <family val="2"/>
        <scheme val="minor"/>
      </rPr>
      <t xml:space="preserve">None.
</t>
    </r>
    <r>
      <rPr>
        <b/>
        <sz val="11"/>
        <rFont val="Calibri"/>
        <family val="2"/>
        <scheme val="minor"/>
      </rPr>
      <t>5. Budget checking integration with ERP and other systems</t>
    </r>
    <r>
      <rPr>
        <sz val="11"/>
        <color theme="1"/>
        <rFont val="Calibri"/>
        <family val="2"/>
        <scheme val="minor"/>
      </rPr>
      <t xml:space="preserve">
Exits are provided that can utilize web services to call external budget system during the requisition creation and apporval porcess.
</t>
    </r>
  </si>
  <si>
    <r>
      <rPr>
        <b/>
        <sz val="11"/>
        <rFont val="Calibri"/>
        <family val="2"/>
        <scheme val="minor"/>
      </rPr>
      <t>1. Mobility</t>
    </r>
    <r>
      <rPr>
        <sz val="11"/>
        <color theme="1"/>
        <rFont val="Calibri"/>
        <family val="2"/>
        <scheme val="minor"/>
      </rPr>
      <t xml:space="preserve">
Please see section 1.6 of the Catalogs section.
</t>
    </r>
    <r>
      <rPr>
        <b/>
        <sz val="11"/>
        <rFont val="Calibri"/>
        <family val="2"/>
        <scheme val="minor"/>
      </rPr>
      <t>2. Apps</t>
    </r>
    <r>
      <rPr>
        <sz val="11"/>
        <color theme="1"/>
        <rFont val="Calibri"/>
        <family val="2"/>
        <scheme val="minor"/>
      </rPr>
      <t xml:space="preserve">
We do not use Apps, we prefer to use the native browsers of the specific mobile device. Our solutions are based on responsive design, which enables usage on any device.
</t>
    </r>
  </si>
  <si>
    <r>
      <rPr>
        <b/>
        <sz val="11"/>
        <rFont val="Calibri"/>
        <family val="2"/>
        <scheme val="minor"/>
      </rPr>
      <t>1. Descibe our analytics philosophy.</t>
    </r>
    <r>
      <rPr>
        <sz val="11"/>
        <color theme="1"/>
        <rFont val="Calibri"/>
        <family val="2"/>
        <scheme val="minor"/>
      </rPr>
      <t xml:space="preserve">
We see reporting and analytics having the following dimensions:
- Dashboards: Providing users with situational awareness and activity alerts
- Online Searches:  Listing business objects by selection criteria with Excel export
- Report Generators:  Providing the ability to create specific reports and be able to schedule the execution of the reports
- KPI Recording and reporting: Infrastructure to record and track moment in time statistics
- Specific online analytics tools:  Example the Product and Price Analysis tool 
- Master data and transactional data extract for Customer BI Tools
- Built in Analytics tools
All of the above are present within our solution with the exception of the build in analytics infrastructure.  The technology for the analytics infrastruture has been chosen and solutions based on this infrastructure will be delivered over the next year.
</t>
    </r>
    <r>
      <rPr>
        <b/>
        <sz val="11"/>
        <rFont val="Calibri"/>
        <family val="2"/>
        <scheme val="minor"/>
      </rPr>
      <t>2. Evaluating the search behavior</t>
    </r>
    <r>
      <rPr>
        <sz val="11"/>
        <color theme="1"/>
        <rFont val="Calibri"/>
        <family val="2"/>
        <scheme val="minor"/>
      </rPr>
      <t xml:space="preserve">
Evaluating the search behavior provides valuable insights into the search behavior of your users. The following information is logged:
- Login name of the searching user / customer ID
- Date/time of search
- Keyword entered
- Type of search used: e.g. simple search, advanced search, parametric search, etc.
- Number of hits
- Search period
This evaluation delivers valuable information e.g. on items not found and ensuing measures (e.g. the incorporation of synonyms).
</t>
    </r>
    <r>
      <rPr>
        <b/>
        <sz val="11"/>
        <rFont val="Calibri"/>
        <family val="2"/>
        <scheme val="minor"/>
      </rPr>
      <t xml:space="preserve">3. Embedded Analytics/Predictive capabilities
</t>
    </r>
    <r>
      <rPr>
        <sz val="11"/>
        <color theme="1"/>
        <rFont val="Calibri"/>
        <family val="2"/>
        <scheme val="minor"/>
      </rPr>
      <t xml:space="preserve">None other than described above.
</t>
    </r>
    <r>
      <rPr>
        <b/>
        <sz val="11"/>
        <rFont val="Calibri"/>
        <family val="2"/>
        <scheme val="minor"/>
      </rPr>
      <t xml:space="preserve">4. What if Logic
</t>
    </r>
    <r>
      <rPr>
        <sz val="11"/>
        <color theme="1"/>
        <rFont val="Calibri"/>
        <family val="2"/>
        <scheme val="minor"/>
      </rPr>
      <t>None.</t>
    </r>
  </si>
  <si>
    <r>
      <rPr>
        <b/>
        <sz val="11"/>
        <rFont val="Calibri"/>
        <family val="2"/>
        <scheme val="minor"/>
      </rPr>
      <t xml:space="preserve">PO Confirmation/Acknowledgement
</t>
    </r>
    <r>
      <rPr>
        <sz val="11"/>
        <color theme="1"/>
        <rFont val="Calibri"/>
        <family val="2"/>
        <scheme val="minor"/>
      </rPr>
      <t xml:space="preserve">Within PO Confirmation suppliers can confirm or override/change: Delivery Date, Quantity, and UnitPrice. All changes will lead to an approval workflow on the customer side. PO Confirmations can be done via WebEDI (UI) or fully electronically (webservice/file-based). After submission suppliers can see the status of their order, as can the buyer of course. Suppliers can be enabled to create orders (requisitions)
Additionally, in the Supplier portal supplier are able to create a requisition on behalf of the “buyer”. Use case: some ad-hoc maintenance work has been done and the supplier creates the requisition after fulfilling the task. This will lead to an approval process on the buyer side.
</t>
    </r>
    <r>
      <rPr>
        <b/>
        <sz val="11"/>
        <rFont val="Calibri"/>
        <family val="2"/>
        <scheme val="minor"/>
      </rPr>
      <t>Service Enry Sheet</t>
    </r>
    <r>
      <rPr>
        <sz val="11"/>
        <color theme="1"/>
        <rFont val="Calibri"/>
        <family val="2"/>
        <scheme val="minor"/>
      </rPr>
      <t xml:space="preserve">
Within Service Entry there is PO Information as well. Here the supplier can add additional service items. He can swap an item entered by a buyer as this e.g. maintenance task wasn´t executed but another instead. He can override prices, delivery dates, descriptions etc. Deviations from the original PO will lead to an approval. Within this approval process “dispute” is possible.
</t>
    </r>
    <r>
      <rPr>
        <b/>
        <sz val="11"/>
        <rFont val="Calibri"/>
        <family val="2"/>
        <scheme val="minor"/>
      </rPr>
      <t>RfQ Supplier Reponse</t>
    </r>
    <r>
      <rPr>
        <sz val="11"/>
        <color theme="1"/>
        <rFont val="Calibri"/>
        <family val="2"/>
        <scheme val="minor"/>
      </rPr>
      <t xml:space="preserve">
Supplier can overide all data in an RFQ if allowed and if accepted by a supplier this will automatically be turned into a requisition and a PO. 
 </t>
    </r>
  </si>
  <si>
    <r>
      <rPr>
        <b/>
        <sz val="11"/>
        <rFont val="Calibri"/>
        <family val="2"/>
        <scheme val="minor"/>
      </rPr>
      <t xml:space="preserve">1. Contract compliance: </t>
    </r>
    <r>
      <rPr>
        <sz val="11"/>
        <color theme="1"/>
        <rFont val="Calibri"/>
        <family val="2"/>
        <scheme val="minor"/>
      </rPr>
      <t xml:space="preserve">
OpusCapita provides its own basic contract management application, but it can also integrate third party CM solutions. Contract compliance can happen at a few levels. One is making sure contracts are active and current. If the supplier contract or its catalog has expired then there is no possibility to send an order to that supplier. Even the spotbuy records and is available in reporting as long-tail expenses which adhere the compliance and reduces risk.
Our solution excels at supporting the import of contract master data which ensure contracts utilized in procurement are up to date. Companies like IBM and Maersk load contracts each day from their contract management systems and we ensure users can only buy from approved and active contracts. Our platform is also very effective at distributing contract meta data to other platforms, acting as a hub, like we do for catlaogs for publication and syndication. 
More importantly for transaction based price compliance, our catalog solution is very effective at ensuring prices are continually updated and used during requsition and PO creation or during invoice validation. Our catalog managemnt platform manages the process of supplier price updates ensuring that all price and assortment deltas are tracked. Once approved we are able to syndicate price information to ERPs and EAMs as well as to our own Procurement and Catalog tools. For more on contract price validation processes supported by our catalog management and search technologies please refer to the worksheet "Catalogs". 
</t>
    </r>
    <r>
      <rPr>
        <b/>
        <sz val="11"/>
        <rFont val="Calibri"/>
        <family val="2"/>
        <scheme val="minor"/>
      </rPr>
      <t xml:space="preserve">2. Monitor and Report: 
</t>
    </r>
    <r>
      <rPr>
        <sz val="11"/>
        <color theme="1"/>
        <rFont val="Calibri"/>
        <family val="2"/>
        <scheme val="minor"/>
      </rPr>
      <t xml:space="preserve">Supplier Information Manager captures and analyses supplier performance on a periodic manner. It calculates two different types of facts namely;
Hard facts which show the supplier performance based on real data capture from different sources like RFI participation, RFQ awarding, total Purchase Order Send to supplier and the delivery time of the goods. And Soft-Facts are calculated from feedback collected from the different buyers. 
SIM sends surveys to buyers to collect feedback of supplier performance but does not send to suppliers. Our reviews and rating capability for both products and receiving help provie a feedback loop from the procurement community. These ratings and reviews can be used to track supplier performance. In projects we have integrated with products like Achilles. 
</t>
    </r>
  </si>
  <si>
    <r>
      <rPr>
        <b/>
        <sz val="11"/>
        <rFont val="Calibri"/>
        <family val="2"/>
        <scheme val="minor"/>
      </rPr>
      <t xml:space="preserve">1. Interoperability: </t>
    </r>
    <r>
      <rPr>
        <sz val="11"/>
        <color theme="1"/>
        <rFont val="Calibri"/>
        <family val="2"/>
        <scheme val="minor"/>
      </rPr>
      <t xml:space="preserve"> Our 200 million plus transactions include a substantial number of interoperable hubs. OpusCapita is integrated to approx. 200 third-party Networks for E-invoicing, EDI, and XML. This includes Bilateral agreements on how to exchange data (single API) between Operators, as well as, the PEPPOL-Network, which provides connections to over 150 operators via single Access Point. Peppol provides visibility to all of the Buyer receivers on the Network and also in some markets we have local "yellow pages" which are providing trading partner information for all of the parties. 
Example of current networks with which we interoperate: Ariba, Basware, IBX, GHX, postnord, Evry, Pagero, Tungsten, Liaison, Inexchange, Tieto, data interchange, Swedbank, and others. 
</t>
    </r>
    <r>
      <rPr>
        <b/>
        <sz val="11"/>
        <rFont val="Calibri"/>
        <family val="2"/>
        <scheme val="minor"/>
      </rPr>
      <t>2. Standards and Fees:</t>
    </r>
    <r>
      <rPr>
        <sz val="11"/>
        <color theme="1"/>
        <rFont val="Calibri"/>
        <family val="2"/>
        <scheme val="minor"/>
      </rPr>
      <t xml:space="preserve"> We support various standards and Transform documents as needed to other standards or customer formats. Standards and formats supported include EDIFACT, ANSI, PEPPOL, CXML, IDOC XML and others. Various messaging standards are also supported (e.g. AS2, Peppol, RossetaNetc, etc.). Our Network approach is based on open Network, which means that we are not charging third party network partners when accessing our network. Only our enabled customers are charged fees. 
</t>
    </r>
  </si>
  <si>
    <r>
      <rPr>
        <b/>
        <sz val="11"/>
        <rFont val="Calibri"/>
        <family val="2"/>
        <scheme val="minor"/>
      </rPr>
      <t>1. Business Rules</t>
    </r>
    <r>
      <rPr>
        <sz val="11"/>
        <color theme="1"/>
        <rFont val="Calibri"/>
        <family val="2"/>
        <scheme val="minor"/>
      </rPr>
      <t xml:space="preserve">
Business rules can be implemented in several parts of the solution.  Within catalog management, business rules are used to validate and enrich catalog data.   In the shopping application, business rules manage cart behaviour.  During requisition and invoice apporvals, business rules manage the approval porcess.  Many business rules are implemented as exits in the application, calling scripts that execuite business rules. In addition to the approval workflow, there are other business rules which can be configured, such as Cheaper Items Verification, replecement items, budget management, and company issued equipment. 
</t>
    </r>
    <r>
      <rPr>
        <b/>
        <sz val="11"/>
        <rFont val="Calibri"/>
        <family val="2"/>
        <scheme val="minor"/>
      </rPr>
      <t xml:space="preserve">
2. Visual workflow components</t>
    </r>
    <r>
      <rPr>
        <sz val="11"/>
        <color theme="1"/>
        <rFont val="Calibri"/>
        <family val="2"/>
        <scheme val="minor"/>
      </rPr>
      <t xml:space="preserve">
OpusCapita has not invested heavily into visual workflow components.  Visual components give the impression of system configuration by business users, however the reality is that anything but the most basic of configurations requires the fall back to coding within the workflows.  System configuration happens during implementation; core configuration usually does not materially change post implementation.  
</t>
    </r>
    <r>
      <rPr>
        <b/>
        <sz val="11"/>
        <rFont val="Calibri"/>
        <family val="2"/>
        <scheme val="minor"/>
      </rPr>
      <t>3. WorkFlow Capability</t>
    </r>
    <r>
      <rPr>
        <sz val="11"/>
        <color theme="1"/>
        <rFont val="Calibri"/>
        <family val="2"/>
        <scheme val="minor"/>
      </rPr>
      <t xml:space="preserve">
Our current workflow engine is GrailsFlow, an Open Source project.  
</t>
    </r>
  </si>
  <si>
    <r>
      <t xml:space="preserve">The OpusCapita platform provides a mature of self service configuration possibilities.  The percentage of in-house configuration done depends on the skills of the customer team and the complexity of the configuration needed. Typically, we perform the initial configuration during implementation, and customers utilize the various options configured, with the option to make light changes themselves. However if a customer chooses to follow the standard deployment model, the majority of the system configuration is data driven, and given appropriate training, much of the configurations effort can be taken on by the customer.  </t>
    </r>
    <r>
      <rPr>
        <b/>
        <sz val="11"/>
        <rFont val="Calibri"/>
        <family val="2"/>
        <scheme val="minor"/>
      </rPr>
      <t xml:space="preserve">
1. Business level Administration</t>
    </r>
    <r>
      <rPr>
        <sz val="11"/>
        <color theme="1"/>
        <rFont val="Calibri"/>
        <family val="2"/>
        <scheme val="minor"/>
      </rPr>
      <t xml:space="preserve">
Once the system is configured in the implementation phase, the customer systems administrator will maintain the application of an ongoing basis.  This administrator will maintain the business application data as well as the user administration functions.  For example, if a customer wants a new attribute on a product or Smart Form field, this can be configured by the system administrator.
</t>
    </r>
    <r>
      <rPr>
        <b/>
        <sz val="11"/>
        <rFont val="Calibri"/>
        <family val="2"/>
        <scheme val="minor"/>
      </rPr>
      <t>2. Systems Analyst Administration</t>
    </r>
    <r>
      <rPr>
        <sz val="11"/>
        <color theme="1"/>
        <rFont val="Calibri"/>
        <family val="2"/>
        <scheme val="minor"/>
      </rPr>
      <t xml:space="preserve">
After the initial go live, the onging configuration changes of the system is taken over by customer IT resources, such as systems analysts.  These ongoing tasks would be things like reports, import format changes, etc., and performing system and integration tests during spplication update.
</t>
    </r>
  </si>
  <si>
    <r>
      <rPr>
        <b/>
        <sz val="11"/>
        <rFont val="Calibri"/>
        <family val="2"/>
        <scheme val="minor"/>
      </rPr>
      <t>1. Technical  Administrator</t>
    </r>
    <r>
      <rPr>
        <sz val="11"/>
        <color theme="1"/>
        <rFont val="Calibri"/>
        <family val="2"/>
        <scheme val="minor"/>
      </rPr>
      <t xml:space="preserve">
With our cloud solution, the need for technical IT support is greatly deminished.  The technical developer resources focus more on the integration of the cloud systems with other internal and cloud based systems.  In addition they support the system analysts in the developemnt and maintenance of scripts based configurations.  The core tecnology for scripting in the OpusCapita platform is groovy.  Groovy is a common scripting language, and if this capability is in house, then ongoing maintenance of these scripts can me performed by the customer.</t>
    </r>
  </si>
  <si>
    <r>
      <rPr>
        <b/>
        <sz val="11"/>
        <rFont val="Calibri"/>
        <family val="2"/>
        <scheme val="minor"/>
      </rPr>
      <t>1. Solution Configurations</t>
    </r>
    <r>
      <rPr>
        <sz val="11"/>
        <color theme="1"/>
        <rFont val="Calibri"/>
        <family val="2"/>
        <scheme val="minor"/>
      </rPr>
      <t xml:space="preserve">
If the customer wishes to leverage some of the advanced features of the platform, then support of trained consultants may be beneficial.  For example, if the customer wants to incorporate a complex busines sprocess, such as a need to integrate product data to GS1 standards, then they would work with our services or partner teams. Less complex customers using our procurement-in-a-box solution, use the system as it is out of the box and need little or none of our services resources. Larger customers like Maersk, NHS, and IBM have used a combination of both their and our resources to deliver the optimal integrated solution for their more complex organization. 
</t>
    </r>
    <r>
      <rPr>
        <b/>
        <sz val="11"/>
        <rFont val="Calibri"/>
        <family val="2"/>
        <scheme val="minor"/>
      </rPr>
      <t xml:space="preserve">2. Scripting support
</t>
    </r>
    <r>
      <rPr>
        <sz val="11"/>
        <color theme="1"/>
        <rFont val="Calibri"/>
        <family val="2"/>
        <scheme val="minor"/>
      </rPr>
      <t xml:space="preserve">Initial configuration is typically done by OpusCapita or partners.  Scripting outside of the capabilities of the onsite consultants is done by our developers.  This work is performed at standard professional services billing rates and turnaround times are quick, therefore and seldom impact project implementation timelines.
</t>
    </r>
  </si>
  <si>
    <r>
      <rPr>
        <b/>
        <sz val="11"/>
        <rFont val="Calibri"/>
        <family val="2"/>
        <scheme val="minor"/>
      </rPr>
      <t>1. Percentage of Customization</t>
    </r>
    <r>
      <rPr>
        <sz val="11"/>
        <color theme="1"/>
        <rFont val="Calibri"/>
        <family val="2"/>
        <scheme val="minor"/>
      </rPr>
      <t xml:space="preserve"> 
All customers operate on the same standard product code base.  No customers have access to customize core standard product code.  However during configuration of the system, certain options may require customer specific scripting.  Customer-specific code is maintained seperate from Standard Product code.
</t>
    </r>
    <r>
      <rPr>
        <b/>
        <sz val="11"/>
        <rFont val="Calibri"/>
        <family val="2"/>
        <scheme val="minor"/>
      </rPr>
      <t>2. Types of Customizations</t>
    </r>
    <r>
      <rPr>
        <sz val="11"/>
        <color theme="1"/>
        <rFont val="Calibri"/>
        <family val="2"/>
        <scheme val="minor"/>
      </rPr>
      <t xml:space="preserve">
The types of configurations that require Customer-specific code (these are not customizations of standard code) are in the areas of Business Rules, integrations and approval workflow. </t>
    </r>
  </si>
  <si>
    <t>rowan.lemley@opuscapita.com</t>
  </si>
  <si>
    <t xml:space="preserve">Posti Group </t>
  </si>
  <si>
    <t>www.opuscapita.com</t>
  </si>
  <si>
    <t>We have offices in Finland, Sweden, Norway, Germany, Poland, Latvia and USA. In addition, we have employees or subcontractors working for us for example in Denmark, Netherlands, UK, Austria, Switzerland, Estonia, Australia and Belarus.</t>
  </si>
  <si>
    <t>240,000,000 Euros</t>
  </si>
  <si>
    <t>The Nordics, DACH, Benalux, UK, North America, Australia.</t>
  </si>
  <si>
    <t>With over 3000 customers, we cover virtually all industries. We do seem particularly well suited for manufacturing, transportation &amp; logistics, Oil &amp; Gas and other asset heavy industries, retail, construction, and public sector.</t>
  </si>
  <si>
    <t xml:space="preserve">It's impossible to give you a full list but these are some of our listed customer reference cases: Audi, Volvo Finance, Alko, Finnish State Treasury, Liebherr, Rossmann, Peek &amp; Kloppenburg, Miele, Munich Re, √ñBB, SBB, SKV, Maersk, Ramirent, IKEA, Siemens, Total Gmbh, Toyota Finance, Kone, Valmet, Altia, NCC, Teboil, Halliburton, Schlumberger, Baker Hughes, NHS, Schindler, IBM. </t>
  </si>
  <si>
    <t>We cannot disclose this.</t>
  </si>
  <si>
    <t>eProcurement (Online Product Catalog, Self-Service manager, SmartForms, Procurement Manager, Budget manager, Service Procurement, Content Management Service, Request for Quote, Supplier Information Manager, Supplier Documents Portal, Inventory Manager), Invoice Processing Automation (Invoice Workflow, Matching, Analytics) Product Information Management (Product Information Manager, Digital Asset Manager, Cross Media Publisher, Self-Service Manager, PIM Automotive), e-Invoicing (sending/receiving), B2B Integration (EDI), Order-to-Cash (e-Order receiving, e-invoice sending, AR Payment Matching, Collection Management),  In-house Banking, Liquidity Management, Payment Management.</t>
  </si>
  <si>
    <t xml:space="preserve">Oracle, PeopleSoft, SAP, Maximo, ABB Asset Suite, ABB Ellipse, IFS, Microsoft Dynamic, various invoice networks, Ariba sourcing, Ariba contracts, </t>
  </si>
  <si>
    <t>We don't have this at this time.</t>
  </si>
  <si>
    <t xml:space="preserve">The OpusCapita portfolio is broad, covering the buy-side, the pay-side and the sell-side. This allows us to support our customers, in partnership over many years as they mature and develop their digital strategies. Our Business Network is robust with the ability to support EDI, e-Invoicing and through our parent company, print and paper digitization. This means we can support 100% of an organizations spend with our solutions and services. We directly connect to 90,000 suppliers but via interoperability, over 1 million trading partners, banks and governmental agencies. Unlike many of our competitors, our Cash Management solutions ensure the FULL P2P, S2P or I2P process - with tools for Treasury to support the broader process. Lastly, with our Product Information Management solutions, we support suppliers comprehensively as they work to syndicate catalogs, manage digital data and essentially, be easy to buy from. Our USP is based on our knowledge and experience working with buyers, suppliers and banks - AP, AR, Procurement, Treasury and even eCommerce. </t>
  </si>
  <si>
    <t>Please complete in advance of your draft scoring review - if needed</t>
  </si>
  <si>
    <t>Analyst notes (2)</t>
  </si>
  <si>
    <t>Current Self-Score</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</si>
  <si>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</si>
  <si>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</si>
  <si>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</si>
  <si>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</si>
  <si>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</si>
  <si>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</si>
  <si>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</si>
  <si>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</si>
  <si>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</si>
  <si>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</si>
  <si>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</si>
  <si>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</si>
  <si>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</si>
  <si>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</si>
  <si>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</si>
  <si>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</si>
  <si>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</si>
  <si>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</si>
  <si>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</si>
  <si>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</si>
  <si>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Q4 17</t>
  </si>
  <si>
    <t>Q2 18</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</si>
  <si>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</si>
  <si>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</si>
  <si>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</si>
  <si>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</si>
  <si>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</si>
  <si>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</si>
  <si>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</si>
  <si>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</si>
  <si>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</si>
  <si>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</si>
  <si>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</si>
  <si>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</si>
  <si>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</si>
  <si>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</si>
  <si>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</si>
  <si>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</si>
  <si>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</si>
  <si>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</si>
  <si>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</si>
  <si>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</si>
  <si>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</si>
  <si>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</si>
  <si>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</si>
  <si>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</si>
  <si>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</si>
  <si>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</si>
  <si>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</si>
  <si>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</si>
  <si>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</si>
  <si>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</si>
  <si>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</si>
  <si>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</si>
  <si>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</si>
  <si>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</si>
  <si>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</si>
  <si>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</si>
  <si>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</si>
  <si>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</si>
  <si>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</si>
  <si>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</si>
  <si>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</si>
  <si>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</si>
  <si>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</si>
  <si>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</si>
  <si>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</si>
  <si>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</si>
  <si>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</si>
  <si>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</si>
  <si>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</si>
  <si>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</si>
  <si>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</si>
  <si>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</si>
  <si>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</si>
  <si>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</si>
  <si>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</si>
  <si>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</si>
  <si>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</si>
  <si>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</si>
  <si>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</si>
  <si>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</si>
  <si>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</si>
  <si>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</si>
  <si>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</si>
  <si>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</si>
  <si>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</si>
  <si>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</si>
  <si>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</si>
  <si>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</si>
  <si>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</si>
  <si>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</si>
  <si>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</si>
  <si>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</si>
  <si>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</si>
  <si>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</si>
  <si>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</si>
  <si>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</si>
  <si>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</si>
  <si>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</si>
  <si>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</si>
  <si>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</si>
  <si>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</si>
  <si>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</si>
  <si>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</si>
  <si>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</si>
  <si>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</si>
  <si>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</si>
  <si>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</si>
  <si>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</si>
  <si>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</si>
  <si>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</si>
  <si>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</si>
  <si>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</si>
  <si>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</si>
  <si>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</si>
  <si>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</si>
  <si>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</si>
  <si>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</si>
  <si>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</si>
  <si>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</si>
  <si>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</si>
  <si>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</si>
  <si>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</si>
  <si>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</si>
  <si>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</si>
  <si>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</si>
  <si>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</si>
  <si>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</si>
  <si>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</si>
  <si>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</si>
  <si>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</si>
  <si>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</si>
  <si>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</si>
  <si>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</si>
  <si>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</si>
  <si>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</si>
  <si>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</si>
  <si>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</si>
  <si>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</si>
  <si>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</si>
  <si>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</si>
  <si>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</si>
  <si>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</si>
  <si>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</si>
  <si>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</si>
  <si>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</si>
  <si>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</si>
  <si>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</si>
  <si>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</si>
  <si>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</si>
  <si>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</si>
  <si>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</si>
  <si>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</si>
  <si>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</si>
  <si>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</si>
  <si>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</si>
  <si>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</si>
  <si>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</si>
  <si>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</si>
  <si>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</si>
  <si>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</si>
  <si>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</si>
  <si>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</si>
  <si>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</si>
  <si>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</si>
  <si>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</si>
  <si>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</si>
  <si>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</si>
  <si>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</si>
  <si>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</si>
  <si>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</si>
  <si>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</si>
  <si>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</si>
  <si>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</si>
  <si>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</si>
  <si>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</si>
  <si>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</si>
  <si>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</si>
  <si>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</si>
  <si>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</si>
  <si>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</si>
  <si>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</si>
  <si>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</si>
  <si>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</si>
  <si>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</si>
  <si>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</si>
  <si>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</si>
  <si>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</si>
  <si>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</si>
  <si>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</si>
  <si>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</si>
  <si>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</si>
  <si>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</si>
  <si>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</si>
  <si>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</si>
  <si>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</si>
  <si>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</si>
  <si>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</si>
  <si>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</si>
  <si>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</si>
  <si>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</si>
  <si>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</si>
  <si>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</si>
  <si>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</si>
  <si>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</si>
  <si>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</si>
  <si>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</si>
  <si>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</si>
  <si>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</si>
  <si>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</si>
  <si>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</si>
  <si>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</si>
  <si>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</si>
  <si>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SXM</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</si>
  <si>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</si>
  <si>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</si>
  <si>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</si>
  <si>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</si>
  <si>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</si>
  <si>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</si>
  <si>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</si>
  <si>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</si>
  <si>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</si>
  <si>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</si>
  <si>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</si>
  <si>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</si>
  <si>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</si>
  <si>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</si>
  <si>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</si>
  <si>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</si>
  <si>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</si>
  <si>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</si>
  <si>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</si>
  <si>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</si>
  <si>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</si>
  <si>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</si>
  <si>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</si>
  <si>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</si>
  <si>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</si>
  <si>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</si>
  <si>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</si>
  <si>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</si>
  <si>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</si>
  <si>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</si>
  <si>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</si>
  <si>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</si>
  <si>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</si>
  <si>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</si>
  <si>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</si>
  <si>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</si>
  <si>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</si>
  <si>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</si>
  <si>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</si>
  <si>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</si>
  <si>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</si>
  <si>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</si>
  <si>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</si>
  <si>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</si>
  <si>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</si>
  <si>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</si>
  <si>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</si>
  <si>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</si>
  <si>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</si>
  <si>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</si>
  <si>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</si>
  <si>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</si>
  <si>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</si>
  <si>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</si>
  <si>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</si>
  <si>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</si>
  <si>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</si>
  <si>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</si>
  <si>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</si>
  <si>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</si>
  <si>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</si>
  <si>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</si>
  <si>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</si>
  <si>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</si>
  <si>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</si>
  <si>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</si>
  <si>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</si>
  <si>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</si>
  <si>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</si>
  <si>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</si>
  <si>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</si>
  <si>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</si>
  <si>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</si>
  <si>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</si>
  <si>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</si>
  <si>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</si>
  <si>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</si>
  <si>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</si>
  <si>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</si>
  <si>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</si>
  <si>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</si>
  <si>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</si>
  <si>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</si>
  <si>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</si>
  <si>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</si>
  <si>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</si>
  <si>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</si>
  <si>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</si>
  <si>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</si>
  <si>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</si>
  <si>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</si>
  <si>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</si>
  <si>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</si>
  <si>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</si>
  <si>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</si>
  <si>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</si>
  <si>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</si>
  <si>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</si>
  <si>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</si>
  <si>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</si>
  <si>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</si>
  <si>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</si>
  <si>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</si>
  <si>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</si>
  <si>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</si>
  <si>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</si>
  <si>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</si>
  <si>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</si>
  <si>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</si>
  <si>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</si>
  <si>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</si>
  <si>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</si>
  <si>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</si>
  <si>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</si>
  <si>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</si>
  <si>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</si>
  <si>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</si>
  <si>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</si>
  <si>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</si>
  <si>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</si>
  <si>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</si>
  <si>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</si>
  <si>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</si>
  <si>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</si>
  <si>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</si>
  <si>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</si>
  <si>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</si>
  <si>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</si>
  <si>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</si>
  <si>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</si>
  <si>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</si>
  <si>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</si>
  <si>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</si>
  <si>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</si>
  <si>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</si>
  <si>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</si>
  <si>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</si>
  <si>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</si>
  <si>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</si>
  <si>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</si>
  <si>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</si>
  <si>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</si>
  <si>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</si>
  <si>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</si>
  <si>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</si>
  <si>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</si>
  <si>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</si>
  <si>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</si>
  <si>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</si>
  <si>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</si>
  <si>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</si>
  <si>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</si>
  <si>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</si>
  <si>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</si>
  <si>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</si>
  <si>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</si>
  <si>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</si>
  <si>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</si>
  <si>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</si>
  <si>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</si>
  <si>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</si>
  <si>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</si>
  <si>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</si>
  <si>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</si>
  <si>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</si>
  <si>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</si>
  <si>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</si>
  <si>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</si>
  <si>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</si>
  <si>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</si>
  <si>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</si>
  <si>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</si>
  <si>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</si>
  <si>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</si>
  <si>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</si>
  <si>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</si>
  <si>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</si>
  <si>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</si>
  <si>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</si>
  <si>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</si>
  <si>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</si>
  <si>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</si>
  <si>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</si>
  <si>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</si>
  <si>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</si>
  <si>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</si>
  <si>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</si>
  <si>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</si>
  <si>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</si>
  <si>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</si>
  <si>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</si>
  <si>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</si>
  <si>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</si>
  <si>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</si>
  <si>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</si>
  <si>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</si>
  <si>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</si>
  <si>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</si>
  <si>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</si>
  <si>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</si>
  <si>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</si>
  <si>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</si>
  <si>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</si>
  <si>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</si>
  <si>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</si>
  <si>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</si>
  <si>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</si>
  <si>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</si>
  <si>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</si>
  <si>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</si>
  <si>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</si>
  <si>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</si>
  <si>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</si>
  <si>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</si>
  <si>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</si>
  <si>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</si>
  <si>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</si>
  <si>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</si>
  <si>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</si>
  <si>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</si>
  <si>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</si>
  <si>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</si>
  <si>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</si>
  <si>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</si>
  <si>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</si>
  <si>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</si>
  <si>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</si>
  <si>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</si>
  <si>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</si>
  <si>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</si>
  <si>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</si>
  <si>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</si>
  <si>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</si>
  <si>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</si>
  <si>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</si>
  <si>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</si>
  <si>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</si>
  <si>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</si>
  <si>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</si>
  <si>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</si>
  <si>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</si>
  <si>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</si>
  <si>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</si>
  <si>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</si>
  <si>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</si>
  <si>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</si>
  <si>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</si>
  <si>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</si>
  <si>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</si>
  <si>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</si>
  <si>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</si>
  <si>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</si>
  <si>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</si>
  <si>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</si>
  <si>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</si>
  <si>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</si>
  <si>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</si>
  <si>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</si>
  <si>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</si>
  <si>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</si>
  <si>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</si>
  <si>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</si>
  <si>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</si>
  <si>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</si>
  <si>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</si>
  <si>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</si>
  <si>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</si>
  <si>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</si>
  <si>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</si>
  <si>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</si>
  <si>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</si>
  <si>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</si>
  <si>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</si>
  <si>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</si>
  <si>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</si>
  <si>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</si>
  <si>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</si>
  <si>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</si>
  <si>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</si>
  <si>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</si>
  <si>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</si>
  <si>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</si>
  <si>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</si>
  <si>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</si>
  <si>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</si>
  <si>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</si>
  <si>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</si>
  <si>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</si>
  <si>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</si>
  <si>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</si>
  <si>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</si>
  <si>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</si>
  <si>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</si>
  <si>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</si>
  <si>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</si>
  <si>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</si>
  <si>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</si>
  <si>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</si>
  <si>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</si>
  <si>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</si>
  <si>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</si>
  <si>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</si>
  <si>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</si>
  <si>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</si>
  <si>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</si>
  <si>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</si>
  <si>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</si>
  <si>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</si>
  <si>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</si>
  <si>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</si>
  <si>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</si>
  <si>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</si>
  <si>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</si>
  <si>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</si>
  <si>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</si>
  <si>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</si>
  <si>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</si>
  <si>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</si>
  <si>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</si>
  <si>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</si>
  <si>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</si>
  <si>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</si>
  <si>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</si>
  <si>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</si>
  <si>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</si>
  <si>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</si>
  <si>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</si>
  <si>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</si>
  <si>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</si>
  <si>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</si>
  <si>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</si>
  <si>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</si>
  <si>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</si>
  <si>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</si>
  <si>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</si>
  <si>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</si>
  <si>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</si>
  <si>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</si>
  <si>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</si>
  <si>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</si>
  <si>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</si>
  <si>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</si>
  <si>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</si>
  <si>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</si>
  <si>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</si>
  <si>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</si>
  <si>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</si>
  <si>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</si>
  <si>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</si>
  <si>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</si>
  <si>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</si>
  <si>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</si>
  <si>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</si>
  <si>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</si>
  <si>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</si>
  <si>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</si>
  <si>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</si>
  <si>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</si>
  <si>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</si>
  <si>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</si>
  <si>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</si>
  <si>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</si>
  <si>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</si>
  <si>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</si>
  <si>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</si>
  <si>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</si>
  <si>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</si>
  <si>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</si>
  <si>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</si>
  <si>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</si>
  <si>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</si>
  <si>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</si>
  <si>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</si>
  <si>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</si>
  <si>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</si>
  <si>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</si>
  <si>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</si>
  <si>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</si>
  <si>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</si>
  <si>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</si>
  <si>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</si>
  <si>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</si>
  <si>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</si>
  <si>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</si>
  <si>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</si>
  <si>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</si>
  <si>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</si>
  <si>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</si>
  <si>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</si>
  <si>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</si>
  <si>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</si>
  <si>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</si>
  <si>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</si>
  <si>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</si>
  <si>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</si>
  <si>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</si>
  <si>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</si>
  <si>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</si>
  <si>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</si>
  <si>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</si>
  <si>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</si>
  <si>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</si>
  <si>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</si>
  <si>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</si>
  <si>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</si>
  <si>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</si>
  <si>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</si>
  <si>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</si>
  <si>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</si>
  <si>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</si>
  <si>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</si>
  <si>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</si>
  <si>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</si>
  <si>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</si>
  <si>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</si>
  <si>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</si>
  <si>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</si>
  <si>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</si>
  <si>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</si>
  <si>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</si>
  <si>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</si>
  <si>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</si>
  <si>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</si>
  <si>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</si>
  <si>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</si>
  <si>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</si>
  <si>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</si>
  <si>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</si>
  <si>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</si>
  <si>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</si>
  <si>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</si>
  <si>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</si>
  <si>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</si>
  <si>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</si>
  <si>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</si>
  <si>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</si>
  <si>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</si>
  <si>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</si>
  <si>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</si>
  <si>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</si>
  <si>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</si>
  <si>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</si>
  <si>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</si>
  <si>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</si>
  <si>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</si>
  <si>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</si>
  <si>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</si>
  <si>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</si>
  <si>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</si>
  <si>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</si>
  <si>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</si>
  <si>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</si>
  <si>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</si>
  <si>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</si>
  <si>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</si>
  <si>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</si>
  <si>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</si>
  <si>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</si>
  <si>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</si>
  <si>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</si>
  <si>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</si>
  <si>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</si>
  <si>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</si>
  <si>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</si>
  <si>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</si>
  <si>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</si>
  <si>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</si>
  <si>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</si>
  <si>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</si>
  <si>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</si>
  <si>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</si>
  <si>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</si>
  <si>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</si>
  <si>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</si>
  <si>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</si>
  <si>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</si>
  <si>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</si>
  <si>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</si>
  <si>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</si>
  <si>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</si>
  <si>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</si>
  <si>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</si>
  <si>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</si>
  <si>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</si>
  <si>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</si>
  <si>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</si>
  <si>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</si>
  <si>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</si>
  <si>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</si>
  <si>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</si>
  <si>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</si>
  <si>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</si>
  <si>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</si>
  <si>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</si>
  <si>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</si>
  <si>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</si>
  <si>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</si>
  <si>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</si>
  <si>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</si>
  <si>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</si>
  <si>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</si>
  <si>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</si>
  <si>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</si>
  <si>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</si>
  <si>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</si>
  <si>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</si>
  <si>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</si>
  <si>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</si>
  <si>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</si>
  <si>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</si>
  <si>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</si>
  <si>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</si>
  <si>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</si>
  <si>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</si>
  <si>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</si>
  <si>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</si>
  <si>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</si>
  <si>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</si>
  <si>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</si>
  <si>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</si>
  <si>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</si>
  <si>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</si>
  <si>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</si>
  <si>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</si>
  <si>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</si>
  <si>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</si>
  <si>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</si>
  <si>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</si>
  <si>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</si>
  <si>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</si>
  <si>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</si>
  <si>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</si>
  <si>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</si>
  <si>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</si>
  <si>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</si>
  <si>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</si>
  <si>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</si>
  <si>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</si>
  <si>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</si>
  <si>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</si>
  <si>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</si>
  <si>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</si>
  <si>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</si>
  <si>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</si>
  <si>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</si>
  <si>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</si>
  <si>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</si>
  <si>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</si>
  <si>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</si>
  <si>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</si>
  <si>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</si>
  <si>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</si>
  <si>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</si>
  <si>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</si>
  <si>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</si>
  <si>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</si>
  <si>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</si>
  <si>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</si>
  <si>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</si>
  <si>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</si>
  <si>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</si>
  <si>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</si>
  <si>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</si>
  <si>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</si>
  <si>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</si>
  <si>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</si>
  <si>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</si>
  <si>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</si>
  <si>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</si>
  <si>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</si>
  <si>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</si>
  <si>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</si>
  <si>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</si>
  <si>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</si>
  <si>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</si>
  <si>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</si>
  <si>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</si>
  <si>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</si>
  <si>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</si>
  <si>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</si>
  <si>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</si>
  <si>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</si>
  <si>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</si>
  <si>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</si>
  <si>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</si>
  <si>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</si>
  <si>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</si>
  <si>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</si>
  <si>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</si>
  <si>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</si>
  <si>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</si>
  <si>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</si>
  <si>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</si>
  <si>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</si>
  <si>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</si>
  <si>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</si>
  <si>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</si>
  <si>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</si>
  <si>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</si>
  <si>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</si>
  <si>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</si>
  <si>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</si>
  <si>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</si>
  <si>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</si>
  <si>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</si>
  <si>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</si>
  <si>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</si>
  <si>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</si>
  <si>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</si>
  <si>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</si>
  <si>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</si>
  <si>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</si>
  <si>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</si>
  <si>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</si>
  <si>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</si>
  <si>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</si>
  <si>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</si>
  <si>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</si>
  <si>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</si>
  <si>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</si>
  <si>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</si>
  <si>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</si>
  <si>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</si>
  <si>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</si>
  <si>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</si>
  <si>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</si>
  <si>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</si>
  <si>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</si>
  <si>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</si>
  <si>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</si>
  <si>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</si>
  <si>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</si>
  <si>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</si>
  <si>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</si>
  <si>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</si>
  <si>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</si>
  <si>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</si>
  <si>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</si>
  <si>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</si>
  <si>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</si>
  <si>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</si>
  <si>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</si>
  <si>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</si>
  <si>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</si>
  <si>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</si>
  <si>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</si>
  <si>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</si>
  <si>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</si>
  <si>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</si>
  <si>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</si>
  <si>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</si>
  <si>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</si>
  <si>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</si>
  <si>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</si>
  <si>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</si>
  <si>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</si>
  <si>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</si>
  <si>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</si>
  <si>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</si>
  <si>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</si>
  <si>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</si>
  <si>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</si>
  <si>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</si>
  <si>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</si>
  <si>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</si>
  <si>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</si>
  <si>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</si>
  <si>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</si>
  <si>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</si>
  <si>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</si>
  <si>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</si>
  <si>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</si>
  <si>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</si>
  <si>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</si>
  <si>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</si>
  <si>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</si>
  <si>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</si>
  <si>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</si>
  <si>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</si>
  <si>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</si>
  <si>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</si>
  <si>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</si>
  <si>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</si>
  <si>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</si>
  <si>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</si>
  <si>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</si>
  <si>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</si>
  <si>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</si>
  <si>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</si>
  <si>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</si>
  <si>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</si>
  <si>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</si>
  <si>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</si>
  <si>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</si>
  <si>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</si>
  <si>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</si>
  <si>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</si>
  <si>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</si>
  <si>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</si>
  <si>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</si>
  <si>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</si>
  <si>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</si>
  <si>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</si>
  <si>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</si>
  <si>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</si>
  <si>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</si>
  <si>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</si>
  <si>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</si>
  <si>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</si>
  <si>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</si>
  <si>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</si>
  <si>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</si>
  <si>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</si>
  <si>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</si>
  <si>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</si>
  <si>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</si>
  <si>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</si>
  <si>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</si>
  <si>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</si>
  <si>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</si>
  <si>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</si>
  <si>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</si>
  <si>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</si>
  <si>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</si>
  <si>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</si>
  <si>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</si>
  <si>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</si>
  <si>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</si>
  <si>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</si>
  <si>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</si>
  <si>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</si>
  <si>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</si>
  <si>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</si>
  <si>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</si>
  <si>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</si>
  <si>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</si>
  <si>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</si>
  <si>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</si>
  <si>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</si>
  <si>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</si>
  <si>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</si>
  <si>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</si>
  <si>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</si>
  <si>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</si>
  <si>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</si>
  <si>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</si>
  <si>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</si>
  <si>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</si>
  <si>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</si>
  <si>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</si>
  <si>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</si>
  <si>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</si>
  <si>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</si>
  <si>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</si>
  <si>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</si>
  <si>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</si>
  <si>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</si>
  <si>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</si>
  <si>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</si>
  <si>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</si>
  <si>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</si>
  <si>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</si>
  <si>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</si>
  <si>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</si>
  <si>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</si>
  <si>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</si>
  <si>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</si>
  <si>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</si>
  <si>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</si>
  <si>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</si>
  <si>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</si>
  <si>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</si>
  <si>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</si>
  <si>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</si>
  <si>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</si>
  <si>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</si>
  <si>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</si>
  <si>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</si>
  <si>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</si>
  <si>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</si>
  <si>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</si>
  <si>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</si>
  <si>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</si>
  <si>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</si>
  <si>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</si>
  <si>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</si>
  <si>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</si>
  <si>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</si>
  <si>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</si>
  <si>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</si>
  <si>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</si>
  <si>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</si>
  <si>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</si>
  <si>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</si>
  <si>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</si>
  <si>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</si>
  <si>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</si>
  <si>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</si>
  <si>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</si>
  <si>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</si>
  <si>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</si>
  <si>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</si>
  <si>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</si>
  <si>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</si>
  <si>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</si>
  <si>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</si>
  <si>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</si>
  <si>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</si>
  <si>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</si>
  <si>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</si>
  <si>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</si>
  <si>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</si>
  <si>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</si>
  <si>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</si>
  <si>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</si>
  <si>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</si>
  <si>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</si>
  <si>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</si>
  <si>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</si>
  <si>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</si>
  <si>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</si>
  <si>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</si>
  <si>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</si>
  <si>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</si>
  <si>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</si>
  <si>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</si>
  <si>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</si>
  <si>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</si>
  <si>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</si>
  <si>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CLM</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</si>
  <si>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</si>
  <si>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</si>
  <si>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</si>
  <si>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</si>
  <si>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</si>
  <si>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</si>
  <si>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</si>
  <si>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</si>
  <si>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</si>
  <si>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</si>
  <si>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</si>
  <si>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</si>
  <si>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</si>
  <si>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</si>
  <si>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</si>
  <si>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</si>
  <si>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</si>
  <si>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</si>
  <si>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</si>
  <si>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</si>
  <si>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</si>
  <si>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</si>
  <si>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</si>
  <si>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</si>
  <si>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</si>
  <si>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</si>
  <si>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</si>
  <si>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</si>
  <si>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</si>
  <si>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</si>
  <si>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</si>
  <si>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</si>
  <si>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</si>
  <si>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</si>
  <si>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</si>
  <si>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</si>
  <si>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</si>
  <si>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</si>
  <si>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</si>
  <si>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</si>
  <si>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</si>
  <si>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</si>
  <si>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</si>
  <si>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</si>
  <si>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</si>
  <si>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</si>
  <si>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</si>
  <si>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</si>
  <si>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</si>
  <si>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</si>
  <si>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</si>
  <si>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</si>
  <si>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</si>
  <si>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</si>
  <si>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</si>
  <si>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</si>
  <si>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</si>
  <si>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</si>
  <si>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</si>
  <si>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</si>
  <si>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</si>
  <si>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</si>
  <si>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</si>
  <si>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</si>
  <si>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</si>
  <si>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</si>
  <si>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</si>
  <si>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</si>
  <si>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</si>
  <si>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</si>
  <si>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</si>
  <si>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</si>
  <si>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</si>
  <si>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</si>
  <si>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</si>
  <si>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</si>
  <si>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</si>
  <si>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</si>
  <si>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</si>
  <si>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</si>
  <si>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</si>
  <si>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</si>
  <si>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</si>
  <si>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</si>
  <si>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</si>
  <si>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</si>
  <si>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</si>
  <si>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</si>
  <si>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</si>
  <si>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</si>
  <si>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</si>
  <si>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</si>
  <si>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</si>
  <si>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</si>
  <si>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</si>
  <si>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</si>
  <si>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</si>
  <si>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</si>
  <si>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</si>
  <si>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</si>
  <si>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</si>
  <si>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</si>
  <si>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</si>
  <si>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</si>
  <si>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</si>
  <si>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</si>
  <si>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</si>
  <si>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</si>
  <si>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</si>
  <si>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</si>
  <si>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</si>
  <si>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</si>
  <si>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</si>
  <si>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</si>
  <si>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</si>
  <si>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</si>
  <si>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</si>
  <si>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</si>
  <si>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</si>
  <si>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</si>
  <si>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</si>
  <si>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</si>
  <si>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</si>
  <si>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</si>
  <si>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</si>
  <si>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</si>
  <si>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</si>
  <si>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</si>
  <si>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</si>
  <si>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</si>
  <si>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</si>
  <si>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</si>
  <si>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</si>
  <si>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</si>
  <si>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</si>
  <si>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</si>
  <si>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</si>
  <si>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</si>
  <si>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</si>
  <si>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</si>
  <si>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</si>
  <si>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</si>
  <si>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</si>
  <si>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</si>
  <si>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</si>
  <si>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</si>
  <si>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</si>
  <si>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</si>
  <si>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</si>
  <si>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</si>
  <si>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</si>
  <si>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</si>
  <si>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</si>
  <si>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</si>
  <si>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</si>
  <si>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</si>
  <si>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</si>
  <si>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</si>
  <si>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</si>
  <si>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</si>
  <si>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</si>
  <si>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</si>
  <si>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</si>
  <si>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</si>
  <si>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</si>
  <si>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</si>
  <si>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</si>
  <si>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</si>
  <si>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</si>
  <si>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</si>
  <si>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</si>
  <si>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</si>
  <si>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</si>
  <si>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</si>
  <si>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</si>
  <si>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</si>
  <si>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</si>
  <si>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</si>
  <si>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</si>
  <si>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</si>
  <si>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</si>
  <si>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</si>
  <si>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</si>
  <si>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</si>
  <si>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</si>
  <si>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</si>
  <si>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</si>
  <si>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</si>
  <si>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</si>
  <si>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</si>
  <si>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</si>
  <si>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</si>
  <si>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</si>
  <si>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</si>
  <si>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</si>
  <si>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</si>
  <si>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</si>
  <si>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</si>
  <si>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</si>
  <si>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</si>
  <si>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</si>
  <si>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</si>
  <si>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</si>
  <si>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</si>
  <si>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</si>
  <si>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</si>
  <si>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</si>
  <si>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</si>
  <si>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</si>
  <si>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</si>
  <si>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</si>
  <si>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</si>
  <si>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</si>
  <si>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</si>
  <si>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</si>
  <si>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</si>
  <si>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</si>
  <si>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</si>
  <si>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</si>
  <si>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</si>
  <si>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</si>
  <si>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</si>
  <si>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</si>
  <si>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</si>
  <si>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</si>
  <si>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</si>
  <si>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</si>
  <si>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</si>
  <si>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</si>
  <si>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</si>
  <si>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</si>
  <si>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</si>
  <si>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</si>
  <si>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</si>
  <si>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</si>
  <si>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</si>
  <si>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</si>
  <si>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</si>
  <si>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</si>
  <si>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</si>
  <si>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</si>
  <si>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</si>
  <si>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</si>
  <si>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</si>
  <si>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</si>
  <si>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</si>
  <si>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</si>
  <si>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</si>
  <si>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</si>
  <si>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</si>
  <si>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</si>
  <si>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</si>
  <si>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</si>
  <si>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</si>
  <si>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</si>
  <si>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</si>
  <si>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</si>
  <si>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</si>
  <si>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</si>
  <si>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</si>
  <si>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</si>
  <si>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</si>
  <si>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</si>
  <si>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</si>
  <si>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</si>
  <si>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</si>
  <si>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</si>
  <si>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</si>
  <si>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</si>
  <si>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</si>
  <si>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</si>
  <si>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</si>
  <si>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</si>
  <si>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</si>
  <si>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</si>
  <si>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</si>
  <si>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</si>
  <si>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</si>
  <si>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</si>
  <si>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</si>
  <si>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</si>
  <si>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</si>
  <si>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</si>
  <si>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</si>
  <si>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</si>
  <si>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</si>
  <si>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</si>
  <si>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</si>
  <si>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</si>
  <si>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</si>
  <si>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</si>
  <si>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</si>
  <si>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</si>
  <si>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</si>
  <si>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</si>
  <si>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</si>
  <si>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</si>
  <si>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</si>
  <si>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</si>
  <si>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</si>
  <si>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</si>
  <si>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</si>
  <si>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</si>
  <si>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</si>
  <si>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</si>
  <si>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</si>
  <si>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</si>
  <si>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</si>
  <si>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</si>
  <si>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</si>
  <si>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</si>
  <si>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</si>
  <si>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</si>
  <si>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</si>
  <si>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</si>
  <si>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</si>
  <si>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</si>
  <si>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</si>
  <si>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</si>
  <si>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</si>
  <si>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</si>
  <si>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</si>
  <si>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</si>
  <si>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</si>
  <si>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</si>
  <si>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</si>
  <si>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</si>
  <si>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</si>
  <si>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</si>
  <si>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</si>
  <si>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</si>
  <si>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</si>
  <si>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</si>
  <si>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</si>
  <si>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</si>
  <si>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</si>
  <si>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</si>
  <si>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</si>
  <si>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</si>
  <si>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</si>
  <si>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</si>
  <si>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</si>
  <si>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</si>
  <si>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</si>
  <si>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</si>
  <si>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</si>
  <si>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</si>
  <si>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</si>
  <si>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</si>
  <si>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</si>
  <si>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</si>
  <si>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</si>
  <si>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</si>
  <si>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</si>
  <si>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</si>
  <si>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</si>
  <si>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</si>
  <si>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</si>
  <si>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</si>
  <si>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</si>
  <si>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</si>
  <si>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</si>
  <si>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</si>
  <si>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</si>
  <si>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</si>
  <si>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</si>
  <si>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</si>
  <si>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</si>
  <si>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</si>
  <si>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</si>
  <si>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</si>
  <si>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</si>
  <si>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</si>
  <si>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</si>
  <si>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</si>
  <si>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</si>
  <si>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</si>
  <si>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</si>
  <si>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</si>
  <si>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</si>
  <si>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</si>
  <si>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</si>
  <si>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</si>
  <si>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</si>
  <si>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</si>
  <si>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</si>
  <si>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</si>
  <si>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</si>
  <si>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</si>
  <si>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</si>
  <si>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</si>
  <si>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</si>
  <si>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</si>
  <si>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</si>
  <si>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</si>
  <si>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</si>
  <si>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</si>
  <si>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</si>
  <si>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</si>
  <si>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</si>
  <si>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</si>
  <si>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</si>
  <si>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</si>
  <si>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</si>
  <si>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</si>
  <si>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</si>
  <si>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</si>
  <si>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</si>
  <si>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</si>
  <si>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</si>
  <si>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</si>
  <si>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</si>
  <si>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</si>
  <si>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</si>
  <si>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</si>
  <si>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</si>
  <si>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</si>
  <si>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</si>
  <si>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</si>
  <si>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</si>
  <si>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</si>
  <si>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</si>
  <si>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</si>
  <si>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</si>
  <si>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</si>
  <si>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</si>
  <si>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</si>
  <si>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</si>
  <si>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</si>
  <si>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</si>
  <si>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</si>
  <si>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</si>
  <si>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</si>
  <si>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</si>
  <si>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</si>
  <si>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</si>
  <si>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 xml:space="preserve">Describe your receiving roadmap for the next quarter. </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</si>
  <si>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</si>
  <si>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</si>
  <si>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</si>
  <si>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</si>
  <si>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</si>
  <si>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</si>
  <si>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</si>
  <si>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</si>
  <si>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</si>
  <si>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</si>
  <si>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</si>
  <si>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</si>
  <si>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</si>
  <si>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</si>
  <si>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</si>
  <si>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</si>
  <si>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</si>
  <si>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</si>
  <si>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</si>
  <si>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</si>
  <si>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</si>
  <si>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</si>
  <si>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</si>
  <si>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</si>
  <si>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</si>
  <si>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</si>
  <si>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</si>
  <si>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</si>
  <si>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</si>
  <si>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</si>
  <si>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</si>
  <si>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</si>
  <si>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</si>
  <si>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</si>
  <si>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</si>
  <si>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</si>
  <si>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</si>
  <si>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</si>
  <si>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</si>
  <si>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</si>
  <si>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</si>
  <si>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</si>
  <si>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</si>
  <si>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</si>
  <si>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</si>
  <si>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</si>
  <si>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</si>
  <si>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</si>
  <si>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</si>
  <si>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</si>
  <si>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</si>
  <si>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</si>
  <si>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</si>
  <si>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</si>
  <si>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</si>
  <si>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</si>
  <si>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</si>
  <si>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</si>
  <si>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</si>
  <si>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</si>
  <si>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</si>
  <si>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</si>
  <si>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</si>
  <si>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</si>
  <si>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</si>
  <si>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</si>
  <si>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</si>
  <si>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</si>
  <si>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</si>
  <si>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</si>
  <si>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</si>
  <si>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</si>
  <si>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</si>
  <si>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</si>
  <si>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</si>
  <si>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</si>
  <si>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</si>
  <si>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</si>
  <si>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</si>
  <si>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</si>
  <si>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</si>
  <si>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</si>
  <si>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</si>
  <si>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</si>
  <si>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</si>
  <si>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</si>
  <si>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</si>
  <si>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</si>
  <si>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</si>
  <si>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</si>
  <si>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</si>
  <si>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</si>
  <si>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</si>
  <si>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</si>
  <si>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</si>
  <si>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</si>
  <si>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</si>
  <si>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</si>
  <si>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</si>
  <si>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</si>
  <si>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</si>
  <si>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</si>
  <si>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</si>
  <si>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</si>
  <si>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</si>
  <si>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</si>
  <si>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</si>
  <si>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</si>
  <si>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</si>
  <si>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</si>
  <si>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</si>
  <si>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</si>
  <si>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</si>
  <si>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</si>
  <si>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</si>
  <si>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</si>
  <si>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</si>
  <si>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</si>
  <si>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</si>
  <si>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</si>
  <si>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</si>
  <si>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</si>
  <si>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</si>
  <si>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</si>
  <si>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</si>
  <si>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</si>
  <si>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</si>
  <si>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</si>
  <si>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</si>
  <si>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</si>
  <si>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</si>
  <si>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</si>
  <si>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</si>
  <si>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</si>
  <si>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</si>
  <si>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</si>
  <si>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</si>
  <si>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</si>
  <si>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</si>
  <si>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</si>
  <si>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</si>
  <si>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</si>
  <si>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</si>
  <si>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</si>
  <si>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</si>
  <si>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</si>
  <si>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</si>
  <si>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</si>
  <si>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</si>
  <si>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</si>
  <si>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</si>
  <si>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</si>
  <si>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</si>
  <si>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</si>
  <si>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</si>
  <si>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</si>
  <si>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</si>
  <si>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</si>
  <si>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</si>
  <si>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</si>
  <si>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</si>
  <si>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</si>
  <si>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</si>
  <si>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</si>
  <si>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</si>
  <si>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</si>
  <si>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</si>
  <si>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</si>
  <si>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</si>
  <si>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</si>
  <si>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</si>
  <si>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</si>
  <si>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</si>
  <si>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</si>
  <si>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</si>
  <si>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</si>
  <si>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</si>
  <si>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</si>
  <si>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</si>
  <si>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</si>
  <si>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</si>
  <si>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</si>
  <si>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</si>
  <si>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</si>
  <si>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</si>
  <si>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</si>
  <si>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</si>
  <si>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</si>
  <si>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</si>
  <si>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</si>
  <si>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</si>
  <si>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</si>
  <si>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</si>
  <si>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</si>
  <si>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</si>
  <si>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</si>
  <si>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</si>
  <si>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</si>
  <si>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</si>
  <si>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</si>
  <si>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</si>
  <si>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</si>
  <si>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</si>
  <si>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</si>
  <si>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</si>
  <si>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</si>
  <si>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</si>
  <si>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</si>
  <si>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</si>
  <si>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</si>
  <si>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</si>
  <si>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</si>
  <si>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</si>
  <si>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</si>
  <si>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</si>
  <si>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</si>
  <si>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</si>
  <si>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</si>
  <si>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</si>
  <si>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</si>
  <si>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</si>
  <si>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</si>
  <si>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</si>
  <si>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</si>
  <si>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</si>
  <si>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</si>
  <si>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</si>
  <si>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</si>
  <si>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</si>
  <si>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</si>
  <si>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</si>
  <si>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Contact: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</si>
  <si>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</si>
  <si>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</si>
  <si>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</si>
  <si>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</si>
  <si>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</si>
  <si>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</si>
  <si>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</si>
  <si>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</si>
  <si>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</si>
  <si>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</si>
  <si>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</si>
  <si>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</si>
  <si>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</si>
  <si>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</si>
  <si>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</si>
  <si>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</si>
  <si>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</si>
  <si>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</si>
  <si>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</si>
  <si>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</si>
  <si>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</si>
  <si>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</si>
  <si>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</si>
  <si>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</si>
  <si>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</si>
  <si>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</si>
  <si>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</si>
  <si>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</si>
  <si>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</si>
  <si>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 xml:space="preserve">P2P - Catalog Analytics (Self-Description):
1.7 Catalog Analytics
P2P - Analytics (Self-Description):
1. Descibe our analytics philosophy.
We see reporting and analytics having the following dimensions:
- Dashboards: Providing users with situational awareness and activity alerts
- Online Searches:  Listing business objects by selection criteria with Excel export
- Report Generators:  Providing the ability to create specific reports and be able to schedule the execution of the reports
- KPI Recording and reporting: Infrastructure to record and track moment in time statistics
- Specific online analytics tools:  Example the Product and Price Analysis tool 
- Master data and transactional data extract for Customer BI Tools
- Built in Analytics tools
All of the above are present within our solution with the exception of the build in analytics infrastructure.  The technology for the analytics infrastruture has been chosen and solutions based on this infrastructure will be delivered over the next year.
2. Evaluating the search behavior
Evaluating the search behavior provides valuable insights into the search behavior of your users. The following information is logged:
- Login name of the searching user / customer ID
- Date/time of search
- Keyword entered
- Type of search used: e.g. simple search, advanced search, parametric search, etc.
- Number of hits
- Search period
This evaluation delivers valuable information e.g. on items not found and ensuing measures (e.g. the incorporation of synonyms).
3. Embedded Analytics/Predictive capabilities
None other than described above.
4. What if Logic
None.
P2P - PO Analytics (Self-Description):
Procurement Manager collects various key performance indicators on procurement that are available for evaluations.
The standard delivery includes reports that can basically be divided into two classes:
there are evaluations that compile certain information in a query mode on the one hand, and
there are graphical benchmarks for workflow processing times and spend volumes on the other hand.
Users can specifically compile reports on suppliers, customers, cost centres, users and many more parameters in the evaluations section. All evaluations can be exported as Excel, CSV or PDF document.
Requisition overview
The requisition overview lists all requisitions relating to a customer and a product, including the current status and the total value of the requisition.
Supplier turnovers
The "Supplier turnover" report provides an overview of shopping carts relating to various suppliers, including their status.
Open deliveries
The "Open deliveries" list ensures a smooth invoicing and credit note process.
Benchmarks provide a monthly, quarterly, six-monthly or yearly overview of requisitions, orders and spend volumes in terms of catalogue items, services, tenders and punch-out orders.
Requisitions
The requisitions (shopping carts) are allocated to catalogue items, services (SmartForms) and external catalogue items (e.g. punch-out) on a pro-rata basis. Furthermore, an overview of current quick quotes (RFQs) is provided.
Orders
The requisitions are allocated (shopping carts) to catalogue items, services (SmartForms) and external catalogue items (e.g. punch-out) on a pro rata basis.
Workflow KPIs
Workflow KPIs provide an overview of rejected and approved orders, the average processing times of requisitions in the approval cycle and of manually and automatically approved requisitions.
CML Export - Opus Capita supports a full XML export of Master and transaction data to customers who operate corporate analytics platform. 
We are currently replacing our reporting engine with a new Analytics platform to be launched in Q2 2018. 
P2P - Receiving Analytics (Self-Description):
Reports are available for open POs (not fully received), received POs, matched/non matched POs (Invoice PO Receipt), partially received POs, Receipt ratings report (user rating of receipt process and quality of goods on arrival/inspection), automatically generated receipts, external system receipts, RMAs, and other reports. There is a full audit trail of all user generated receipts. 
P2P - Invoicing Analytics (Self-Description):
OpusCapita Advanced Analytics is an optional services agreed separately where visualizes
invoice and workflow data to help follow KPI’s and SLA’s and gives transparency to spend and
process metrics. Finance and accounting department can use Advanced Analytics reporting tool
to streamline AP processes. Procurement department can follow supplier KPI’s and process
compliance.
In addition to built-in analysis functionality customers can order customizations, additional
graphs and reports. Customization work is sold separately by OpusCapita Professional
Services.
P2P - Catalog Mobility (Self-Description):
1. Mobility features: 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 </t>
  </si>
  <si>
    <t>Breadth
(REVISED)</t>
  </si>
  <si>
    <t>Extensibility
(REVISED)</t>
  </si>
  <si>
    <t>Multi-Schema Support
(REVISED)</t>
  </si>
  <si>
    <t>Federated Schema Support Capability
(REVISED)</t>
  </si>
  <si>
    <t>Multi-Taxonomy Support
(REVISED)</t>
  </si>
  <si>
    <t>Graph Model Support
(NEW)</t>
  </si>
  <si>
    <t>MDM Capability
(REVISED)</t>
  </si>
  <si>
    <t>Data Archival and Auditability
(REVISED)</t>
  </si>
  <si>
    <t>API
(REVISED)</t>
  </si>
  <si>
    <t>3rd Party BI Support
(REVISED)</t>
  </si>
  <si>
    <t>Classification / Clustering and Normalization
(REVISED)</t>
  </si>
  <si>
    <t>P2P - Catalog Analytics (Self-Description):
1.7 Catalog Analytics
P2P - Analytics (Self-Description):
1. Descibe our analytics philosophy.
We see reporting and analytics having the following dimensions:
- Dashboards: Providing users with situational awareness and activity alerts
- Online Searches:  Listing business objects by selection criteria with Excel export
- Report Generators:  Providing the ability to create specific reports and be able to schedule the execution of the reports
- KPI Recording and reporting: Infrastructure to record and track moment in time statistics
- Specific online analytics tools:  Example the Product and Price Analysis tool 
- Master data and transactional data extract for Customer BI Tools
- Built in Analytics tools
All of the above are present within our solution with the exception of the build in analytics infrastructure.  The technology for the analytics infrastruture has been chosen and solutions based on this infrastructure will be delivered over the next year.
2. Evaluating the search behavior
Evaluating the search behavior provides valuable insights into the search behavior of your users. The following information is logged:
- Login name of the searching user / customer ID
- Date/time of search
- Keyword entered
- Type of search used: e.g. simple search, advanced search, parametric search, etc.
- Number of hits
- Search period
This evaluation delivers valuable information e.g. on items not found and ensuing measures (e.g. the incorporation of synonyms).
3. Embedded Analytics/Predictive capabilities
None other than described above.
4. What if Logic
None.
P2P - PO Analytics (Self-Description):
Procurement Manager collects various key performance indicators on procurement that are available for evaluations.
The standard delivery includes reports that can basically be divided into two classes:
there are evaluations that compile certain information in a query mode on the one hand, and
there are graphical benchmarks for workflow processing times and spend volumes on the other hand.
Users can specifically compile reports on suppliers, customers, cost centres, users and many more parameters in the evaluations section. All evaluations can be exported as Excel, CSV or PDF document.
Requisition overview
The requisition overview lists all requisitions relating to a customer and a product, including the current status and the total value of the requisition.
Supplier turnovers
The "Supplier turnover" report provides an overview of shopping carts relating to various suppliers, including their status.
Open deliveries
The "Open deliveries" list ensures a smooth invoicing and credit note process.
Benchmarks provide a monthly, quarterly, six-monthly or yearly overview of requisitions, orders and spend volumes in terms of catalogue items, services, tenders and punch-out orders.
Requisitions
The requisitions (shopping carts) are allocated to catalogue items, services (SmartForms) and external catalogue items (e.g. punch-out) on a pro-rata basis. Furthermore, an overview of current quick quotes (RFQs) is provided.
Orders
The requisitions are allocated (shopping carts) to catalogue items, services (SmartForms) and external catalogue items (e.g. punch-out) on a pro rata basis.
Workflow KPIs
Workflow KPIs provide an overview of rejected and approved orders, the average processing times of requisitions in the approval cycle and of manually and automatically approved requisitions.
CML Export - Opus Capita supports a full XML export of Master and transaction data to customers who operate corporate analytics platform. 
We are currently replacing our reporting engine with a new Analytics platform to be launched in Q2 2018. 
P2P - Receiving Analytics (Self-Description):
Reports are available for open POs (not fully received), received POs, matched/non matched POs (Invoice PO Receipt), partially received POs, Receipt ratings report (user rating of receipt process and quality of goods on arrival/inspection), automatically generated receipts, external system receipts, RMAs, and other reports. There is a full audit trail of all user generated receipts. 
P2P - Invoicing Analytics (Self-Description):
OpusCapita Advanced Analytics is an optional services agreed separately where visualizes
invoice and workflow data to help follow KPI’s and SLA’s and gives transparency to spend and
process metrics. Finance and accounting department can use Advanced Analytics reporting tool
to streamline AP processes. Procurement department can follow supplier KPI’s and process
compliance.
In addition to built-in analysis functionality customers can order customizations, additional
graphs and reports. Customization work is sold separately by OpusCapita Professional
Services.
P2P - Financing Analytics (Self-Description):
OpusCapita extended source-to-pay solution includes a cashflow forecasting and analysis module. The module is not financing specific but cash management specific. It allows corporates to view and react to their cash balances and future cash flow forecasts (integrates to accounts receivable, accounts payable, invoice automation, procurement and treasury) globally, and thus optimize their liquidity management. The functionality helps buyers to adjust their cash needs based on customer payment behavior (e.g. payments due past due date behavior). The In-house Banking and Liquidity Management modules (part of the Cash Management portfolio) also support the visibility of cash across any number of accounts and the internal management/movement of cash resources.</t>
  </si>
  <si>
    <t>KPI Modeling
(REVISED)</t>
  </si>
  <si>
    <t>KPI Library
(REVISED)</t>
  </si>
  <si>
    <t>Scorecard Support
(REVISED)</t>
  </si>
  <si>
    <t>Scorecard Updates / Monitoring
(REVISED)</t>
  </si>
  <si>
    <t>Benchmarking
(REVISED)</t>
  </si>
  <si>
    <t>Report/Query Building
(REVISED)</t>
  </si>
  <si>
    <t>Templates
(REVISED)</t>
  </si>
  <si>
    <t>P2P - Catalog Analytics (Self-Description):
1.7 Catalog Analytics
P2P - Analytics (Self-Description):
1. Descibe our analytics philosophy.
We see reporting and analytics having the following dimensions:
- Dashboards: Providing users with situational awareness and activity alerts
- Online Searches:  Listing business objects by selection criteria with Excel export
- Report Generators:  Providing the ability to create specific reports and be able to schedule the execution of the reports
- KPI Recording and reporting: Infrastructure to record and track moment in time statistics
- Specific online analytics tools:  Example the Product and Price Analysis tool 
- Master data and transactional data extract for Customer BI Tools
- Built in Analytics tools
All of the above are present within our solution with the exception of the build in analytics infrastructure.  The technology for the analytics infrastruture has been chosen and solutions based on this infrastructure will be delivered over the next year.
2. Evaluating the search behavior
Evaluating the search behavior provides valuable insights into the search behavior of your users. The following information is logged:
- Login name of the searching user / customer ID
- Date/time of search
- Keyword entered
- Type of search used: e.g. simple search, advanced search, parametric search, etc.
- Number of hits
- Search period
This evaluation delivers valuable information e.g. on items not found and ensuing measures (e.g. the incorporation of synonyms).
3. Embedded Analytics/Predictive capabilities
None other than described above.
4. What if Logic
None.
P2P - PO Analytics (Self-Description):
Procurement Manager collects various key performance indicators on procurement that are available for evaluations.
The standard delivery includes reports that can basically be divided into two classes:
there are evaluations that compile certain information in a query mode on the one hand, and
there are graphical benchmarks for workflow processing times and spend volumes on the other hand.
Users can specifically compile reports on suppliers, customers, cost centres, users and many more parameters in the evaluations section. All evaluations can be exported as Excel, CSV or PDF document.
Requisition overview
The requisition overview lists all requisitions relating to a customer and a product, including the current status and the total value of the requisition.
Supplier turnovers
The "Supplier turnover" report provides an overview of shopping carts relating to various suppliers, including their status.
Open deliveries
The "Open deliveries" list ensures a smooth invoicing and credit note process.
Benchmarks provide a monthly, quarterly, six-monthly or yearly overview of requisitions, orders and spend volumes in terms of catalogue items, services, tenders and punch-out orders.
Requisitions
The requisitions (shopping carts) are allocated to catalogue items, services (SmartForms) and external catalogue items (e.g. punch-out) on a pro-rata basis. Furthermore, an overview of current quick quotes (RFQs) is provided.
Orders
The requisitions are allocated (shopping carts) to catalogue items, services (SmartForms) and external catalogue items (e.g. punch-out) on a pro rata basis.
Workflow KPIs
Workflow KPIs provide an overview of rejected and approved orders, the average processing times of requisitions in the approval cycle and of manually and automatically approved requisitions.
CML Export - Opus Capita supports a full XML export of Master and transaction data to customers who operate corporate analytics platform. 
We are currently replacing our reporting engine with a new Analytics platform to be launched in Q2 2018. 
P2P - Receiving Analytics (Self-Description):
Reports are available for open POs (not fully received), received POs, matched/non matched POs (Invoice PO Receipt), partially received POs, Receipt ratings report (user rating of receipt process and quality of goods on arrival/inspection), automatically generated receipts, external system receipts, RMAs, and other reports. There is a full audit trail of all user generated receipts. 
P2P - Invoicing Analytics (Self-Description):
OpusCapita Advanced Analytics is an optional services agreed separately where visualizes
invoice and workflow data to help follow KPI’s and SLA’s and gives transparency to spend and
process metrics. Finance and accounting department can use Advanced Analytics reporting tool
to streamline AP processes. Procurement department can follow supplier KPI’s and process
compliance.
In addition to built-in analysis functionality customers can order customizations, additional
graphs and reports. Customization work is sold separately by OpusCapita Professional
Services.
P2P - Financing Analytics (Self-Description):
OpusCapita extended source-to-pay solution includes a cashflow forecasting and analysis module. The module is not financing specific but cash management specific. It allows corporates to view and react to their cash balances and future cash flow forecasts (integrates to accounts receivable, accounts payable, invoice automation, procurement and treasury) globally, and thus optimize their liquidity management. The functionality helps buyers to adjust their cash needs based on customer payment behavior (e.g. payments due past due date behavior). The In-house Banking and Liquidity Management modules (part of the Cash Management portfolio) also support the visibility of cash across any number of accounts and the internal management/movement of cash resources.
P2P - Markeplace Dashboard (Self-Description):
1.   Front Page/Home Page  
Please see document FunctionalDescription 03 - OC Shop (Online Product Catalog) Section 1.1
The front page is fully configurable. Be default it contains:
- a banner to display e.g. general company information
- commodity group overview filtered by the view of the logged in user
- News section
2. Home Page Content
The content of the front page is configurable at the business unit level.  Personal configuration via Drag and Drop is not supported.
3.  Drill down 
Drill down is supported via searching and linking on document ID's.
4. Product Comparison
OPC can be used to create a product comparison page by selecting the requested products from differing results list and cart items including returns from punchout sites. Then an anchor product can be chosen. The products compared are placed side-by-side in a table and their individual differences are highlighted accordingly in different colors.  Please refer to Attached DocumentFunctionalDescription 03 - OC Shop (Online Product Catalog) section 1.4 Product Comparison.</t>
  </si>
  <si>
    <t>Dashboards / Widgets
(REVISED)</t>
  </si>
  <si>
    <t>Charting / Graphing Capability
(REVISED)</t>
  </si>
  <si>
    <t>Cross Tabs
(REVISED)</t>
  </si>
  <si>
    <t>Filter Definition
(REVISED)</t>
  </si>
  <si>
    <t>Filter Library
(NEW)</t>
  </si>
  <si>
    <t>Formulas
(REVISED)</t>
  </si>
  <si>
    <t>Trend Detection
(REVISED)</t>
  </si>
  <si>
    <t>Subscriptions
(NEW)</t>
  </si>
  <si>
    <t>Analytic Workflow
(NEW)</t>
  </si>
  <si>
    <t>P2P - Multi-Currency / Languages (Self-Description):
Please see response in 6.3 of the Configurability section of this response.
P2P - Multi-Currency / Languages (Self-Description):
Our platform has been in use since 1999 by multinational companies operating in many different languages. A few examples include German, French, Spanish, Portuguese, Finnish, Swedish, Mandarin, Japanese, Russian, and others. The solution is fully UTF-8 compliant and supports double byte character sets. Users in China, Japan, and Russia for example use our platform. Our catalog platforms handle multi-currency and multi-language catalogs with one catalog load/publication. Our product and service search service utilizes language specific search indexes, required to support functions such as word stemming which is different for German than for English as example. 
Users, based on ther language preference and host country will see their particular language and currency. Users that may buy across multiple locations and currencies see all items in their home currency for easy comparison. Customers choose the Exchange rate service to which they prefer to subscribe and we refresh the exchange rates at regular daily or intraday intervals. Users can always review the original contract currency in the platform. All cart and PO transactions are always created in the contract currency. 
Additional functions allow users to buy for multiple locations both through on-demand organization assignement as well as "buy on behalf of" features. 
Our SaaS applications interface with IT systems all over the world and on nearly every continent. 
P2P - Multi-Currency (Self-Description):
1. Multi Currency Support
OpusCapita solutions are fully internationalized, including support for muti currencies. Pricing is internally maintained in the currency of the contract, however pricing in the UI is displayed the currency of the user. This is supported using internal currency conversion tables. 
 2. Maintenance of Currency tables
The internal master currency conversion table can be maintained manually, or alternatively be updated from external sources via a scheduled or automated interface.</t>
  </si>
  <si>
    <t>Multi-Currency
(REVISED)</t>
  </si>
  <si>
    <t>Multi-Lingual
(REVISED)</t>
  </si>
  <si>
    <t xml:space="preserve">P2P - Invoice Compliance (Self-Description):
Our solution alone does not come out-of-the-box with country specific VAT rules built in. We rely on our customers and partners (Trustweaver) to maintain an understanding of the local legislation and are generally able to create support within standard configuration of the invoicing solution. For the main markets we are focused on (Nordics, DACH, Europe) we are of course, familiar with VAT rules for e-Invoicing. B2B Integration (EDI) requires a higher level of built-in support for local legislation but this is done together with the customers and suppliers during implementation. Invoice validation is configured with country specific templates to have proper validation in place as part of the OpusCapita invoice receiving service. The software itself has a detailed audit log to povide audit-trail for internal and external audits. OpusCapita also possesses several certificates like e.g. ISAE 3402, ISO 9001, ISO 27001, BME Certification, SAP Certified, SWIFT Certified (payments) and PEPPOL certified. Processing data centers are currently in Helsinki Finland, but transfer to MS Azure is in pilot phase and ready for production during 2018. OpusCapita has it's own information security policy, which is governed by IT security team and is the same as our parent company POSTI. </t>
  </si>
  <si>
    <t>e-Document Regulatory Support
(REVISED)</t>
  </si>
  <si>
    <t xml:space="preserve">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t>
  </si>
  <si>
    <t>e-Payment Support
(REVISED)</t>
  </si>
  <si>
    <t>GDPR / Privacy Standards
(REVISED)</t>
  </si>
  <si>
    <t>P2P - Invoice Compliance (Self-Description):
Our solution alone does not come out-of-the-box with country specific VAT rules built in. We rely on our customers and partners (Trustweaver) to maintain an understanding of the local legislation and are generally able to create support within standard configuration of the invoicing solution. For the main markets we are focused on (Nordics, DACH, Europe) we are of course, familiar with VAT rules for e-Invoicing. B2B Integration (EDI) requires a higher level of built-in support for local legislation but this is done together with the customers and suppliers during implementation. Invoice validation is configured with country specific templates to have proper validation in place as part of the OpusCapita invoice receiving service. The software itself has a detailed audit log to povide audit-trail for internal and external audits. OpusCapita also possesses several certificates like e.g. ISAE 3402, ISO 9001, ISO 27001, BME Certification, SAP Certified, SWIFT Certified (payments) and PEPPOL certified. Processing data centers are currently in Helsinki Finland, but transfer to MS Azure is in pilot phase and ready for production during 2018. OpusCapita has it's own information security policy, which is governed by IT security team and is the same as our parent company POSTI. 
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P2P - Payment Cards (Self-Description):
Currently no direct support for p-card or ghost card associated payment methods. For ghost cards, our view is that this method is not very well suited to our customers' requirements (expensive in general, requires NYC and AML verifications and in the end, supports a narrow segment of spend). For T&amp;E, we partner with Xpenditure and they do support p-card usage for expense management and corporate travel.</t>
  </si>
  <si>
    <t>Other Globalization Support
(REVISED)</t>
  </si>
  <si>
    <t>Roadmap
(NEW)</t>
  </si>
  <si>
    <t>P2P - Catalog Approvals (Self-Description):
1. Approval Features: The standard version of our Self Service Manager includes a "Best-Practice" workflow which is already used by leading marketplace and company group customers, as well as by several 10,000 suppliers. 
This "Best-Practice" workflow consists of a supplier workflow for importing catalogs and a subsequent customer workflow for releasing catalogs.
P2P - Approval Process / Approval Engine (Self-Description):
1. Describe the approval engine 
We have a data driven approach to requisition approval processing.  
The requisition approval structure is built using a workflow tool.  This structures the requisition workflow, for example:
Step 1 - Cost Accounting Verification
Step 2 - Procurement Action if free text order
Step 3 - Category Management approval if required
Step 4 - Cost Object/Budget approval
The actual requisition workflow for an individual requisition is dynamically determined based on requisition amount, requisitioner organization and supervisor, Cost Object assignment, product categories, etc.  The workflow tool dynamically interrogates the relevant organizational, authorization, and category data tables to determine the authorization steps.  This is re-evaluated at each approval step and adjusts dynamically based on any changes in the requisition.  Cost Object approval determines the multiple levels of approval required.
Organizations are very dynamic and managing organization change external to the workflow tool has been very effective for our customers.  We provide a comprehensive workflow implementation in our standard product which meets the needs of the majority of our customers, and this implementation can extend to meet a specific customer requirement if required.
The workflow tool supports all required notifications, approval work lists, mobile device approvals, responsibility delegations for absence, budget checking, requisition change and rejection notification, individual authorization level, approval audit, etc. expected during the requisition approval process.  
2. Line Item Level workflow
The standard implementation supports header level approval workflow.  More complex line item level workflows with parallel approval steps have been configured as extensions to the standard implementation.
3. Delegation of approval authority
Delegation of approval authority is fully supported.
P2P - P2P Configuration Set Up (Self-Description):
We at OpusCapita recognize that every customer is unique and we strive to create solutions which solve real life customer problems. OpusCapita customers vary greatly in size and complexity.  Smaller and less complex customers may configure the solution with an out-of-the-box setup to solve their business issues, however at the other end of the spectrum, larger customers like IBM and Maersk have unique business issues which cannot be solved with the out-of-box-configuration.  At the NHS we are solving the issue of catalog and price syndicationaccross the entire health system of the UK.  At Maersk and FedEx we are solving issues relating to spare parts ordering and EAM.  At OOB we are solving the management of company provided Uniforms.       
1. P2P configuration
Our approach to P2P configuration is driven by the customer's desired business process.  Once we design the desired configuration, we then work with the customer to show options and then configure the system as apporpriate, using the available configuration alternatives.
2. Configuration Limits
In our solution design we do not limit the number of configuration options, but rather enable them as needed to complement our core product.
3. Multiple ERP environements
Within our larger customers the requirement to interface with multiple backend ERP systems is the norm.  The nature of integration with backend ERP's varies between customers and within business units, and while common elements always apply, there is not a single standard apporach.  Different ERP's have differing accounting segments and varying API's to enable the integration.  Master data and transactional data integration typically leverages different integration technologoes.  Masterdata itself is usually always managed in back-end system, like ERP, where we utilize interfaces for exchange of the data. Interfaces can be manual, time-based or automated, depending on the process need. Automation levels are defined for each interface individually. 
4. Configuration of Web Forms.  Our forms technology is one of OpusCapita strengths.  Forms are used extensivlely by our customers and the ease of maintaining these forms is critical to their success. There are no real limitations in the configuration of web forms. Web Form fields are editable product attributes and the configuration of web forms are maintained via the administration UI.  Form attributes can be flexibly used in any number of forms.  The configuration of web forms is available to key users and does not require services from OpusCapita to be configured.
P2P - Business Rules / Workflow (Self-Description):
1. Business Rules
Business rules can be implemented in several parts of the solution.  Within catalog management, business rules are used to validate and enrich catalog data.   In the shopping application, business rules manage cart behaviour.  During requisition and invoice apporvals, business rules manage the approval porcess.  Many business rules are implemented as exits in the application, calling scripts that execuite business rules. In addition to the approval workflow, there are other business rules which can be configured, such as Cheaper Items Verification, replecement items, budget management, and company issued equipment. 
2. Visual workflow components
OpusCapita has not invested heavily into visual workflow components.  Visual components give the impression of system configuration by business users, however the reality is that anything but the most basic of configurations requires the fall back to coding within the workflows.  System configuration happens during implementation; core configuration usually does not materially change post implementation.  
3. WorkFlow Capability
Our current workflow engine is GrailsFlow, an Open Source project.  
P2P - Invoice Validation / Approvals (Self-Description):
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
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P2P - Trade Financing (Receivables and Payables Financing) (Self-Description):
OpusCapita currently partners with Prime Revenue and TradeIX for reverse factoring and receivables financing respectively. We also have plans to build dynamic discounting capability into the new invoice processing automation platform.
P2P - Profiles (Self-Description):
1. Different profiles for shopping experience:
The visibility of various product ranges for different users (user groups) can be controlled via the view management. Thus a multitude of catalogs for different countries, regions, offices, departments or user groups can be created by administering only one content management system. For example, the administrative staff sees other items than the sales staff or the quality management staff. 
View management offers the option to restrict the content so that only certain suppliers, catalogs, material groups, or articles are displayed. What is more, keywords can be assigned to individual products. A filter makes sure that the products with these keywords are not displayed (or only to certain users).
2. Profile Configuration:
Each user has his own profile containing individual cost centers, delivery addresses and other requisition details allowing a fully automated requisitioning process. Certain information such as accessible cost centers are not editable by the user.</t>
  </si>
  <si>
    <t>Organizational Hierarchy
(REVISED)</t>
  </si>
  <si>
    <t>Account Structures 
(REVISED)</t>
  </si>
  <si>
    <t xml:space="preserve">P2P - Catalog Approvals (Self-Description):
1. Approval Features: The standard version of our Self Service Manager includes a "Best-Practice" workflow which is already used by leading marketplace and company group customers, as well as by several 10,000 suppliers. 
This "Best-Practice" workflow consists of a supplier workflow for importing catalogs and a subsequent customer workflow for releasing catalogs.
P2P - Approval Process / Approval Engine (Self-Description):
1. Describe the approval engine 
We have a data driven approach to requisition approval processing.  
The requisition approval structure is built using a workflow tool.  This structures the requisition workflow, for example:
Step 1 - Cost Accounting Verification
Step 2 - Procurement Action if free text order
Step 3 - Category Management approval if required
Step 4 - Cost Object/Budget approval
The actual requisition workflow for an individual requisition is dynamically determined based on requisition amount, requisitioner organization and supervisor, Cost Object assignment, product categories, etc.  The workflow tool dynamically interrogates the relevant organizational, authorization, and category data tables to determine the authorization steps.  This is re-evaluated at each approval step and adjusts dynamically based on any changes in the requisition.  Cost Object approval determines the multiple levels of approval required.
Organizations are very dynamic and managing organization change external to the workflow tool has been very effective for our customers.  We provide a comprehensive workflow implementation in our standard product which meets the needs of the majority of our customers, and this implementation can extend to meet a specific customer requirement if required.
The workflow tool supports all required notifications, approval work lists, mobile device approvals, responsibility delegations for absence, budget checking, requisition change and rejection notification, individual authorization level, approval audit, etc. expected during the requisition approval process.  
2. Line Item Level workflow
The standard implementation supports header level approval workflow.  More complex line item level workflows with parallel approval steps have been configured as extensions to the standard implementation.
3. Delegation of approval authority
Delegation of approval authority is fully supported.
P2P - P2P Configuration Set Up (Self-Description):
We at OpusCapita recognize that every customer is unique and we strive to create solutions which solve real life customer problems. OpusCapita customers vary greatly in size and complexity.  Smaller and less complex customers may configure the solution with an out-of-the-box setup to solve their business issues, however at the other end of the spectrum, larger customers like IBM and Maersk have unique business issues which cannot be solved with the out-of-box-configuration.  At the NHS we are solving the issue of catalog and price syndicationaccross the entire health system of the UK.  At Maersk and FedEx we are solving issues relating to spare parts ordering and EAM.  At OOB we are solving the management of company provided Uniforms.       
1. P2P configuration
Our approach to P2P configuration is driven by the customer's desired business process.  Once we design the desired configuration, we then work with the customer to show options and then configure the system as apporpriate, using the available configuration alternatives.
2. Configuration Limits
In our solution design we do not limit the number of configuration options, but rather enable them as needed to complement our core product.
3. Multiple ERP environements
Within our larger customers the requirement to interface with multiple backend ERP systems is the norm.  The nature of integration with backend ERP's varies between customers and within business units, and while common elements always apply, there is not a single standard apporach.  Different ERP's have differing accounting segments and varying API's to enable the integration.  Master data and transactional data integration typically leverages different integration technologoes.  Masterdata itself is usually always managed in back-end system, like ERP, where we utilize interfaces for exchange of the data. Interfaces can be manual, time-based or automated, depending on the process need. Automation levels are defined for each interface individually. 
4. Configuration of Web Forms.  Our forms technology is one of OpusCapita strengths.  Forms are used extensivlely by our customers and the ease of maintaining these forms is critical to their success. There are no real limitations in the configuration of web forms. Web Form fields are editable product attributes and the configuration of web forms are maintained via the administration UI.  Form attributes can be flexibly used in any number of forms.  The configuration of web forms is available to key users and does not require services from OpusCapita to be configured.
P2P - Business Rules / Workflow (Self-Description):
1. Business Rules
Business rules can be implemented in several parts of the solution.  Within catalog management, business rules are used to validate and enrich catalog data.   In the shopping application, business rules manage cart behaviour.  During requisition and invoice apporvals, business rules manage the approval porcess.  Many business rules are implemented as exits in the application, calling scripts that execuite business rules. In addition to the approval workflow, there are other business rules which can be configured, such as Cheaper Items Verification, replecement items, budget management, and company issued equipment. 
2. Visual workflow components
OpusCapita has not invested heavily into visual workflow components.  Visual components give the impression of system configuration by business users, however the reality is that anything but the most basic of configurations requires the fall back to coding within the workflows.  System configuration happens during implementation; core configuration usually does not materially change post implementation.  
3. WorkFlow Capability
Our current workflow engine is GrailsFlow, an Open Source project.  
P2P - Invoice Validation / Approvals (Self-Description):
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
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P2P - Trade Financing (Receivables and Payables Financing) (Self-Description):
OpusCapita currently partners with Prime Revenue and TradeIX for reverse factoring and receivables financing respectively. We also have plans to build dynamic discounting capability into the new invoice processing automation platform.
P2P - Profiles (Self-Description):
1. Different profiles for shopping experience:
The visibility of various product ranges for different users (user groups) can be controlled via the view management. Thus a multitude of catalogs for different countries, regions, offices, departments or user groups can be created by administering only one content management system. For example, the administrative staff sees other items than the sales staff or the quality management staff. 
View management offers the option to restrict the content so that only certain suppliers, catalogs, material groups, or articles are displayed. What is more, keywords can be assigned to individual products. A filter makes sure that the products with these keywords are not displayed (or only to certain users).
2. Profile Configuration:
Each user has his own profile containing individual cost centers, delivery addresses and other requisition details allowing a fully automated requisitioning process. Certain information such as accessible cost centers are not editable by the user.
P2P - Requisitioning Budget Checking Process (Self-Description):
Budgets can be managed either in the customer ERP or by using the OC Budgets module.  During reuisition approval checks are made to either the ERP or to the OC Budget system.  Utilizing the OC Budget system has the advantage of very timely availability of budget information.
1. Budget Creation and integration
OpusCapita’s Budget Manager has the capability to define a budget on different cost objects. It is possible to create a budget for at the cost object level Including:
- Cost Center
- Classification group (commodity group level)
- Employee
- Internal Order
- WBS Element
- GL Account
2. Budget Checking during Requisition and PO processing
By using OpusCapita’s Budget Manager, you can notify the requisitioner about the budget status (over-booking) before the requisition is sent for approval. And the same kind of notification is available to the approver before approving the requisition. Approver can also check the budget status and decide which item is critical to approve now, and which can wait if budget is low or overbooked.
3. Alerts and Hard Stops
Budget Manager not only lists the budget status but can also drill down to the item which consumes the budget. It provides a direct link to the purchase order. Business rules can be created to issue a notification whenever the budget falls under certain level. In addition budgets can to configured to block the processing of requisitions if budget is not available.
Other Features include:
- Taking budget hierarchy into account when posting to a budget 
- Posting to a future budget (move a budget booking to a future period) 
- Block/Freeze budget from posting 
- Cart hard stop, if budget is blocked
- Budget warnings in the cart (validations) 
- Approval workflow in case budget is being exceeded 
- Budget Roll-Over 
- Transfer budget from cost center A to cost center B
- Refund (Re-calculation) to budget in case of PO cancel/change
- Budget notification on approval process 
- Threshold notification via mail to budget owner
- Multi-currency handling
- Taking all budget statuses into account before posting (Multi CO budget posting e.g. Cost Center, ClassGrp or GL A/C)
- Separate employee budget (mainly for employee clothing and accessories etc.) for workwear mode.
- Budget Overview function
4. Visual Components
None.
5. Budget checking integration with ERP and other systems
Exits are provided that can utilize web services to call external budget system during the requisition creation and apporval porcess.
</t>
  </si>
  <si>
    <t>Budget Support
(REVISED)</t>
  </si>
  <si>
    <t>Team Modelling &amp; Management
(REVISED)</t>
  </si>
  <si>
    <t>Talent Management
(NEW)</t>
  </si>
  <si>
    <t>P2P - P2P Configuration Set Up (Self-Description):
We at OpusCapita recognize that every customer is unique and we strive to create solutions which solve real life customer problems. OpusCapita customers vary greatly in size and complexity.  Smaller and less complex customers may configure the solution with an out-of-the-box setup to solve their business issues, however at the other end of the spectrum, larger customers like IBM and Maersk have unique business issues which cannot be solved with the out-of-box-configuration.  At the NHS we are solving the issue of catalog and price syndicationaccross the entire health system of the UK.  At Maersk and FedEx we are solving issues relating to spare parts ordering and EAM.  At OOB we are solving the management of company provided Uniforms.       
1. P2P configuration
Our approach to P2P configuration is driven by the customer's desired business process.  Once we design the desired configuration, we then work with the customer to show options and then configure the system as apporpriate, using the available configuration alternatives.
2. Configuration Limits
In our solution design we do not limit the number of configuration options, but rather enable them as needed to complement our core product.
3. Multiple ERP environements
Within our larger customers the requirement to interface with multiple backend ERP systems is the norm.  The nature of integration with backend ERP's varies between customers and within business units, and while common elements always apply, there is not a single standard apporach.  Different ERP's have differing accounting segments and varying API's to enable the integration.  Master data and transactional data integration typically leverages different integration technologoes.  Masterdata itself is usually always managed in back-end system, like ERP, where we utilize interfaces for exchange of the data. Interfaces can be manual, time-based or automated, depending on the process need. Automation levels are defined for each interface individually. 
4. Configuration of Web Forms.  Our forms technology is one of OpusCapita strengths.  Forms are used extensivlely by our customers and the ease of maintaining these forms is critical to their success. There are no real limitations in the configuration of web forms. Web Form fields are editable product attributes and the configuration of web forms are maintained via the administration UI.  Form attributes can be flexibly used in any number of forms.  The configuration of web forms is available to key users and does not require services from OpusCapita to be configured.
P2P - Business Rules / Workflow (Self-Description):
1. Business Rules
Business rules can be implemented in several parts of the solution.  Within catalog management, business rules are used to validate and enrich catalog data.   In the shopping application, business rules manage cart behaviour.  During requisition and invoice apporvals, business rules manage the approval porcess.  Many business rules are implemented as exits in the application, calling scripts that execuite business rules. In addition to the approval workflow, there are other business rules which can be configured, such as Cheaper Items Verification, replecement items, budget management, and company issued equipment. 
2. Visual workflow components
OpusCapita has not invested heavily into visual workflow components.  Visual components give the impression of system configuration by business users, however the reality is that anything but the most basic of configurations requires the fall back to coding within the workflows.  System configuration happens during implementation; core configuration usually does not materially change post implementation.  
3. WorkFlow Capability
Our current workflow engine is GrailsFlow, an Open Source project.  
P2P - Requisitioning Process (Self-Description):
1. Requisition Creation
Creating a requisition starts in the catalog with searching for the required products and placing them into the shopping cart.  The shopping cart is essentially the Requisition. There are a number of other mechanisms for creating the Cart - see section 2.1 above.  
Please refer to the following for more details:
- Section 2.1 for details regarding modes of requisition creation
- FunctionalDescription 07 - OC Procurement (PROC)
On the cart, all additional information required to complete the requisition is entered or defaulted, including:
- Cost allocation between various cost objects (cost centers, projects, internal orders, etc.) at header or line level
- Automatic assignment of GL accounts to products and commodity groups
- Delivery addresses at both the header and line level
- Recording of additional fees and charges (freight, postage, etc.) 
- Adding documents, including the possibility to configure which types of documents (pdf, docs, xslx, etc.) can be uploaded 
- Cart Name
In addition specific checks are carried out on the shopping cart. These also include: 
- Checks on minimum order quantities 
- Checks on minimum order values 
- Mapping of surcharges and discounts - Validation of account assignment
Accounting, delivery and invoice information defaults from user, supplier and accounting rules information, for the majority of the requisitions, should be correct.  However the requisition workflow can be configured to pass the requisition to accounting for validation. For larger requisitions, tools are available to propagate header details to the line level. 
Proceeding to checkout provides a last overview of the cart, the selected items, accounting details and gives a first glance to the assigned approver (if applicable), with contact information. In case the cart value remains below a certain threshold (user’s spend limit), the cart will be automatically approved and converted to a purchase order. Otherwise, it must be routed for approval before finally transformed into an order. Once the cart is submitted for approval a requisition number is assigned.
2. Approval Routing 
Please refer to section 2.14 Approval Approval Processing
3. Other PO Types
Limit orders are supported.
4. Requisition Split
Professional buyer support is a roadmap item for H1 2018. It will allow professional buyers to merge, split and re-organize requisitions.
Vendor instructions are a standard feature on the requisition, both at header and line item level.
5. Tooling Requisitions
Tools can be identified in the inventory system as items.  Ordering tools would effectively be the same as ordering any other inventory item. 
6. Asset Tracking
There are no features regarding asset tracking (track asset value/depreciation, track warranties, service schedules, configure asset attributes, etc.) in the system.
7. Blocking Requisitions
Business rules within the cart can be implemented to block requisitions, for instance, if suppliers are not qualified, or if preferred/designated suppliers already exist for a specific item or category, or if the cart needs to be sent to RFP.
8. Aggregation of Requisitions
Currently demand aggregation can be scripted into the PO generation process where a single purchase order can be created to a supplier from demand from multiple requisitions.
Professional buyer support is a roadmap item for H1 2018. It will allow professional buyers to merge, split and re-organize requisitions. 
9. Tiered Pricing
Tiered pricing is defined in the Catalog load.  The requisitioning system automatically adjusts the tiered pricing for the quantity being ordered, both for the online pricing and external price validation.
10. Shopping Lists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11. Requisition Creation Effort
Simple 1-3 line requisitions would take only minutes to complete as all accounting information defaults onto the requisition.  3 Clicks and you are done.
12. End User Training
Online help is provided to assist users in requisition management.  Customers typically extend the Online documentation to cover customer specific processes. 
The OpusCapita Learing Academy contains online learing tutorials for commonly used features.  These can be adapted for customer use.
P2P - Receiving Process (Self-Description):
4.03 Receiving Process</t>
  </si>
  <si>
    <t>Asset Management
(REVISED)</t>
  </si>
  <si>
    <t>P2P - Personalization (Self-Description):
The customer can configure the UI labels by adjusting the appropriate language pack..</t>
  </si>
  <si>
    <t>Language and Terminology
(REVISED)</t>
  </si>
  <si>
    <t>Widgets / Portlets
(REVISED)</t>
  </si>
  <si>
    <t>Private Workspaces
(REVISED)</t>
  </si>
  <si>
    <t>3rd Party View Support
(REVISED)</t>
  </si>
  <si>
    <t>UX
(REVISED)</t>
  </si>
  <si>
    <t xml:space="preserve">P2P - P2P Configuration Set Up (Self-Description):
We at OpusCapita recognize that every customer is unique and we strive to create solutions which solve real life customer problems. OpusCapita customers vary greatly in size and complexity.  Smaller and less complex customers may configure the solution with an out-of-the-box setup to solve their business issues, however at the other end of the spectrum, larger customers like IBM and Maersk have unique business issues which cannot be solved with the out-of-box-configuration.  At the NHS we are solving the issue of catalog and price syndicationaccross the entire health system of the UK.  At Maersk and FedEx we are solving issues relating to spare parts ordering and EAM.  At OOB we are solving the management of company provided Uniforms.       
1. P2P configuration
Our approach to P2P configuration is driven by the customer's desired business process.  Once we design the desired configuration, we then work with the customer to show options and then configure the system as apporpriate, using the available configuration alternatives.
2. Configuration Limits
In our solution design we do not limit the number of configuration options, but rather enable them as needed to complement our core product.
3. Multiple ERP environements
Within our larger customers the requirement to interface with multiple backend ERP systems is the norm.  The nature of integration with backend ERP's varies between customers and within business units, and while common elements always apply, there is not a single standard apporach.  Different ERP's have differing accounting segments and varying API's to enable the integration.  Master data and transactional data integration typically leverages different integration technologoes.  Masterdata itself is usually always managed in back-end system, like ERP, where we utilize interfaces for exchange of the data. Interfaces can be manual, time-based or automated, depending on the process need. Automation levels are defined for each interface individually. 
4. Configuration of Web Forms.  Our forms technology is one of OpusCapita strengths.  Forms are used extensivlely by our customers and the ease of maintaining these forms is critical to their success. There are no real limitations in the configuration of web forms. Web Form fields are editable product attributes and the configuration of web forms are maintained via the administration UI.  Form attributes can be flexibly used in any number of forms.  The configuration of web forms is available to key users and does not require services from OpusCapita to be configured.
P2P - Business Rules / Workflow (Self-Description):
1. Business Rules
Business rules can be implemented in several parts of the solution.  Within catalog management, business rules are used to validate and enrich catalog data.   In the shopping application, business rules manage cart behaviour.  During requisition and invoice apporvals, business rules manage the approval porcess.  Many business rules are implemented as exits in the application, calling scripts that execuite business rules. In addition to the approval workflow, there are other business rules which can be configured, such as Cheaper Items Verification, replecement items, budget management, and company issued equipment. 
2. Visual workflow components
OpusCapita has not invested heavily into visual workflow components.  Visual components give the impression of system configuration by business users, however the reality is that anything but the most basic of configurations requires the fall back to coding within the workflows.  System configuration happens during implementation; core configuration usually does not materially change post implementation.  
3. WorkFlow Capability
Our current workflow engine is GrailsFlow, an Open Source project.  
</t>
  </si>
  <si>
    <t>Tasks and Milestones
(REVISED)</t>
  </si>
  <si>
    <t>Extended Team Management
(NEW)</t>
  </si>
  <si>
    <t>Sandboxes
(NEW)</t>
  </si>
  <si>
    <t>Project Performance Management ("goal management")
(NEW)</t>
  </si>
  <si>
    <t>Campaign Management
(NEW)</t>
  </si>
  <si>
    <t>P2P - Catalog Approvals (Self-Description):
1. Approval Features: The standard version of our Self Service Manager includes a "Best-Practice" workflow which is already used by leading marketplace and company group customers, as well as by several 10,000 suppliers. 
This "Best-Practice" workflow consists of a supplier workflow for importing catalogs and a subsequent customer workflow for releasing catalogs.
P2P - Approval Process / Approval Engine (Self-Description):
1. Describe the approval engine 
We have a data driven approach to requisition approval processing.  
The requisition approval structure is built using a workflow tool.  This structures the requisition workflow, for example:
Step 1 - Cost Accounting Verification
Step 2 - Procurement Action if free text order
Step 3 - Category Management approval if required
Step 4 - Cost Object/Budget approval
The actual requisition workflow for an individual requisition is dynamically determined based on requisition amount, requisitioner organization and supervisor, Cost Object assignment, product categories, etc.  The workflow tool dynamically interrogates the relevant organizational, authorization, and category data tables to determine the authorization steps.  This is re-evaluated at each approval step and adjusts dynamically based on any changes in the requisition.  Cost Object approval determines the multiple levels of approval required.
Organizations are very dynamic and managing organization change external to the workflow tool has been very effective for our customers.  We provide a comprehensive workflow implementation in our standard product which meets the needs of the majority of our customers, and this implementation can extend to meet a specific customer requirement if required.
The workflow tool supports all required notifications, approval work lists, mobile device approvals, responsibility delegations for absence, budget checking, requisition change and rejection notification, individual authorization level, approval audit, etc. expected during the requisition approval process.  
2. Line Item Level workflow
The standard implementation supports header level approval workflow.  More complex line item level workflows with parallel approval steps have been configured as extensions to the standard implementation.
3. Delegation of approval authority
Delegation of approval authority is fully supported.
P2P - Order Processing (buy-side) (Self-Description):
1. Attach documents to an order:
Documents, including the possibility to configure which types of documents (pdf, docs, xslx, etc.) can be attached and transfered. All of our services and associated files operaite in a secured data center behind certified secure web applications. Only administrators and users who originated or apporved a requisition have access to the document attachments. 
2. Receiving order responses:
Either OpusCapita or the ERP system can transmit the order to the supplier. If the order is sent by OpusCapita, the order number generated by the ERP system can be used so the supplier can indicate it on their invoice.
OpusCapita's integrated document sending and receiving services can transmit and receive documents in different formats including XML,  EDIFACT, and other standards. We process over 200 million electronic documents per year (POs, POR, CO, Invoice, Bill of Lading etc.).  Transactions are also made available to suppliers in the Supplier Document Portal (see Functional Overview on SDP) where they can be easily viewed and edited by the supplier. All transactions are fully traceable and auditable. With Procurement Manager, orders can also be sent as PDF via email.
3. Send PO to ERP:
All orders are synchronised with the active ERP system via a standard interface. In return, OpusCapita receives an internal PO number created by the ERP system under which the corresponding order is stored and which is saved as reference besides the internal OpusCapita PO number. Attachements can be provided via our service either as embeded or as a URI reference. Some ERPs do not have the capaibility to utilize attachements so this always depends on the customer unless they are using our Procurement application where they always have access to attach files and view file attachements. 
P2P - Order Delivery / Communication (Self-Description):
1. Communication between buyers and suppliers (SDP):
OpusCapita’s Supplier Documents Portal (SDP) and B2B Integration services modules provide for an automated transmission of all business documents to both the backend systems of our customers and the systems of involved suppliers. We provide full electronic integration and exchange of various documents like purchase orders, advanced shipping notes, order confirmations or invoices. Integration is accurate, quick and secure without media discontinuity. Suppliers can access information in the supplier portal or receive information via direct integration. 
2. Order transmission methods:
OpusCapita can transmit electronic documents as XML, EDI (ANSI and EDIFACT), eMail (with PDF attachments), CSV, native ERP formats (IDOC XML, CXML), and as industry or regional standards (PEPPOL, PIDX, RossetaNet, etc). Our platform manages the document choreogrpahy and can provide users with the status of a document transaction as well as a status of the effected document (e.g. PO acknowldged). For additional information please see that attached referenced documents. 
P2P - Order Collaboration (buyer/supplier) (Self-Description):
Our network solution is focused on supporting full automated and integrated document choreography including many different document types. Our Procurement Manager ordering module keeps track of the statuses of each document in including Requisitions, Purhcase Orders, Receipts and Invoices. Status of documents can be impacted by supplier interactions such as order acknoledgements or invoices. Approved users can change requisitions and POs and all users can review requisition, order, and invoice status. Matching rules determine when an invoice is approved for payment and when the order and invoice can be closed and archived and sen to the ERP for Payment or paid via the OpusCapita Payment Factory. All Requisition and Order changes are fully auditable, not only in the status history but also via auditing tables built into OpusCapita applications. 
Please see 3.06 and attachment references
P2P - Order Processing (supply-side) (Self-Description):
PO Confirmation/Acknowledgement
Within PO Confirmation suppliers can confirm or override/change: Delivery Date, Quantity, and UnitPrice. All changes will lead to an approval workflow on the customer side. PO Confirmations can be done via WebEDI (UI) or fully electronically (webservice/file-based). After submission suppliers can see the status of their order, as can the buyer of course. Suppliers can be enabled to create orders (requisitions)
Additionally, in the Supplier portal supplier are able to create a requisition on behalf of the “buyer”. Use case: some ad-hoc maintenance work has been done and the supplier creates the requisition after fulfilling the task. This will lead to an approval process on the buyer side.
Service Enry Sheet
Within Service Entry there is PO Information as well. Here the supplier can add additional service items. He can swap an item entered by a buyer as this e.g. maintenance task wasn´t executed but another instead. He can override prices, delivery dates, descriptions etc. Deviations from the original PO will lead to an approval. Within this approval process “dispute” is possible.
RfQ Supplier Reponse
Supplier can overide all data in an RFQ if allowed and if accepted by a supplier this will automatically be turned into a requisition and a PO. 
P2P - P2P Configuration Set Up (Self-Description):
We at OpusCapita recognize that every customer is unique and we strive to create solutions which solve real life customer problems. OpusCapita customers vary greatly in size and complexity.  Smaller and less complex customers may configure the solution with an out-of-the-box setup to solve their business issues, however at the other end of the spectrum, larger customers like IBM and Maersk have unique business issues which cannot be solved with the out-of-box-configuration.  At the NHS we are solving the issue of catalog and price syndicationaccross the entire health system of the UK.  At Maersk and FedEx we are solving issues relating to spare parts ordering and EAM.  At OOB we are solving the management of company provided Uniforms.       
1. P2P configuration
Our approach to P2P configuration is driven by the customer's desired business process.  Once we design the desired configuration, we then work with the customer to show options and then configure the system as apporpriate, using the available configuration alternatives.
2. Configuration Limits
In our solution design we do not limit the number of configuration options, but rather enable them as needed to complement our core product.
3. Multiple ERP environements
Within our larger customers the requirement to interface with multiple backend ERP systems is the norm.  The nature of integration with backend ERP's varies between customers and within business units, and while common elements always apply, there is not a single standard apporach.  Different ERP's have differing accounting segments and varying API's to enable the integration.  Master data and transactional data integration typically leverages different integration technologoes.  Masterdata itself is usually always managed in back-end system, like ERP, where we utilize interfaces for exchange of the data. Interfaces can be manual, time-based or automated, depending on the process need. Automation levels are defined for each interface individually. 
4. Configuration of Web Forms.  Our forms technology is one of OpusCapita strengths.  Forms are used extensivlely by our customers and the ease of maintaining these forms is critical to their success. There are no real limitations in the configuration of web forms. Web Form fields are editable product attributes and the configuration of web forms are maintained via the administration UI.  Form attributes can be flexibly used in any number of forms.  The configuration of web forms is available to key users and does not require services from OpusCapita to be configured.
P2P - Business Rules / Workflow (Self-Description):
1. Business Rules
Business rules can be implemented in several parts of the solution.  Within catalog management, business rules are used to validate and enrich catalog data.   In the shopping application, business rules manage cart behaviour.  During requisition and invoice apporvals, business rules manage the approval porcess.  Many business rules are implemented as exits in the application, calling scripts that execuite business rules. In addition to the approval workflow, there are other business rules which can be configured, such as Cheaper Items Verification, replecement items, budget management, and company issued equipment. 
2. Visual workflow components
OpusCapita has not invested heavily into visual workflow components.  Visual components give the impression of system configuration by business users, however the reality is that anything but the most basic of configurations requires the fall back to coding within the workflows.  System configuration happens during implementation; core configuration usually does not materially change post implementation.  
3. WorkFlow Capability
Our current workflow engine is GrailsFlow, an Open Source project.  
P2P - Invoice Validation / Approvals (Self-Description):
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
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P2P - Trade Financing (Receivables and Payables Financing) (Self-Description):
OpusCapita currently partners with Prime Revenue and TradeIX for reverse factoring and receivables financing respectively. We also have plans to build dynamic discounting capability into the new invoice processing automation platform.</t>
  </si>
  <si>
    <t>Native Workflow Support
(REVISED)</t>
  </si>
  <si>
    <t>P2P - Catalog Approvals (Self-Description):
1. Approval Features: The standard version of our Self Service Manager includes a "Best-Practice" workflow which is already used by leading marketplace and company group customers, as well as by several 10,000 suppliers. 
This "Best-Practice" workflow consists of a supplier workflow for importing catalogs and a subsequent customer workflow for releasing catalogs.
P2P - Approval Process / Approval Engine (Self-Description):
1. Describe the approval engine 
We have a data driven approach to requisition approval processing.  
The requisition approval structure is built using a workflow tool.  This structures the requisition workflow, for example:
Step 1 - Cost Accounting Verification
Step 2 - Procurement Action if free text order
Step 3 - Category Management approval if required
Step 4 - Cost Object/Budget approval
The actual requisition workflow for an individual requisition is dynamically determined based on requisition amount, requisitioner organization and supervisor, Cost Object assignment, product categories, etc.  The workflow tool dynamically interrogates the relevant organizational, authorization, and category data tables to determine the authorization steps.  This is re-evaluated at each approval step and adjusts dynamically based on any changes in the requisition.  Cost Object approval determines the multiple levels of approval required.
Organizations are very dynamic and managing organization change external to the workflow tool has been very effective for our customers.  We provide a comprehensive workflow implementation in our standard product which meets the needs of the majority of our customers, and this implementation can extend to meet a specific customer requirement if required.
The workflow tool supports all required notifications, approval work lists, mobile device approvals, responsibility delegations for absence, budget checking, requisition change and rejection notification, individual authorization level, approval audit, etc. expected during the requisition approval process.  
2. Line Item Level workflow
The standard implementation supports header level approval workflow.  More complex line item level workflows with parallel approval steps have been configured as extensions to the standard implementation.
3. Delegation of approval authority
Delegation of approval authority is fully supported.
P2P - Order Processing (buy-side) (Self-Description):
1. Attach documents to an order:
Documents, including the possibility to configure which types of documents (pdf, docs, xslx, etc.) can be attached and transfered. All of our services and associated files operaite in a secured data center behind certified secure web applications. Only administrators and users who originated or apporved a requisition have access to the document attachments. 
2. Receiving order responses:
Either OpusCapita or the ERP system can transmit the order to the supplier. If the order is sent by OpusCapita, the order number generated by the ERP system can be used so the supplier can indicate it on their invoice.
OpusCapita's integrated document sending and receiving services can transmit and receive documents in different formats including XML,  EDIFACT, and other standards. We process over 200 million electronic documents per year (POs, POR, CO, Invoice, Bill of Lading etc.).  Transactions are also made available to suppliers in the Supplier Document Portal (see Functional Overview on SDP) where they can be easily viewed and edited by the supplier. All transactions are fully traceable and auditable. With Procurement Manager, orders can also be sent as PDF via email.
3. Send PO to ERP:
All orders are synchronised with the active ERP system via a standard interface. In return, OpusCapita receives an internal PO number created by the ERP system under which the corresponding order is stored and which is saved as reference besides the internal OpusCapita PO number. Attachements can be provided via our service either as embeded or as a URI reference. Some ERPs do not have the capaibility to utilize attachements so this always depends on the customer unless they are using our Procurement application where they always have access to attach files and view file attachements. 
P2P - Order Collaboration (buyer/supplier) (Self-Description):
Our network solution is focused on supporting full automated and integrated document choreography including many different document types. Our Procurement Manager ordering module keeps track of the statuses of each document in including Requisitions, Purhcase Orders, Receipts and Invoices. Status of documents can be impacted by supplier interactions such as order acknoledgements or invoices. Approved users can change requisitions and POs and all users can review requisition, order, and invoice status. Matching rules determine when an invoice is approved for payment and when the order and invoice can be closed and archived and sen to the ERP for Payment or paid via the OpusCapita Payment Factory. All Requisition and Order changes are fully auditable, not only in the status history but also via auditing tables built into OpusCapita applications. 
Please see 3.06 and attachment references
P2P - Order Processing (supply-side) (Self-Description):
PO Confirmation/Acknowledgement
Within PO Confirmation suppliers can confirm or override/change: Delivery Date, Quantity, and UnitPrice. All changes will lead to an approval workflow on the customer side. PO Confirmations can be done via WebEDI (UI) or fully electronically (webservice/file-based). After submission suppliers can see the status of their order, as can the buyer of course. Suppliers can be enabled to create orders (requisitions)
Additionally, in the Supplier portal supplier are able to create a requisition on behalf of the “buyer”. Use case: some ad-hoc maintenance work has been done and the supplier creates the requisition after fulfilling the task. This will lead to an approval process on the buyer side.
Service Enry Sheet
Within Service Entry there is PO Information as well. Here the supplier can add additional service items. He can swap an item entered by a buyer as this e.g. maintenance task wasn´t executed but another instead. He can override prices, delivery dates, descriptions etc. Deviations from the original PO will lead to an approval. Within this approval process “dispute” is possible.
RfQ Supplier Reponse
Supplier can overide all data in an RFQ if allowed and if accepted by a supplier this will automatically be turned into a requisition and a PO. 
P2P - P2P Configuration Set Up (Self-Description):
We at OpusCapita recognize that every customer is unique and we strive to create solutions which solve real life customer problems. OpusCapita customers vary greatly in size and complexity.  Smaller and less complex customers may configure the solution with an out-of-the-box setup to solve their business issues, however at the other end of the spectrum, larger customers like IBM and Maersk have unique business issues which cannot be solved with the out-of-box-configuration.  At the NHS we are solving the issue of catalog and price syndicationaccross the entire health system of the UK.  At Maersk and FedEx we are solving issues relating to spare parts ordering and EAM.  At OOB we are solving the management of company provided Uniforms.       
1. P2P configuration
Our approach to P2P configuration is driven by the customer's desired business process.  Once we design the desired configuration, we then work with the customer to show options and then configure the system as apporpriate, using the available configuration alternatives.
2. Configuration Limits
In our solution design we do not limit the number of configuration options, but rather enable them as needed to complement our core product.
3. Multiple ERP environements
Within our larger customers the requirement to interface with multiple backend ERP systems is the norm.  The nature of integration with backend ERP's varies between customers and within business units, and while common elements always apply, there is not a single standard apporach.  Different ERP's have differing accounting segments and varying API's to enable the integration.  Master data and transactional data integration typically leverages different integration technologoes.  Masterdata itself is usually always managed in back-end system, like ERP, where we utilize interfaces for exchange of the data. Interfaces can be manual, time-based or automated, depending on the process need. Automation levels are defined for each interface individually. 
4. Configuration of Web Forms.  Our forms technology is one of OpusCapita strengths.  Forms are used extensivlely by our customers and the ease of maintaining these forms is critical to their success. There are no real limitations in the configuration of web forms. Web Form fields are editable product attributes and the configuration of web forms are maintained via the administration UI.  Form attributes can be flexibly used in any number of forms.  The configuration of web forms is available to key users and does not require services from OpusCapita to be configured.
P2P - Business Rules / Workflow (Self-Description):
1. Business Rules
Business rules can be implemented in several parts of the solution.  Within catalog management, business rules are used to validate and enrich catalog data.   In the shopping application, business rules manage cart behaviour.  During requisition and invoice apporvals, business rules manage the approval porcess.  Many business rules are implemented as exits in the application, calling scripts that execuite business rules. In addition to the approval workflow, there are other business rules which can be configured, such as Cheaper Items Verification, replecement items, budget management, and company issued equipment. 
2. Visual workflow components
OpusCapita has not invested heavily into visual workflow components.  Visual components give the impression of system configuration by business users, however the reality is that anything but the most basic of configurations requires the fall back to coding within the workflows.  System configuration happens during implementation; core configuration usually does not materially change post implementation.  
3. WorkFlow Capability
Our current workflow engine is GrailsFlow, an Open Source project.  
P2P - Invoice Validation / Approvals (Self-Description):
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
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P2P - Trade Financing (Receivables and Payables Financing) (Self-Description):
OpusCapita currently partners with Prime Revenue and TradeIX for reverse factoring and receivables financing respectively. We also have plans to build dynamic discounting capability into the new invoice processing automation platform.</t>
  </si>
  <si>
    <t>Customizable Business Rules
(REVISED)</t>
  </si>
  <si>
    <t>Rule Sets / Groups
(REVISED)</t>
  </si>
  <si>
    <t>Visual Workflow Management
(REVISED)</t>
  </si>
  <si>
    <t>Approvals and Workflow
(REVISED)</t>
  </si>
  <si>
    <t>Email Approvals
(NEW)</t>
  </si>
  <si>
    <t>Workflow Cloning
(NEW)</t>
  </si>
  <si>
    <t>Single Sign On
(NEW)</t>
  </si>
  <si>
    <t>User Account Management
(NEW)</t>
  </si>
  <si>
    <t>Fine Grained Role Based Security
(NEW)</t>
  </si>
  <si>
    <t>View Filtering
(NEW)</t>
  </si>
  <si>
    <t>Portal Configurability 
(NEW)</t>
  </si>
  <si>
    <t>P2P - Supplier Information Management (Self-Description):
5.02 Supplier Information Management</t>
  </si>
  <si>
    <t>Certificate Management
(REVISED)</t>
  </si>
  <si>
    <t>Insurance Certificate Management
(NEW)</t>
  </si>
  <si>
    <t>Profile Maintenance
(REVISED)</t>
  </si>
  <si>
    <t>Data Visibility
(NEW)</t>
  </si>
  <si>
    <t>Document Management
(REVISED)</t>
  </si>
  <si>
    <t>Template Cloning
(NEW)</t>
  </si>
  <si>
    <t>Approvals
(NEW)</t>
  </si>
  <si>
    <t>Independent Contractor Management
(REVISED)</t>
  </si>
  <si>
    <t>P2P - Supplier Onboarding (Self-Description):
5.01 Supplier Onboarding</t>
  </si>
  <si>
    <t>Dynamic "Onboarding" Workflows
(REVISED)</t>
  </si>
  <si>
    <t>Survey Support
(REVISED)</t>
  </si>
  <si>
    <t>Template Library
(REVISED)</t>
  </si>
  <si>
    <t xml:space="preserve">P2P - Supplier Performance and Risk Management (Self-Description):
1. Contract compliance: 
OpusCapita provides its own basic contract management application, but it can also integrate third party CM solutions. Contract compliance can happen at a few levels. One is making sure contracts are active and current. If the supplier contract or its catalog has expired then there is no possibility to send an order to that supplier. Even the spotbuy records and is available in reporting as long-tail expenses which adhere the compliance and reduces risk.
Our solution excels at supporting the import of contract master data which ensure contracts utilized in procurement are up to date. Companies like IBM and Maersk load contracts each day from their contract management systems and we ensure users can only buy from approved and active contracts. Our platform is also very effective at distributing contract meta data to other platforms, acting as a hub, like we do for catlaogs for publication and syndication. 
More importantly for transaction based price compliance, our catalog solution is very effective at ensuring prices are continually updated and used during requsition and PO creation or during invoice validation. Our catalog managemnt platform manages the process of supplier price updates ensuring that all price and assortment deltas are tracked. Once approved we are able to syndicate price information to ERPs and EAMs as well as to our own Procurement and Catalog tools. For more on contract price validation processes supported by our catalog management and search technologies please refer to the worksheet "Catalogs". 
2. Monitor and Report: 
Supplier Information Manager captures and analyses supplier performance on a periodic manner. It calculates two different types of facts namely;
Hard facts which show the supplier performance based on real data capture from different sources like RFI participation, RFQ awarding, total Purchase Order Send to supplier and the delivery time of the goods. And Soft-Facts are calculated from feedback collected from the different buyers. 
SIM sends surveys to buyers to collect feedback of supplier performance but does not send to suppliers. Our reviews and rating capability for both products and receiving help provie a feedback loop from the procurement community. These ratings and reviews can be used to track supplier performance. In projects we have integrated with products like Achilles. 
</t>
  </si>
  <si>
    <t>Qualification Support
(REVISED)</t>
  </si>
  <si>
    <t>Best Practices Intelligence
(NEW)</t>
  </si>
  <si>
    <t>Category Intelligence
(NEW)</t>
  </si>
  <si>
    <t>Supplier Intelligence
(NEW)</t>
  </si>
  <si>
    <t xml:space="preserve">P2P - Catalog Creation / Onboarding (Self-Description):
Catalog Creation Onboarding
P2P - Order Creation (Self-Description):
3.2 Order Creation
P2P - Fulfillment (Self-Description):
Advanced Shipping Notes provide information about departure of goods and announce the shipping date and the delivery number. Based on the order receipt, supplier can create an advanced shipping note for the shipped items in our supplier document portal. If inventory is integrated, a pick list can be printed, too.
The shipping note will be ‘received’ and visible for customers in the procurement module (PROC) and can serve to create a goods receipt out of it. Adding of attachments and comments is supported.
Other Fulfillment related B2B documents are supported by our B2B integration service where we do millions of Fullfillment transaction documents each year. Other than ASN however these are network messages that interface between backend buyer system. Bill of Lading for instance, Way Bills, Transportation status, etc. We support the full set of EDIFACT and ANSI documents as well as Peppol and other XML standards. 
See "Factsheet 12 - OC B2B Integration.pdf" for more information. 
P2P - Invoice Creation / Capturing / submission (Self-Description):
PO Flip is one of the standard features of OpusCapita Business Network portal, but can also be offered as part of OpusCapita eProcurement suite. Our sophisticated automation rules engine can facilitate automated non-PO-invoice processes. OpusCapita has a widely distributed open supplier network, but also more than 200 interoperable agreements with business partners to have global coverage in eInvoice receiving (and sending). Additionally our portal offers the possibility for suppliers to key-in invoice and self-service supplier data by themselves. Through OpusCapita B2B integration (EDI) tools we can exchange a wide range of different financial and P2P process related data and documents. OpusCapita offers invoice digitizing service for paper and .pdf invoices where various data capture templates can be applied, incl. supplier masterdata matching and validation services. During the first half of 2018 we will be implementing machine learning for intelligent posting of invoices. </t>
  </si>
  <si>
    <t>Knowledge Management
(REVISED)</t>
  </si>
  <si>
    <t>P2P - Catalog Creation / Onboarding (Self-Description):
Catalog Creation Onboarding
P2P - Catalog Data Quality Control (Self-Description):
1.2 Catalog Data Quality Control
P2P - Catalog Objects (Self-Description):
1.5 Catalog Objects 
P2P - Search Engine (Self-Description):
1. Search Engine
Please refer to Attached FunctionalDescription 03 - OC Shop (Online Product Catalog)  for an overview of the OC Search Engine (Online Product Catalog).  This document describes the many capabilities of our shopping experience.
2. Type ahead
Type ahead is fully supported in a manner that shows both standard type-ahead and type ahead within categories similar to Amazon.  This eliminates looking for a "laptop" and finding laptop accessorices.
3. Filtering
Filtering is based on facet selections.  Faceted data includes categories, suppliers, manufacturers, and price ranges,  In addition we support dynamic attribute value filters where we can filter within product attributes values, for example a user may filter on laptops with a 1TB hard disk size.
4. Advanced Search
Keyword search is enhanced wth the use of ? and * operators and Google-like advanced search criteria.  Under advanced search we have specialized extensions to the search to include "With all of the words," "With the exact phrase," "With at least one of the words," "Without the words," plus field specific searches like EAN and Internal Part Number.
5. Search Technologies
We believe that the richest search is based on hosted content.  Our technology for search is Lucene, and after the processsing validation and enrichment of the catalog data, we persist the catalog data into Lucene.  This provides a very scalable and high-performance search capability, and we leverage Lucene to provide capabilites such as stemming, wild card search. faceting, etc.  
We have investigated and implemented capabilities that leverage supplier websites such as punchout level 1 and 2, transparent punchout, federated search, and support of SAP OCI 5 technologies, however to provide our guided buying capabilities we find that the control of the buying experience is best achieved when you have fulll control of the catalogs and prices, ie. Hosted Content.
6.  Did you mean?
When a search does not return a result, fuzzy search is invoked to suggest alternatives under "Did you mean?"  If there is truely no suitable product, the user can use general or commodity specific forms to create freetext orders.
P2P - Requisitioning Process (Self-Description):
1. Requisition Creation
Creating a requisition starts in the catalog with searching for the required products and placing them into the shopping cart.  The shopping cart is essentially the Requisition. There are a number of other mechanisms for creating the Cart - see section 2.1 above.  
Please refer to the following for more details:
- Section 2.1 for details regarding modes of requisition creation
- FunctionalDescription 07 - OC Procurement (PROC)
On the cart, all additional information required to complete the requisition is entered or defaulted, including:
- Cost allocation between various cost objects (cost centers, projects, internal orders, etc.) at header or line level
- Automatic assignment of GL accounts to products and commodity groups
- Delivery addresses at both the header and line level
- Recording of additional fees and charges (freight, postage, etc.) 
- Adding documents, including the possibility to configure which types of documents (pdf, docs, xslx, etc.) can be uploaded 
- Cart Name
In addition specific checks are carried out on the shopping cart. These also include: 
- Checks on minimum order quantities 
- Checks on minimum order values 
- Mapping of surcharges and discounts - Validation of account assignment
Accounting, delivery and invoice information defaults from user, supplier and accounting rules information, for the majority of the requisitions, should be correct.  However the requisition workflow can be configured to pass the requisition to accounting for validation. For larger requisitions, tools are available to propagate header details to the line level. 
Proceeding to checkout provides a last overview of the cart, the selected items, accounting details and gives a first glance to the assigned approver (if applicable), with contact information. In case the cart value remains below a certain threshold (user’s spend limit), the cart will be automatically approved and converted to a purchase order. Otherwise, it must be routed for approval before finally transformed into an order. Once the cart is submitted for approval a requisition number is assigned.
2. Approval Routing 
Please refer to section 2.14 Approval Approval Processing
3. Other PO Types
Limit orders are supported.
4. Requisition Split
Professional buyer support is a roadmap item for H1 2018. It will allow professional buyers to merge, split and re-organize requisitions.
Vendor instructions are a standard feature on the requisition, both at header and line item level.
5. Tooling Requisitions
Tools can be identified in the inventory system as items.  Ordering tools would effectively be the same as ordering any other inventory item. 
6. Asset Tracking
There are no features regarding asset tracking (track asset value/depreciation, track warranties, service schedules, configure asset attributes, etc.) in the system.
7. Blocking Requisitions
Business rules within the cart can be implemented to block requisitions, for instance, if suppliers are not qualified, or if preferred/designated suppliers already exist for a specific item or category, or if the cart needs to be sent to RFP.
8. Aggregation of Requisitions
Currently demand aggregation can be scripted into the PO generation process where a single purchase order can be created to a supplier from demand from multiple requisitions.
Professional buyer support is a roadmap item for H1 2018. It will allow professional buyers to merge, split and re-organize requisitions. 
9. Tiered Pricing
Tiered pricing is defined in the Catalog load.  The requisitioning system automatically adjusts the tiered pricing for the quantity being ordered, both for the online pricing and external price validation.
10. Shopping Lists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11. Requisition Creation Effort
Simple 1-3 line requisitions would take only minutes to complete as all accounting information defaults onto the requisition.  3 Clicks and you are done.
12. End User Training
Online help is provided to assist users in requisition management.  Customers typically extend the Online documentation to cover customer specific processes. 
The OpusCapita Learing Academy contains online learing tutorials for commonly used features.  These can be adapted for customer use.
P2P - Shopping Cart / Checkout Process (Self-Description):
1. Shopping cart/ Checkout process
The shopping cart and the requisition are essentially the same business object in OpusCapita.  Theis has been discussed in detail, in section 2.5.
2. Professsional Buyer Support
Professional buyer support is a roadmap item for H1 2018.  It will allow professional buyers to merge, split and re-organize requisitions.
P2P - Guided Buying (Self-Description):
1. Guided Buying Approach
Guided Buying directs the user to purchase the correct product from a contracted supplier at the best price.  This can be either general mechanisms that guide buyer behaviour, or specific category functionaity that helps the user buy in a complex commodity like MRO.
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2. Inputs to the guided buying apporach
Please see 1 above.
3. Context Specific Data
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4. Purchasing non catalog goods and Services
We focus on being the One-Stop-Shop for the purchase of good and services. We have discussed elsewhere support of commodities such as contigent labor, however not all expenditure goes though our platform and we do not see a lot of value trying to address requirements like T&amp;E.  
P2P - Robotics / AI / Machine Learning (Self-Description):
ML is more than a roadmap item. We alraedy implemented some ML algorythms in our aplications: our Invoicing workflow as well as our procurement solution alraedy use ML to determine e.g. GL accounts. We are now planning to extend this e.g. into the area of classification mapping.
We are using Artificial intelligence to develop intelligent software. In particular we are piloting payment fraud detection in OpusCapita payments that uses machine learning to identify unusual payments. 
We are also building with our customer intelligent invoice automation (IIA)- that uses classification techniques to predict G/L account, cost center and other posting and circulation information of purchase invoices – we are testing this internally for OpusCapita's own invoices as part of our procurement and invoice automation product. 
Both payment fraud detection and intelligent invoice automation utilize state-of-the-art machine learning algorithms to perform real-time predictions.
Our AI roadmap is tightly integrated to our product roadmap - not driven as a separate agenda. We develop intelligent purchase-to-pay products embedding real-time artificial intelligence, machine learning and advanced analytics capabilities.
These AI capabilities are definitely assistive and empower the decision making in finance, procurement and for accounting professionals. To support building AI from within our product we have projects implemented by virtual teams composed of the development team of the specific products, data scientists and other key stakeholders like DevOps engineer.  
P2P - OCR / Scanners (Self-Description):
Robust platform for multichannel invoice receiving incl. paper invoice scan+capture and email+.pdf invoice ocr and validation. It is offered as a service so that our customer get more value and can receive all invoices independent of the origin seamlessly into the system.
P2P - Personalization (Self-Description):
The customer can configure the UI labels by adjusting the appropriate language pack..
P2P - Invoice Validation / Approvals (Self-Description):
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t>
  </si>
  <si>
    <t>Bots (for RPA)
(REVISED)</t>
  </si>
  <si>
    <t>P2P - Catalog Creation / Onboarding (Self-Description):
Catalog Creation Onboarding
P2P - Catalog Data Quality Control (Self-Description):
1.2 Catalog Data Quality Control
P2P - Catalog Objects (Self-Description):
1.5 Catalog Objects 
P2P - Search Engine (Self-Description):
1. Search Engine
Please refer to Attached FunctionalDescription 03 - OC Shop (Online Product Catalog)  for an overview of the OC Search Engine (Online Product Catalog).  This document describes the many capabilities of our shopping experience.
2. Type ahead
Type ahead is fully supported in a manner that shows both standard type-ahead and type ahead within categories similar to Amazon.  This eliminates looking for a "laptop" and finding laptop accessorices.
3. Filtering
Filtering is based on facet selections.  Faceted data includes categories, suppliers, manufacturers, and price ranges,  In addition we support dynamic attribute value filters where we can filter within product attributes values, for example a user may filter on laptops with a 1TB hard disk size.
4. Advanced Search
Keyword search is enhanced wth the use of ? and * operators and Google-like advanced search criteria.  Under advanced search we have specialized extensions to the search to include "With all of the words," "With the exact phrase," "With at least one of the words," "Without the words," plus field specific searches like EAN and Internal Part Number.
5. Search Technologies
We believe that the richest search is based on hosted content.  Our technology for search is Lucene, and after the processsing validation and enrichment of the catalog data, we persist the catalog data into Lucene.  This provides a very scalable and high-performance search capability, and we leverage Lucene to provide capabilites such as stemming, wild card search. faceting, etc.  
We have investigated and implemented capabilities that leverage supplier websites such as punchout level 1 and 2, transparent punchout, federated search, and support of SAP OCI 5 technologies, however to provide our guided buying capabilities we find that the control of the buying experience is best achieved when you have fulll control of the catalogs and prices, ie. Hosted Content.
6.  Did you mean?
When a search does not return a result, fuzzy search is invoked to suggest alternatives under "Did you mean?"  If there is truely no suitable product, the user can use general or commodity specific forms to create freetext orders.
P2P - Requisitioning Process (Self-Description):
1. Requisition Creation
Creating a requisition starts in the catalog with searching for the required products and placing them into the shopping cart.  The shopping cart is essentially the Requisition. There are a number of other mechanisms for creating the Cart - see section 2.1 above.  
Please refer to the following for more details:
- Section 2.1 for details regarding modes of requisition creation
- FunctionalDescription 07 - OC Procurement (PROC)
On the cart, all additional information required to complete the requisition is entered or defaulted, including:
- Cost allocation between various cost objects (cost centers, projects, internal orders, etc.) at header or line level
- Automatic assignment of GL accounts to products and commodity groups
- Delivery addresses at both the header and line level
- Recording of additional fees and charges (freight, postage, etc.) 
- Adding documents, including the possibility to configure which types of documents (pdf, docs, xslx, etc.) can be uploaded 
- Cart Name
In addition specific checks are carried out on the shopping cart. These also include: 
- Checks on minimum order quantities 
- Checks on minimum order values 
- Mapping of surcharges and discounts - Validation of account assignment
Accounting, delivery and invoice information defaults from user, supplier and accounting rules information, for the majority of the requisitions, should be correct.  However the requisition workflow can be configured to pass the requisition to accounting for validation. For larger requisitions, tools are available to propagate header details to the line level. 
Proceeding to checkout provides a last overview of the cart, the selected items, accounting details and gives a first glance to the assigned approver (if applicable), with contact information. In case the cart value remains below a certain threshold (user’s spend limit), the cart will be automatically approved and converted to a purchase order. Otherwise, it must be routed for approval before finally transformed into an order. Once the cart is submitted for approval a requisition number is assigned.
2. Approval Routing 
Please refer to section 2.14 Approval Approval Processing
3. Other PO Types
Limit orders are supported.
4. Requisition Split
Professional buyer support is a roadmap item for H1 2018. It will allow professional buyers to merge, split and re-organize requisitions.
Vendor instructions are a standard feature on the requisition, both at header and line item level.
5. Tooling Requisitions
Tools can be identified in the inventory system as items.  Ordering tools would effectively be the same as ordering any other inventory item. 
6. Asset Tracking
There are no features regarding asset tracking (track asset value/depreciation, track warranties, service schedules, configure asset attributes, etc.) in the system.
7. Blocking Requisitions
Business rules within the cart can be implemented to block requisitions, for instance, if suppliers are not qualified, or if preferred/designated suppliers already exist for a specific item or category, or if the cart needs to be sent to RFP.
8. Aggregation of Requisitions
Currently demand aggregation can be scripted into the PO generation process where a single purchase order can be created to a supplier from demand from multiple requisitions.
Professional buyer support is a roadmap item for H1 2018. It will allow professional buyers to merge, split and re-organize requisitions. 
9. Tiered Pricing
Tiered pricing is defined in the Catalog load.  The requisitioning system automatically adjusts the tiered pricing for the quantity being ordered, both for the online pricing and external price validation.
10. Shopping Lists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11. Requisition Creation Effort
Simple 1-3 line requisitions would take only minutes to complete as all accounting information defaults onto the requisition.  3 Clicks and you are done.
12. End User Training
Online help is provided to assist users in requisition management.  Customers typically extend the Online documentation to cover customer specific processes. 
The OpusCapita Learing Academy contains online learing tutorials for commonly used features.  These can be adapted for customer use.
P2P - Shopping Cart / Checkout Process (Self-Description):
1. Shopping cart/ Checkout process
The shopping cart and the requisition are essentially the same business object in OpusCapita.  Theis has been discussed in detail, in section 2.5.
2. Professsional Buyer Support
Professional buyer support is a roadmap item for H1 2018.  It will allow professional buyers to merge, split and re-organize requisitions.
P2P - Guided Buying (Self-Description):
1. Guided Buying Approach
Guided Buying directs the user to purchase the correct product from a contracted supplier at the best price.  This can be either general mechanisms that guide buyer behaviour, or specific category functionaity that helps the user buy in a complex commodity like MRO.
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2. Inputs to the guided buying apporach
Please see 1 above.
3. Context Specific Data
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4. Purchasing non catalog goods and Services
We focus on being the One-Stop-Shop for the purchase of good and services. We have discussed elsewhere support of commodities such as contigent labor, however not all expenditure goes though our platform and we do not see a lot of value trying to address requirements like T&amp;E.  
P2P - Intelligent Apps (Self-Description):
We currently use ML to support fraud prevention in Payments and for invoice processing we have on the road map ML to replace some rulebased automation of invoice coding. This would apply to non-PO and PO based invoices as well. We have identified multiple places across our portfolio where ML can support a more intelligent automated process and we are planning recruitments in this field as well.
P2P - Conversational Systems (Self-Description):
We connect purchase processes through our solutions and guide users through those processes. In OPC we provide interactive support (e.g. providing a "cheaper" alternative when placing certain items into the cart or showing some notifications to support more complex processes (some of our customers buy sprae parts for complex machinery). But also cross-product processes (e.g. tostart an RFQ from procurement approval to gain a better price for a unusual high quantity) are seamlessly supported.
P2P - Trade Financing (Receivables and Payables Financing) (Self-Description):
OpusCapita currently partners with Prime Revenue and TradeIX for reverse factoring and receivables financing respectively. We also have plans to build dynamic discounting capability into the new invoice processing automation platform.</t>
  </si>
  <si>
    <t>Bots ("Chat Bots" -  Conversational Systems)
(REVISED)</t>
  </si>
  <si>
    <t>P2P - Catalog Creation / Onboarding (Self-Description):
Catalog Creation Onboarding
P2P - Catalog Data Quality Control (Self-Description):
1.2 Catalog Data Quality Control
P2P - Catalog Objects (Self-Description):
1.5 Catalog Objects 
P2P - Search Engine (Self-Description):
1. Search Engine
Please refer to Attached FunctionalDescription 03 - OC Shop (Online Product Catalog)  for an overview of the OC Search Engine (Online Product Catalog).  This document describes the many capabilities of our shopping experience.
2. Type ahead
Type ahead is fully supported in a manner that shows both standard type-ahead and type ahead within categories similar to Amazon.  This eliminates looking for a "laptop" and finding laptop accessorices.
3. Filtering
Filtering is based on facet selections.  Faceted data includes categories, suppliers, manufacturers, and price ranges,  In addition we support dynamic attribute value filters where we can filter within product attributes values, for example a user may filter on laptops with a 1TB hard disk size.
4. Advanced Search
Keyword search is enhanced wth the use of ? and * operators and Google-like advanced search criteria.  Under advanced search we have specialized extensions to the search to include "With all of the words," "With the exact phrase," "With at least one of the words," "Without the words," plus field specific searches like EAN and Internal Part Number.
5. Search Technologies
We believe that the richest search is based on hosted content.  Our technology for search is Lucene, and after the processsing validation and enrichment of the catalog data, we persist the catalog data into Lucene.  This provides a very scalable and high-performance search capability, and we leverage Lucene to provide capabilites such as stemming, wild card search. faceting, etc.  
We have investigated and implemented capabilities that leverage supplier websites such as punchout level 1 and 2, transparent punchout, federated search, and support of SAP OCI 5 technologies, however to provide our guided buying capabilities we find that the control of the buying experience is best achieved when you have fulll control of the catalogs and prices, ie. Hosted Content.
6.  Did you mean?
When a search does not return a result, fuzzy search is invoked to suggest alternatives under "Did you mean?"  If there is truely no suitable product, the user can use general or commodity specific forms to create freetext orders.
P2P - Requisitioning Process (Self-Description):
1. Requisition Creation
Creating a requisition starts in the catalog with searching for the required products and placing them into the shopping cart.  The shopping cart is essentially the Requisition. There are a number of other mechanisms for creating the Cart - see section 2.1 above.  
Please refer to the following for more details:
- Section 2.1 for details regarding modes of requisition creation
- FunctionalDescription 07 - OC Procurement (PROC)
On the cart, all additional information required to complete the requisition is entered or defaulted, including:
- Cost allocation between various cost objects (cost centers, projects, internal orders, etc.) at header or line level
- Automatic assignment of GL accounts to products and commodity groups
- Delivery addresses at both the header and line level
- Recording of additional fees and charges (freight, postage, etc.) 
- Adding documents, including the possibility to configure which types of documents (pdf, docs, xslx, etc.) can be uploaded 
- Cart Name
In addition specific checks are carried out on the shopping cart. These also include: 
- Checks on minimum order quantities 
- Checks on minimum order values 
- Mapping of surcharges and discounts - Validation of account assignment
Accounting, delivery and invoice information defaults from user, supplier and accounting rules information, for the majority of the requisitions, should be correct.  However the requisition workflow can be configured to pass the requisition to accounting for validation. For larger requisitions, tools are available to propagate header details to the line level. 
Proceeding to checkout provides a last overview of the cart, the selected items, accounting details and gives a first glance to the assigned approver (if applicable), with contact information. In case the cart value remains below a certain threshold (user’s spend limit), the cart will be automatically approved and converted to a purchase order. Otherwise, it must be routed for approval before finally transformed into an order. Once the cart is submitted for approval a requisition number is assigned.
2. Approval Routing 
Please refer to section 2.14 Approval Approval Processing
3. Other PO Types
Limit orders are supported.
4. Requisition Split
Professional buyer support is a roadmap item for H1 2018. It will allow professional buyers to merge, split and re-organize requisitions.
Vendor instructions are a standard feature on the requisition, both at header and line item level.
5. Tooling Requisitions
Tools can be identified in the inventory system as items.  Ordering tools would effectively be the same as ordering any other inventory item. 
6. Asset Tracking
There are no features regarding asset tracking (track asset value/depreciation, track warranties, service schedules, configure asset attributes, etc.) in the system.
7. Blocking Requisitions
Business rules within the cart can be implemented to block requisitions, for instance, if suppliers are not qualified, or if preferred/designated suppliers already exist for a specific item or category, or if the cart needs to be sent to RFP.
8. Aggregation of Requisitions
Currently demand aggregation can be scripted into the PO generation process where a single purchase order can be created to a supplier from demand from multiple requisitions.
Professional buyer support is a roadmap item for H1 2018. It will allow professional buyers to merge, split and re-organize requisitions. 
9. Tiered Pricing
Tiered pricing is defined in the Catalog load.  The requisitioning system automatically adjusts the tiered pricing for the quantity being ordered, both for the online pricing and external price validation.
10. Shopping Lists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11. Requisition Creation Effort
Simple 1-3 line requisitions would take only minutes to complete as all accounting information defaults onto the requisition.  3 Clicks and you are done.
12. End User Training
Online help is provided to assist users in requisition management.  Customers typically extend the Online documentation to cover customer specific processes. 
The OpusCapita Learing Academy contains online learing tutorials for commonly used features.  These can be adapted for customer use.
P2P - Shopping Cart / Checkout Process (Self-Description):
1. Shopping cart/ Checkout process
The shopping cart and the requisition are essentially the same business object in OpusCapita.  Theis has been discussed in detail, in section 2.5.
2. Professsional Buyer Support
Professional buyer support is a roadmap item for H1 2018.  It will allow professional buyers to merge, split and re-organize requisitions.
P2P - Guided Buying (Self-Description):
1. Guided Buying Approach
Guided Buying directs the user to purchase the correct product from a contracted supplier at the best price.  This can be either general mechanisms that guide buyer behaviour, or specific category functionaity that helps the user buy in a complex commodity like MRO.
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2. Inputs to the guided buying apporach
Please see 1 above.
3. Context Specific Data
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4. Purchasing non catalog goods and Services
We focus on being the One-Stop-Shop for the purchase of good and services. We have discussed elsewhere support of commodities such as contigent labor, however not all expenditure goes though our platform and we do not see a lot of value trying to address requirements like T&amp;E.  
P2P - Robotics / AI / Machine Learning (Self-Description):
ML is more than a roadmap item. We alraedy implemented some ML algorythms in our aplications: our Invoicing workflow as well as our procurement solution alraedy use ML to determine e.g. GL accounts. We are now planning to extend this e.g. into the area of classification mapping.
We are using Artificial intelligence to develop intelligent software. In particular we are piloting payment fraud detection in OpusCapita payments that uses machine learning to identify unusual payments. 
We are also building with our customer intelligent invoice automation (IIA)- that uses classification techniques to predict G/L account, cost center and other posting and circulation information of purchase invoices – we are testing this internally for OpusCapita's own invoices as part of our procurement and invoice automation product. 
Both payment fraud detection and intelligent invoice automation utilize state-of-the-art machine learning algorithms to perform real-time predictions.
Our AI roadmap is tightly integrated to our product roadmap - not driven as a separate agenda. We develop intelligent purchase-to-pay products embedding real-time artificial intelligence, machine learning and advanced analytics capabilities.
These AI capabilities are definitely assistive and empower the decision making in finance, procurement and for accounting professionals. To support building AI from within our product we have projects implemented by virtual teams composed of the development team of the specific products, data scientists and other key stakeholders like DevOps engineer.  
P2P - OCR / Scanners (Self-Description):
Robust platform for multichannel invoice receiving incl. paper invoice scan+capture and email+.pdf invoice ocr and validation. It is offered as a service so that our customer get more value and can receive all invoices independent of the origin seamlessly into the system.
P2P - Personalization (Self-Description):
The customer can configure the UI labels by adjusting the appropriate language pack..
P2P - Invoice Validation / Approvals (Self-Description):
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
P2P - Trade Financing (Receivables and Payables Financing) (Self-Description):
OpusCapita currently partners with Prime Revenue and TradeIX for reverse factoring and receivables financing respectively. We also have plans to build dynamic discounting capability into the new invoice processing automation platform.</t>
  </si>
  <si>
    <t>Machine Learning (algorithms)
(REVISED)</t>
  </si>
  <si>
    <t>External Library Support
(NEW)</t>
  </si>
  <si>
    <t>AI
(REVISED)</t>
  </si>
  <si>
    <t xml:space="preserve">P2P - Catalog Creation / Onboarding (Self-Description):
Catalog Creation Onboarding
P2P - Catalog Data Quality Control (Self-Description):
1.2 Catalog Data Quality Control
P2P - Catalog Objects (Self-Description):
1.5 Catalog Objects 
P2P - Requisitioning Process (Self-Description):
1. Requisition Creation
Creating a requisition starts in the catalog with searching for the required products and placing them into the shopping cart.  The shopping cart is essentially the Requisition. There are a number of other mechanisms for creating the Cart - see section 2.1 above.  
Please refer to the following for more details:
- Section 2.1 for details regarding modes of requisition creation
- FunctionalDescription 07 - OC Procurement (PROC)
On the cart, all additional information required to complete the requisition is entered or defaulted, including:
- Cost allocation between various cost objects (cost centers, projects, internal orders, etc.) at header or line level
- Automatic assignment of GL accounts to products and commodity groups
- Delivery addresses at both the header and line level
- Recording of additional fees and charges (freight, postage, etc.) 
- Adding documents, including the possibility to configure which types of documents (pdf, docs, xslx, etc.) can be uploaded 
- Cart Name
In addition specific checks are carried out on the shopping cart. These also include: 
- Checks on minimum order quantities 
- Checks on minimum order values 
- Mapping of surcharges and discounts - Validation of account assignment
Accounting, delivery and invoice information defaults from user, supplier and accounting rules information, for the majority of the requisitions, should be correct.  However the requisition workflow can be configured to pass the requisition to accounting for validation. For larger requisitions, tools are available to propagate header details to the line level. 
Proceeding to checkout provides a last overview of the cart, the selected items, accounting details and gives a first glance to the assigned approver (if applicable), with contact information. In case the cart value remains below a certain threshold (user’s spend limit), the cart will be automatically approved and converted to a purchase order. Otherwise, it must be routed for approval before finally transformed into an order. Once the cart is submitted for approval a requisition number is assigned.
2. Approval Routing 
Please refer to section 2.14 Approval Approval Processing
3. Other PO Types
Limit orders are supported.
4. Requisition Split
Professional buyer support is a roadmap item for H1 2018. It will allow professional buyers to merge, split and re-organize requisitions.
Vendor instructions are a standard feature on the requisition, both at header and line item level.
5. Tooling Requisitions
Tools can be identified in the inventory system as items.  Ordering tools would effectively be the same as ordering any other inventory item. 
6. Asset Tracking
There are no features regarding asset tracking (track asset value/depreciation, track warranties, service schedules, configure asset attributes, etc.) in the system.
7. Blocking Requisitions
Business rules within the cart can be implemented to block requisitions, for instance, if suppliers are not qualified, or if preferred/designated suppliers already exist for a specific item or category, or if the cart needs to be sent to RFP.
8. Aggregation of Requisitions
Currently demand aggregation can be scripted into the PO generation process where a single purchase order can be created to a supplier from demand from multiple requisitions.
Professional buyer support is a roadmap item for H1 2018. It will allow professional buyers to merge, split and re-organize requisitions. 
9. Tiered Pricing
Tiered pricing is defined in the Catalog load.  The requisitioning system automatically adjusts the tiered pricing for the quantity being ordered, both for the online pricing and external price validation.
10. Shopping Lists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11. Requisition Creation Effort
Simple 1-3 line requisitions would take only minutes to complete as all accounting information defaults onto the requisition.  3 Clicks and you are done.
12. End User Training
Online help is provided to assist users in requisition management.  Customers typically extend the Online documentation to cover customer specific processes. 
The OpusCapita Learing Academy contains online learing tutorials for commonly used features.  These can be adapted for customer use.
P2P - Shopping Cart / Checkout Process (Self-Description):
1. Shopping cart/ Checkout process
The shopping cart and the requisition are essentially the same business object in OpusCapita.  Theis has been discussed in detail, in section 2.5.
2. Professsional Buyer Support
Professional buyer support is a roadmap item for H1 2018.  It will allow professional buyers to merge, split and re-organize requisitions.
P2P - Guided Buying (Self-Description):
1. Guided Buying Approach
Guided Buying directs the user to purchase the correct product from a contracted supplier at the best price.  This can be either general mechanisms that guide buyer behaviour, or specific category functionaity that helps the user buy in a complex commodity like MRO.
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2. Inputs to the guided buying apporach
Please see 1 above.
3. Context Specific Data
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4. Purchasing non catalog goods and Services
We focus on being the One-Stop-Shop for the purchase of good and services. We have discussed elsewhere support of commodities such as contigent labor, however not all expenditure goes though our platform and we do not see a lot of value trying to address requirements like T&amp;E.  </t>
  </si>
  <si>
    <t>Machine Learning Use Cases (Cognitive Systems examples)
(REVISED)</t>
  </si>
  <si>
    <t>Architecture
(NEW)</t>
  </si>
  <si>
    <t>Software Stack
(NEW)</t>
  </si>
  <si>
    <t>Scripting Language (PaaS)
(NEW)</t>
  </si>
  <si>
    <t>Application Support (PaaS)
(NEW)</t>
  </si>
  <si>
    <t>P2P - On-Premise Software Option (Self-Description):
1. Cloud and on-premise options: We support 3 primary deployment models: our applications can be run on-premise, in a private or public cloud, or in a hybrid model where certain aspects (e.g. Routing, Supplier Network) are in the Cloud while others e.g. the procurement part remains behind the firewall or in a private cloud. Our catalog syndication capabilities, coupled with our multi-tenant architecture, allow for these combined deployment models. Suppliers can have relationships to one-to-many customers in our platform, and catalogs can be syndicated and pushed to on-premise or cloud deployments. Our native CML (Catalog Markup Language) based structure, together with our syndication technology, supports distribution of the catalogs to the various deployed systems. 
P2P - On-Premise Software Option (Self-Description):
Please see response in 1.10 of the Catalogs Section of this response.
P2P - On-Premise Software Option (Self-Description):
Please refer to response in section 1.10</t>
  </si>
  <si>
    <t>On-Premise Software Option
(REVISED)</t>
  </si>
  <si>
    <t xml:space="preserve">P2P - Cloud (Self-Description):
We support various deployment methods in our cloud architecture. For standard mid-tier company deployments, we provide a multi-tenant public cloud solution. For the last few years this has been operated on an OpenStack framework with various continuous deployment-based frameworks and tools being utilized depending on the precise sub application and its architecture. In 2018 we will migrate our multi-tenant cloud solutions to Azure. 
For another customer segment with higher demands regarding customization, integration, and separation of data, we provide a private cloud model using standard deployed code but customer specific Production, Acceptance, and Test environments. 
Though less common, we still have customers in the public sector demanding on premise solutions which we also can provide as well as hybrid scenarios.
Private Cloud – dedicated instance per customer
        Separated network
        Separated storage
        Separated database 
        OpenStack operated by Opus Capita
        Operated in external datacentre (vendor PlusServer / https://www.plusserver.com/ps-files/ps-broschuere-unternehmen-en.pdf)
        Datacenter located in Europe (Strasbourg)
        OpenStack / Components
        Core
        Horizon Dashboard
        Nova, Swift, Keystone
        eProc suite 
        java based solution provided by servlet container (Apache Tomcat 7.x)
        three-tier architecture
        main components
        GUI (webbased)
        DBSM (MySQL)
        Storage (filearea)
</t>
  </si>
  <si>
    <t>SaaS/Cloud
(REVISED)</t>
  </si>
  <si>
    <t>Geographic Deployments (IaaS)
(NEW)</t>
  </si>
  <si>
    <t>Iaas EcoSystem (Open Stack) [e.g. Rackspace, etc.]
(NEW)</t>
  </si>
  <si>
    <t>IaaS Ecosystem (AWS)
(NEW)</t>
  </si>
  <si>
    <t>IaaS Ecosystem (Microsoft Azure)
(NEW)</t>
  </si>
  <si>
    <t>IaaS Ecosystem (Google)
(NEW)</t>
  </si>
  <si>
    <t>Dynamic Scaling / Computation (IaaS)
(NEW)</t>
  </si>
  <si>
    <t>Dynamic Data Segmentation (IaaS) 
(NEW)</t>
  </si>
  <si>
    <t>Data-as-a-Service (DaaS/IaaS)
(NEW)</t>
  </si>
  <si>
    <t>Security (Standards)
(NEW)</t>
  </si>
  <si>
    <t>e-Signatures
(NEW)</t>
  </si>
  <si>
    <t>P2P - Profiles (Self-Description):
1. Different profiles for shopping experience:
The visibility of various product ranges for different users (user groups) can be controlled via the view management. Thus a multitude of catalogs for different countries, regions, offices, departments or user groups can be created by administering only one content management system. For example, the administrative staff sees other items than the sales staff or the quality management staff. 
View management offers the option to restrict the content so that only certain suppliers, catalogs, material groups, or articles are displayed. What is more, keywords can be assigned to individual products. A filter makes sure that the products with these keywords are not displayed (or only to certain users).
2. Profile Configuration:
Each user has his own profile containing individual cost centers, delivery addresses and other requisition details allowing a fully automated requisitioning process. Certain information such as accessible cost centers are not editable by the user.</t>
  </si>
  <si>
    <t>Fine Grained Role/Data/Action Based Security
(REVISED)</t>
  </si>
  <si>
    <t>P2P - Big Data (Self-Description):
Analytics is one of the main themes on the road map with a goal of end-to-end analytics across S2P and 02C and Cash Management. Currently we offer our customers an integrated Qlikview analytics tool to analyse process metrics and identify bottle-necks in the process. There are also a variety of built-in reports and dashboards across the portfolio.</t>
  </si>
  <si>
    <t>Big Data Processing
(REVISED)</t>
  </si>
  <si>
    <t>Data Models
(NEW)</t>
  </si>
  <si>
    <t>Model Extensibility
(NEW)</t>
  </si>
  <si>
    <t>Taxonomy Support
(NEW)</t>
  </si>
  <si>
    <t xml:space="preserve">P2P - Catalog Creation / Onboarding (Self-Description):
Catalog Creation Onboarding
P2P - Invoice Creation / Capturing / submission (Self-Description):
PO Flip is one of the standard features of OpusCapita Business Network portal, but can also be offered as part of OpusCapita eProcurement suite. Our sophisticated automation rules engine can facilitate automated non-PO-invoice processes. OpusCapita has a widely distributed open supplier network, but also more than 200 interoperable agreements with business partners to have global coverage in eInvoice receiving (and sending). Additionally our portal offers the possibility for suppliers to key-in invoice and self-service supplier data by themselves. Through OpusCapita B2B integration (EDI) tools we can exchange a wide range of different financial and P2P process related data and documents. OpusCapita offers invoice digitizing service for paper and .pdf invoices where various data capture templates can be applied, incl. supplier masterdata matching and validation services. During the first half of 2018 we will be implementing machine learning for intelligent posting of invoices. </t>
  </si>
  <si>
    <t>Data Loading
(REVISED)</t>
  </si>
  <si>
    <t>MS-Excel Support
(NEW)</t>
  </si>
  <si>
    <t>Data Cleansing
(REVISED)</t>
  </si>
  <si>
    <t>Data Harmonization
(REVISED)</t>
  </si>
  <si>
    <t>Data Enrichment
(REVISED)</t>
  </si>
  <si>
    <t>Data Management
(REVISED)</t>
  </si>
  <si>
    <t>Auto Data Verification 
(REVISED)</t>
  </si>
  <si>
    <t>AR/Auto Detection of Missing / Needed / Erroneous Data
(REVISED)</t>
  </si>
  <si>
    <t>MDM Capability
(NEW)</t>
  </si>
  <si>
    <t>Message Logging
(NEW)</t>
  </si>
  <si>
    <t>Sandboxing
(NEW)</t>
  </si>
  <si>
    <t>Unstructured Data Management
(REVISED)</t>
  </si>
  <si>
    <t>Metadata Extraction
(NEW)</t>
  </si>
  <si>
    <t>Media Management
(REVISED)</t>
  </si>
  <si>
    <t>Archival Management
(REVISED)</t>
  </si>
  <si>
    <t>P2P - Catalog Mobility (Self-Description):
1. Mobility features: 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 
P2P - Mobility (Self-Description):
1. Mobility
Please see section 1.6 of the Catalogs section.
2. Apps
We do not use Apps, we prefer to use the native browsers of the specific mobile device. Our solutions are based on responsive design, which enables usage on any device.
P2P - PO Mobility (Self-Description):
Please see 1.06
P2P - Receiving Mobility (Self-Description):
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
P2P - Mobile (Self-Description):
All OC eProcurement products support mobile usage. We support responsive design. As an example approx. 20K users at ÖBB (Conductors, train drivers and other personell) are using OC applications on their mobile phones to order workwear or other equipment. There is no limitation with respect to features and functions compared to the "non-mobile" version as there are not two versions.
P2P - Invoice Mobility (Self-Description):
Customers can use a native iOS app for invoice review and approvals but we also use a responsive design in our UX to enable use on any device /screen size. We do not offer any dynamic location-based reporting or mobile-based collaboration.</t>
  </si>
  <si>
    <t>Mobile Support
(REVISED)</t>
  </si>
  <si>
    <t>Advanced Mobile Support
(NEW)</t>
  </si>
  <si>
    <t xml:space="preserve">P2P - OCR / Scanners (Self-Description):
Robust platform for multichannel invoice receiving incl. paper invoice scan+capture and email+.pdf invoice ocr and validation. It is offered as a service so that our customer get more value and can receive all invoices independent of the origin seamlessly into the system.
P2P - Invoice Creation / Capturing / submission (Self-Description):
PO Flip is one of the standard features of OpusCapita Business Network portal, but can also be offered as part of OpusCapita eProcurement suite. Our sophisticated automation rules engine can facilitate automated non-PO-invoice processes. OpusCapita has a widely distributed open supplier network, but also more than 200 interoperable agreements with business partners to have global coverage in eInvoice receiving (and sending). Additionally our portal offers the possibility for suppliers to key-in invoice and self-service supplier data by themselves. Through OpusCapita B2B integration (EDI) tools we can exchange a wide range of different financial and P2P process related data and documents. OpusCapita offers invoice digitizing service for paper and .pdf invoices where various data capture templates can be applied, incl. supplier masterdata matching and validation services. During the first half of 2018 we will be implementing machine learning for intelligent posting of invoices. </t>
  </si>
  <si>
    <t>OCR
(REVISED)</t>
  </si>
  <si>
    <t>Virtual Assistant / chatbot
(NEW)</t>
  </si>
  <si>
    <t>P2P - Intelligent Apps (Self-Description):
We currently use ML to support fraud prevention in Payments and for invoice processing we have on the road map ML to replace some rulebased automation of invoice coding. This would apply to non-PO and PO based invoices as well. We have identified multiple places across our portfolio where ML can support a more intelligent automated process and we are planning recruitments in this field as well.</t>
  </si>
  <si>
    <t>Intelligent Apps (i.e., use of AI techniques like machine learning within the native app or partner apps)
(REVISED)</t>
  </si>
  <si>
    <t>P2P - Block chain (Self-Description):
We see implications in many areas within Source to Pay and Cash Management where blockchain could be applicable.
We are currently running proof of concepts with various partners and consortiums in the following areas:
- Standardization
We are a member of the DSC Core Project. This is a blockchain working group consisting of Academia, Industry, Standardization
Organizations and Operators. The aim is to create a new set of standards for working in a digital supply chain.
- E-Invoicing
We are working on a proof of concept for an e-invoicing registry using Blockchain technology. We are cooperating with Nordledger and others via a consortium on this initiative.
- Trade Finance 
We are exploring how smart contracts and other blockchain applications could enhance the effciency and security of the trade finance process and lower costs by a factor of 10</t>
  </si>
  <si>
    <t>Block Chain
(REVISED)</t>
  </si>
  <si>
    <t>P2P - Internet of Things (IoT) (Self-Description):
There is no current focus on IoT.</t>
  </si>
  <si>
    <t>IoT
(REVISED)</t>
  </si>
  <si>
    <t>RoadMap
(NEW)</t>
  </si>
  <si>
    <t>Integration Platform-as-a-Service (IPaaS)
(NEW)</t>
  </si>
  <si>
    <t xml:space="preserve">P2P - Ability to Connect to Multiple Supplier/Business Networks (Self-Description):
1. Interoperability:  Our 200 million plus transactions include a substantial number of interoperable hubs. OpusCapita is integrated to approx. 200 third-party Networks for E-invoicing, EDI, and XML. This includes Bilateral agreements on how to exchange data (single API) between Operators, as well as, the PEPPOL-Network, which provides connections to over 150 operators via single Access Point. Peppol provides visibility to all of the Buyer receivers on the Network and also in some markets we have local "yellow pages" which are providing trading partner information for all of the parties. 
Example of current networks with which we interoperate: Ariba, Basware, IBX, GHX, postnord, Evry, Pagero, Tungsten, Liaison, Inexchange, Tieto, data interchange, Swedbank, and others. 
2. Standards and Fees: We support various standards and Transform documents as needed to other standards or customer formats. Standards and formats supported include EDIFACT, ANSI, PEPPOL, CXML, IDOC XML and others. Various messaging standards are also supported (e.g. AS2, Peppol, RossetaNetc, etc.). Our Network approach is based on open Network, which means that we are not charging third party network partners when accessing our network. Only our enabled customers are charged fees. 
P2P - Open Standards (Self-Description):
We support open standards since the very beginning. We are able to manage amd map different classification standards like eCl@ss, PIDX, UNSPSC, but we are also open for customer or supplier specific formats. We support all kinds of XML darivates to exchange data between business partners (i.e. BMEcat, xCBL, cXML, IDoc, ..). We interface with ERP systems or supplier webshops using standard Interfaces such as OCI or other PunchOut technologies.
OpusCapita provides a certified international PEPPOL access point and takes care of the routing and handling of documents and transactional messages. In addition to being part of PEPPOL, we are also part of EESPA as contributing members.
OpusCapita has been awarded with the 2017 SWIFT Certified Application Corporate Cash Management label. OpusCapita’s cloud-based cash management solution earned the label for the third consecutive year.
P2P - Invoice Creation / Capturing / submission (Self-Description):
PO Flip is one of the standard features of OpusCapita Business Network portal, but can also be offered as part of OpusCapita eProcurement suite. Our sophisticated automation rules engine can facilitate automated non-PO-invoice processes. OpusCapita has a widely distributed open supplier network, but also more than 200 interoperable agreements with business partners to have global coverage in eInvoice receiving (and sending). Additionally our portal offers the possibility for suppliers to key-in invoice and self-service supplier data by themselves. Through OpusCapita B2B integration (EDI) tools we can exchange a wide range of different financial and P2P process related data and documents. OpusCapita offers invoice digitizing service for paper and .pdf invoices where various data capture templates can be applied, incl. supplier masterdata matching and validation services. During the first half of 2018 we will be implementing machine learning for intelligent posting of invoices. </t>
  </si>
  <si>
    <t>Open Integration Standards Support
(REVISED)</t>
  </si>
  <si>
    <t xml:space="preserve">P2P - Internet Shopping / Catalog Visibility (Self-Description):
1. Punchout
We support this via Punchout/round trip, Punchout Level 2, Background Search, Transparent Search, and Federated Search.  Our platform supports various inbound and outbound punchout methods. Multiple ERPs/Procurement systems can connect to our Mall/Shopping technology utilizing OCI 2.0 to 5.0 (we are SAP Certified on all OCI versions), cXML, Oracle XML, and custom methods. Outbound interfaces to suppliers similarly can support various punchout technologies, the most common being various versions of OCI and cXML. When needed, our business rule engine allows various functions to be used during the punchout interface, such as classification mapping, UOM mapping, master data lookups, etc. 
Punchout Level 2 Interfaces allow us to both index local catalogs from punchout sites, while sending users to the site to configure a product, or collect updated price in the background. Furthermore our comparison tool allows users to compare external punchout items with products and services found in the local catalog. We persist the punchout flag throught the process so that our procurement as well as other procurement systems can invoke approval rules and other business logic based on the punchout indicator. We also support background search and transparent punchout, each a standard for pass search queries and terms in the background to bring results back to a common interface. Federated Search technology also allows us to screen scrape search queries on supplier websites and bring those results back to OPC however, we typically recommond using structured search data for a more consistent and higher quality search experience. For example, when searching for Spare Parts information and needing to see the plant a part is used in or a functional location or a buyer part number, this approach doesn't offer a valid solution. 
P2P - Third-Party Content (Self-Description):
1. Third Party Sources (Amazon for Business, eBay)
Amazon for Business has well documented API's to support the coreography of ordering from Amazon using a procurement/PO process.  We have implemented this within our application.  We are investigating similar capabilities for eBay and will support this type of non contracted procurement process when suitable API's are available.
2. Compare of internal and external items
Our product comparison capability allows the user to compare both internal catalog items and items from external sites. Any number of items can be added to the compare list; items form external sites can be added to the compare list from the cart and intenal items can be added to the compare list as the user browses and searches the internal catalog.  Please refer to Section 1,4 of the attached document FunctionalDescription 03 - OC Shop (Online Product Catalog).
P2P - Systems Integration (Self-Description):
1. Third Party Integration Options
Integration options depend on the capabilities of the 3rd party products. We support asynchronous, loosely-coupled systems, as well as synchronous webservice based integrations.
Example: Replenishment processes can be done in various ways:
- external system provides item list which is being imported in OPC
- external system call webservice and provides list of replenishment items
- SAP calls OPC via OCI background search and OPC provides search result
Transaction integration happens at the requisition.  We support, via an API, the creation of a requisition from external systems.
P2P - Preferred Supplier Management (Self-Description):
1. Supplier Registory and Supplier Information
Part of our guided buying strategy is provide access to all relevant information regarding the purchasing decision.  The combination of the supplier information tool and the corresponding supplier registry that is available to the requisitioner ensures that the requisitioner can evaluate suppliers as part of the purchasing decision. Please refer to tFactSheet 09 - OC SIM (Supplier Information Manager)
Specifically in the RFQ process we default suppliers who are qualified, certified and approved for the commodity being sourced. 
P2P - Extensibility (Self-Description):
We are currently integrated to a tax calculation system to support estimated tax calcluation in the Procurement Manager product. We have numerous web service exits that can support interfacing to varioius customs/compliance solutions but we don't offer an out of the box customs import capability ourselves. 
P2P - Services Procurement Integration (Self-Description):
1. We are able to integrate to a number of different systems via web services or order management interfaces. Users can acess external systems via SSO approaches (such as Punchout) and backend requisitions or orders can be brought back to the system. Alternatively many of our customers who don't need a best-in-class contingent labor management platform utilize our Smart Form technology, RFQ, SIM, RateSheets, and Service Entry Sheets to manage billions of dollars in labor spend. We are capable of showing certified and compliant suppliers, approved rate sheets, skills profiles, and many other data elements to support this cateogry. 
2. When users create a requisition they can signify that a line item is a Service Order item. Service Orders need to be processed differently than ordinary purchase orders. Our system indicates that a service order PO has been created which allows other functions and proesses and alternative workflows to occur. For instance, after providing the service, the supplier must report on it. The system provides an overview on service orders with status, customer, total value and owner. The service entry sheet gives the possibility to list related services. SES functionality supports visibility of supplier contracted products and services as well as free text items, adding of attachments and partial reporting. After completing the form, it will be sent to the order owner (in PROC application) for confirmation and depending on item value reported and set tolerances. Service entrys outside of tolerance require the order owner or other approved user to provide approval of the service entry. At any point in the process the service entry can been sent to the ERP (e.g. SAP Entry Sheet) using standard integration methods. Service Entries can also be imported from the ERP for full visibility within the OpusCapita applications. 
P2P - International Trade and Logistics (Self-Description):
We can support integrations on a project basis, however, there is not a standard integration to 3rd party logistics platforms except in the case of our B2B integration services which supports numerious supply chain documents transfers such as bills of lading, transporation status, waybills, and other EDIFACT documents. 
P2P - Fulfillment (Self-Description):
Advanced Shipping Notes provide information about departure of goods and announce the shipping date and the delivery number. Based on the order receipt, supplier can create an advanced shipping note for the shipped items in our supplier document portal. If inventory is integrated, a pick list can be printed, too.
The shipping note will be ‘received’ and visible for customers in the procurement module (PROC) and can serve to create a goods receipt out of it. Adding of attachments and comments is supported.
Other Fulfillment related B2B documents are supported by our B2B integration service where we do millions of Fullfillment transaction documents each year. Other than ASN however these are network messages that interface between backend buyer system. Bill of Lading for instance, Way Bills, Transportation status, etc. We support the full set of EDIFACT and ANSI documents as well as Peppol and other XML standards. 
See "Factsheet 12 - OC B2B Integration.pdf" for more information. 
P2P - Receiving Integration (Self-Description):
Receipts are supported via a full integration and web services layer making it possible to integrate receipts to other processes and services. On a project basis we can implement automated invoice generation, adjust inventory in an external inventory system (or our Inventory Manager), support RMAs, and negative receipts. We see the "post invoice economy" as future state and are active in generating mindshare around this concept ("postInvoice-OC-whitepaper.pdf").
P2P - International Trade and Logistics (Self-Description):
We support integration to these systems, however this is primarily to support electronic document transfers as part of our B2B Integration Service. The more advanced international trade documents are not part of the Procurement system User Interface as of today.  
P2P - Ability to Connect to Multiple Supplier/Business Networks (Self-Description):
1. Interoperability:  Our 200 million plus transactions include a substantial number of interoperable hubs. OpusCapita is integrated to approx. 200 third-party Networks for E-invoicing, EDI, and XML. This includes Bilateral agreements on how to exchange data (single API) between Operators, as well as, the PEPPOL-Network, which provides connections to over 150 operators via single Access Point. Peppol provides visibility to all of the Buyer receivers on the Network and also in some markets we have local "yellow pages" which are providing trading partner information for all of the parties. 
Example of current networks with which we interoperate: Ariba, Basware, IBX, GHX, postnord, Evry, Pagero, Tungsten, Liaison, Inexchange, Tieto, data interchange, Swedbank, and others. 
2. Standards and Fees: We support various standards and Transform documents as needed to other standards or customer formats. Standards and formats supported include EDIFACT, ANSI, PEPPOL, CXML, IDOC XML and others. Various messaging standards are also supported (e.g. AS2, Peppol, RossetaNetc, etc.). Our Network approach is based on open Network, which means that we are not charging third party network partners when accessing our network. Only our enabled customers are charged fees. 
P2P - Integrations (Self-Description):
OpusCapita procurement 
Only one instance is needed as the invoice process automation system is multi-ERP and multi-mandate compatible.
P2P - Invoice Integrations (Self-Description):
The OpusCapita solution is system independent and integrations to external systems work with file-based interfaces where transfers are usually done by SFTP / Webservice. Internal integrations are available to OpusCapita eProc, Invoice receiving service and Cash Management software. B2B Integration (EDI) also supports a high degree of automation by integrating multiple message /document types to the supply chain management process. Lastly, reporting is available in all our modules, some in-built and some provided through Qlikview.
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t>
  </si>
  <si>
    <t>APIs
(REVISED)</t>
  </si>
  <si>
    <t>P2P - Systems Integration (Self-Description):
1. Third Party Integration Options
Integration options depend on the capabilities of the 3rd party products. We support asynchronous, loosely-coupled systems, as well as synchronous webservice based integrations.
Example: Replenishment processes can be done in various ways:
- external system provides item list which is being imported in OPC
- external system call webservice and provides list of replenishment items
- SAP calls OPC via OCI background search and OPC provides search result
Transaction integration happens at the requisition.  We support, via an API, the creation of a requisition from external systems.
P2P - Preferred Supplier Management (Self-Description):
1. Supplier Registory and Supplier Information
Part of our guided buying strategy is provide access to all relevant information regarding the purchasing decision.  The combination of the supplier information tool and the corresponding supplier registry that is available to the requisitioner ensures that the requisitioner can evaluate suppliers as part of the purchasing decision. Please refer to tFactSheet 09 - OC SIM (Supplier Information Manager)
Specifically in the RFQ process we default suppliers who are qualified, certified and approved for the commodity being sourced. 
P2P - Requisitioning Budget Checking Process (Self-Description):
Budgets can be managed either in the customer ERP or by using the OC Budgets module.  During reuisition approval checks are made to either the ERP or to the OC Budget system.  Utilizing the OC Budget system has the advantage of very timely availability of budget information.
1. Budget Creation and integration
OpusCapita’s Budget Manager has the capability to define a budget on different cost objects. It is possible to create a budget for at the cost object level Including:
- Cost Center
- Classification group (commodity group level)
- Employee
- Internal Order
- WBS Element
- GL Account
2. Budget Checking during Requisition and PO processing
By using OpusCapita’s Budget Manager, you can notify the requisitioner about the budget status (over-booking) before the requisition is sent for approval. And the same kind of notification is available to the approver before approving the requisition. Approver can also check the budget status and decide which item is critical to approve now, and which can wait if budget is low or overbooked.
3. Alerts and Hard Stops
Budget Manager not only lists the budget status but can also drill down to the item which consumes the budget. It provides a direct link to the purchase order. Business rules can be created to issue a notification whenever the budget falls under certain level. In addition budgets can to configured to block the processing of requisitions if budget is not available.
Other Features include:
- Taking budget hierarchy into account when posting to a budget 
- Posting to a future budget (move a budget booking to a future period) 
- Block/Freeze budget from posting 
- Cart hard stop, if budget is blocked
- Budget warnings in the cart (validations) 
- Approval workflow in case budget is being exceeded 
- Budget Roll-Over 
- Transfer budget from cost center A to cost center B
- Refund (Re-calculation) to budget in case of PO cancel/change
- Budget notification on approval process 
- Threshold notification via mail to budget owner
- Multi-currency handling
- Taking all budget statuses into account before posting (Multi CO budget posting e.g. Cost Center, ClassGrp or GL A/C)
- Separate employee budget (mainly for employee clothing and accessories etc.) for workwear mode.
- Budget Overview function
4. Visual Components
None.
5. Budget checking integration with ERP and other systems
Exits are provided that can utilize web services to call external budget system during the requisition creation and apporval porcess.
P2P - Requisitioning Inventory Checking Process (Self-Description):
1. Inventory Creation/Integration
We provide an Inventory Manager (INVT) module to manage warehouses, storage locations, material masters, and all aspects of inventory management.  
We do not provide a WMS/EAM system.
2. Track inventory throuughout requisitioning process
The inventory products are marked as inventory in our online product catalog and can then be ordered from the warehouse via our normal requisitoning process.
3. Inventory transfers (Replenishment)
Inventory replenishment is a process involved in making the stock full again in order to avoid stock-out. As a part of Inventory replenishment, the decisions are made in regard to when and how much should be ordered.
An order is made in case:
- Inventory has fallen below the defined level (reorder-point system)
- Predetermined period has expired (order-cycle system)
The ordered quantity is either a pre-determined order quantity or a variable quantity, which supplements the inventory in each case up to a certain order level. 
4. Inventory Solution
We have a native inventory solution.  Please see attachment Functional Description 01 - OC Inventory.
P2P - Extensibility (Self-Description):
We are currently integrated to a tax calculation system to support estimated tax calcluation in the Procurement Manager product. We have numerous web service exits that can support interfacing to varioius customs/compliance solutions but we don't offer an out of the box customs import capability ourselves. 
P2P - Services Procurement Integration (Self-Description):
1. We are able to integrate to a number of different systems via web services or order management interfaces. Users can acess external systems via SSO approaches (such as Punchout) and backend requisitions or orders can be brought back to the system. Alternatively many of our customers who don't need a best-in-class contingent labor management platform utilize our Smart Form technology, RFQ, SIM, RateSheets, and Service Entry Sheets to manage billions of dollars in labor spend. We are capable of showing certified and compliant suppliers, approved rate sheets, skills profiles, and many other data elements to support this cateogry. 
2. When users create a requisition they can signify that a line item is a Service Order item. Service Orders need to be processed differently than ordinary purchase orders. Our system indicates that a service order PO has been created which allows other functions and proesses and alternative workflows to occur. For instance, after providing the service, the supplier must report on it. The system provides an overview on service orders with status, customer, total value and owner. The service entry sheet gives the possibility to list related services. SES functionality supports visibility of supplier contracted products and services as well as free text items, adding of attachments and partial reporting. After completing the form, it will be sent to the order owner (in PROC application) for confirmation and depending on item value reported and set tolerances. Service entrys outside of tolerance require the order owner or other approved user to provide approval of the service entry. At any point in the process the service entry can been sent to the ERP (e.g. SAP Entry Sheet) using standard integration methods. Service Entries can also be imported from the ERP for full visibility within the OpusCapita applications. 
P2P - International Trade and Logistics (Self-Description):
We can support integrations on a project basis, however, there is not a standard integration to 3rd party logistics platforms except in the case of our B2B integration services which supports numerious supply chain documents transfers such as bills of lading, transporation status, waybills, and other EDIFACT documents. 
P2P - Receiving Integration (Self-Description):
Receipts are supported via a full integration and web services layer making it possible to integrate receipts to other processes and services. On a project basis we can implement automated invoice generation, adjust inventory in an external inventory system (or our Inventory Manager), support RMAs, and negative receipts. We see the "post invoice economy" as future state and are active in generating mindshare around this concept ("postInvoice-OC-whitepaper.pdf").
P2P - International Trade and Logistics (Self-Description):
We support integration to these systems, however this is primarily to support electronic document transfers as part of our B2B Integration Service. The more advanced international trade documents are not part of the Procurement system User Interface as of today.  
P2P - Supplier Information Management (Self-Description):
5.02 Supplier Information Management
P2P - Supplier Performance and Risk Management (Self-Description):
1. Contract compliance: 
OpusCapita provides its own basic contract management application, but it can also integrate third party CM solutions. Contract compliance can happen at a few levels. One is making sure contracts are active and current. If the supplier contract or its catalog has expired then there is no possibility to send an order to that supplier. Even the spotbuy records and is available in reporting as long-tail expenses which adhere the compliance and reduces risk.
Our solution excels at supporting the import of contract master data which ensure contracts utilized in procurement are up to date. Companies like IBM and Maersk load contracts each day from their contract management systems and we ensure users can only buy from approved and active contracts. Our platform is also very effective at distributing contract meta data to other platforms, acting as a hub, like we do for catlaogs for publication and syndication. 
More importantly for transaction based price compliance, our catalog solution is very effective at ensuring prices are continually updated and used during requsition and PO creation or during invoice validation. Our catalog managemnt platform manages the process of supplier price updates ensuring that all price and assortment deltas are tracked. Once approved we are able to syndicate price information to ERPs and EAMs as well as to our own Procurement and Catalog tools. For more on contract price validation processes supported by our catalog management and search technologies please refer to the worksheet "Catalogs". 
2. Monitor and Report: 
Supplier Information Manager captures and analyses supplier performance on a periodic manner. It calculates two different types of facts namely;
Hard facts which show the supplier performance based on real data capture from different sources like RFI participation, RFQ awarding, total Purchase Order Send to supplier and the delivery time of the goods. And Soft-Facts are calculated from feedback collected from the different buyers. 
SIM sends surveys to buyers to collect feedback of supplier performance but does not send to suppliers. Our reviews and rating capability for both products and receiving help provie a feedback loop from the procurement community. These ratings and reviews can be used to track supplier performance. In projects we have integrated with products like Achilles. 
P2P - Integrations (Self-Description):
OpusCapita procurement 
Only one instance is needed as the invoice process automation system is multi-ERP and multi-mandate compatible.
P2P - Invoice Integrations (Self-Description):
The OpusCapita solution is system independent and integrations to external systems work with file-based interfaces where transfers are usually done by SFTP / Webservice. Internal integrations are available to OpusCapita eProc, Invoice receiving service and Cash Management software. B2B Integration (EDI) also supports a high degree of automation by integrating multiple message /document types to the supply chain management process. Lastly, reporting is available in all our modules, some in-built and some provided through Qlikview.</t>
  </si>
  <si>
    <t>ERP/MRP
(REVISED)</t>
  </si>
  <si>
    <t xml:space="preserve">P2P - Systems Integration (Self-Description):
1. Third Party Integration Options
Integration options depend on the capabilities of the 3rd party products. We support asynchronous, loosely-coupled systems, as well as synchronous webservice based integrations.
Example: Replenishment processes can be done in various ways:
- external system provides item list which is being imported in OPC
- external system call webservice and provides list of replenishment items
- SAP calls OPC via OCI background search and OPC provides search result
Transaction integration happens at the requisition.  We support, via an API, the creation of a requisition from external systems.
P2P - Preferred Supplier Management (Self-Description):
1. Supplier Registory and Supplier Information
Part of our guided buying strategy is provide access to all relevant information regarding the purchasing decision.  The combination of the supplier information tool and the corresponding supplier registry that is available to the requisitioner ensures that the requisitioner can evaluate suppliers as part of the purchasing decision. Please refer to tFactSheet 09 - OC SIM (Supplier Information Manager)
Specifically in the RFQ process we default suppliers who are qualified, certified and approved for the commodity being sourced. 
P2P - Extensibility (Self-Description):
We are currently integrated to a tax calculation system to support estimated tax calcluation in the Procurement Manager product. We have numerous web service exits that can support interfacing to varioius customs/compliance solutions but we don't offer an out of the box customs import capability ourselves. 
P2P - Services Procurement Integration (Self-Description):
1. We are able to integrate to a number of different systems via web services or order management interfaces. Users can acess external systems via SSO approaches (such as Punchout) and backend requisitions or orders can be brought back to the system. Alternatively many of our customers who don't need a best-in-class contingent labor management platform utilize our Smart Form technology, RFQ, SIM, RateSheets, and Service Entry Sheets to manage billions of dollars in labor spend. We are capable of showing certified and compliant suppliers, approved rate sheets, skills profiles, and many other data elements to support this cateogry. 
2. When users create a requisition they can signify that a line item is a Service Order item. Service Orders need to be processed differently than ordinary purchase orders. Our system indicates that a service order PO has been created which allows other functions and proesses and alternative workflows to occur. For instance, after providing the service, the supplier must report on it. The system provides an overview on service orders with status, customer, total value and owner. The service entry sheet gives the possibility to list related services. SES functionality supports visibility of supplier contracted products and services as well as free text items, adding of attachments and partial reporting. After completing the form, it will be sent to the order owner (in PROC application) for confirmation and depending on item value reported and set tolerances. Service entrys outside of tolerance require the order owner or other approved user to provide approval of the service entry. At any point in the process the service entry can been sent to the ERP (e.g. SAP Entry Sheet) using standard integration methods. Service Entries can also be imported from the ERP for full visibility within the OpusCapita applications. 
P2P - International Trade and Logistics (Self-Description):
We can support integrations on a project basis, however, there is not a standard integration to 3rd party logistics platforms except in the case of our B2B integration services which supports numerious supply chain documents transfers such as bills of lading, transporation status, waybills, and other EDIFACT documents. 
P2P - Receiving Integration (Self-Description):
Receipts are supported via a full integration and web services layer making it possible to integrate receipts to other processes and services. On a project basis we can implement automated invoice generation, adjust inventory in an external inventory system (or our Inventory Manager), support RMAs, and negative receipts. We see the "post invoice economy" as future state and are active in generating mindshare around this concept ("postInvoice-OC-whitepaper.pdf").
P2P - International Trade and Logistics (Self-Description):
We support integration to these systems, however this is primarily to support electronic document transfers as part of our B2B Integration Service. The more advanced international trade documents are not part of the Procurement system User Interface as of today.  
P2P - Supplier Information Management (Self-Description):
5.02 Supplier Information Management
P2P - Supplier Performance and Risk Management (Self-Description):
1. Contract compliance: 
OpusCapita provides its own basic contract management application, but it can also integrate third party CM solutions. Contract compliance can happen at a few levels. One is making sure contracts are active and current. If the supplier contract or its catalog has expired then there is no possibility to send an order to that supplier. Even the spotbuy records and is available in reporting as long-tail expenses which adhere the compliance and reduces risk.
Our solution excels at supporting the import of contract master data which ensure contracts utilized in procurement are up to date. Companies like IBM and Maersk load contracts each day from their contract management systems and we ensure users can only buy from approved and active contracts. Our platform is also very effective at distributing contract meta data to other platforms, acting as a hub, like we do for catlaogs for publication and syndication. 
More importantly for transaction based price compliance, our catalog solution is very effective at ensuring prices are continually updated and used during requsition and PO creation or during invoice validation. Our catalog managemnt platform manages the process of supplier price updates ensuring that all price and assortment deltas are tracked. Once approved we are able to syndicate price information to ERPs and EAMs as well as to our own Procurement and Catalog tools. For more on contract price validation processes supported by our catalog management and search technologies please refer to the worksheet "Catalogs". 
2. Monitor and Report: 
Supplier Information Manager captures and analyses supplier performance on a periodic manner. It calculates two different types of facts namely;
Hard facts which show the supplier performance based on real data capture from different sources like RFI participation, RFQ awarding, total Purchase Order Send to supplier and the delivery time of the goods. And Soft-Facts are calculated from feedback collected from the different buyers. 
SIM sends surveys to buyers to collect feedback of supplier performance but does not send to suppliers. Our reviews and rating capability for both products and receiving help provie a feedback loop from the procurement community. These ratings and reviews can be used to track supplier performance. In projects we have integrated with products like Achilles. 
P2P - Ability to Connect to Multiple Supplier/Business Networks (Self-Description):
1. Interoperability:  Our 200 million plus transactions include a substantial number of interoperable hubs. OpusCapita is integrated to approx. 200 third-party Networks for E-invoicing, EDI, and XML. This includes Bilateral agreements on how to exchange data (single API) between Operators, as well as, the PEPPOL-Network, which provides connections to over 150 operators via single Access Point. Peppol provides visibility to all of the Buyer receivers on the Network and also in some markets we have local "yellow pages" which are providing trading partner information for all of the parties. 
Example of current networks with which we interoperate: Ariba, Basware, IBX, GHX, postnord, Evry, Pagero, Tungsten, Liaison, Inexchange, Tieto, data interchange, Swedbank, and others. 
2. Standards and Fees: We support various standards and Transform documents as needed to other standards or customer formats. Standards and formats supported include EDIFACT, ANSI, PEPPOL, CXML, IDOC XML and others. Various messaging standards are also supported (e.g. AS2, Peppol, RossetaNetc, etc.). Our Network approach is based on open Network, which means that we are not charging third party network partners when accessing our network. Only our enabled customers are charged fees. 
P2P - Integrations (Self-Description):
OpusCapita procurement 
Only one instance is needed as the invoice process automation system is multi-ERP and multi-mandate compatible.
P2P - Invoice Integrations (Self-Description):
The OpusCapita solution is system independent and integrations to external systems work with file-based interfaces where transfers are usually done by SFTP / Webservice. Internal integrations are available to OpusCapita eProc, Invoice receiving service and Cash Management software. B2B Integration (EDI) also supports a high degree of automation by integrating multiple message /document types to the supply chain management process. Lastly, reporting is available in all our modules, some in-built and some provided through Qlikview.
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t>
  </si>
  <si>
    <t>S2P / P2P
(REVISED)</t>
  </si>
  <si>
    <t>P2P - Integrations (Self-Description):
OpusCapita procurement 
Only one instance is needed as the invoice process automation system is multi-ERP and multi-mandate compatible.</t>
  </si>
  <si>
    <t>3rd Party BI Integrations
(REVISED)</t>
  </si>
  <si>
    <t>P2P - Guided Buying (Self-Description):
1. Guided Buying Approach
Guided Buying directs the user to purchase the correct product from a contracted supplier at the best price.  This can be either general mechanisms that guide buyer behaviour, or specific category functionaity that helps the user buy in a complex commodity like MRO.
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2. Inputs to the guided buying apporach
Please see 1 above.
3. Context Specific Data
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4. Purchasing non catalog goods and Services
We focus on being the One-Stop-Shop for the purchase of good and services. We have discussed elsewhere support of commodities such as contigent labor, however not all expenditure goes though our platform and we do not see a lot of value trying to address requirements like T&amp;E.  
P2P - Supplier Information Management (Self-Description):
5.02 Supplier Information Management
P2P - Supplier Performance and Risk Management (Self-Description):
1. Contract compliance: 
OpusCapita provides its own basic contract management application, but it can also integrate third party CM solutions. Contract compliance can happen at a few levels. One is making sure contracts are active and current. If the supplier contract or its catalog has expired then there is no possibility to send an order to that supplier. Even the spotbuy records and is available in reporting as long-tail expenses which adhere the compliance and reduces risk.
Our solution excels at supporting the import of contract master data which ensure contracts utilized in procurement are up to date. Companies like IBM and Maersk load contracts each day from their contract management systems and we ensure users can only buy from approved and active contracts. Our platform is also very effective at distributing contract meta data to other platforms, acting as a hub, like we do for catlaogs for publication and syndication. 
More importantly for transaction based price compliance, our catalog solution is very effective at ensuring prices are continually updated and used during requsition and PO creation or during invoice validation. Our catalog managemnt platform manages the process of supplier price updates ensuring that all price and assortment deltas are tracked. Once approved we are able to syndicate price information to ERPs and EAMs as well as to our own Procurement and Catalog tools. For more on contract price validation processes supported by our catalog management and search technologies please refer to the worksheet "Catalogs". 
2. Monitor and Report: 
Supplier Information Manager captures and analyses supplier performance on a periodic manner. It calculates two different types of facts namely;
Hard facts which show the supplier performance based on real data capture from different sources like RFI participation, RFQ awarding, total Purchase Order Send to supplier and the delivery time of the goods. And Soft-Facts are calculated from feedback collected from the different buyers. 
SIM sends surveys to buyers to collect feedback of supplier performance but does not send to suppliers. Our reviews and rating capability for both products and receiving help provie a feedback loop from the procurement community. These ratings and reviews can be used to track supplier performance. In projects we have integrated with products like Achilles. 
P2P - Ability to Connect to Multiple Supplier/Business Networks (Self-Description):
1. Interoperability:  Our 200 million plus transactions include a substantial number of interoperable hubs. OpusCapita is integrated to approx. 200 third-party Networks for E-invoicing, EDI, and XML. This includes Bilateral agreements on how to exchange data (single API) between Operators, as well as, the PEPPOL-Network, which provides connections to over 150 operators via single Access Point. Peppol provides visibility to all of the Buyer receivers on the Network and also in some markets we have local "yellow pages" which are providing trading partner information for all of the parties. 
Example of current networks with which we interoperate: Ariba, Basware, IBX, GHX, postnord, Evry, Pagero, Tungsten, Liaison, Inexchange, Tieto, data interchange, Swedbank, and others. 
2. Standards and Fees: We support various standards and Transform documents as needed to other standards or customer formats. Standards and formats supported include EDIFACT, ANSI, PEPPOL, CXML, IDOC XML and others. Various messaging standards are also supported (e.g. AS2, Peppol, RossetaNetc, etc.). Our Network approach is based on open Network, which means that we are not charging third party network partners when accessing our network. Only our enabled customers are charged fees. 
P2P - Integrations (Self-Description):
OpusCapita procurement 
Only one instance is needed as the invoice process automation system is multi-ERP and multi-mandate compatible.</t>
  </si>
  <si>
    <t>Risk Management Integration Types
(REVISED)</t>
  </si>
  <si>
    <t>Risk Management Integration Methods
(NEW)</t>
  </si>
  <si>
    <t>P2P - Supplier Information Management (Self-Description):
5.02 Supplier Information Management
P2P - Supplier Performance and Risk Management (Self-Description):
1. Contract compliance: 
OpusCapita provides its own basic contract management application, but it can also integrate third party CM solutions. Contract compliance can happen at a few levels. One is making sure contracts are active and current. If the supplier contract or its catalog has expired then there is no possibility to send an order to that supplier. Even the spotbuy records and is available in reporting as long-tail expenses which adhere the compliance and reduces risk.
Our solution excels at supporting the import of contract master data which ensure contracts utilized in procurement are up to date. Companies like IBM and Maersk load contracts each day from their contract management systems and we ensure users can only buy from approved and active contracts. Our platform is also very effective at distributing contract meta data to other platforms, acting as a hub, like we do for catlaogs for publication and syndication. 
More importantly for transaction based price compliance, our catalog solution is very effective at ensuring prices are continually updated and used during requsition and PO creation or during invoice validation. Our catalog managemnt platform manages the process of supplier price updates ensuring that all price and assortment deltas are tracked. Once approved we are able to syndicate price information to ERPs and EAMs as well as to our own Procurement and Catalog tools. For more on contract price validation processes supported by our catalog management and search technologies please refer to the worksheet "Catalogs". 
2. Monitor and Report: 
Supplier Information Manager captures and analyses supplier performance on a periodic manner. It calculates two different types of facts namely;
Hard facts which show the supplier performance based on real data capture from different sources like RFI participation, RFQ awarding, total Purchase Order Send to supplier and the delivery time of the goods. And Soft-Facts are calculated from feedback collected from the different buyers. 
SIM sends surveys to buyers to collect feedback of supplier performance but does not send to suppliers. Our reviews and rating capability for both products and receiving help provie a feedback loop from the procurement community. These ratings and reviews can be used to track supplier performance. In projects we have integrated with products like Achilles. 
P2P - Integrations (Self-Description):
OpusCapita procurement 
Only one instance is needed as the invoice process automation system is multi-ERP and multi-mandate compatible.
P2P - Invoice Integrations (Self-Description):
The OpusCapita solution is system independent and integrations to external systems work with file-based interfaces where transfers are usually done by SFTP / Webservice. Internal integrations are available to OpusCapita eProc, Invoice receiving service and Cash Management software. B2B Integration (EDI) also supports a high degree of automation by integrating multiple message /document types to the supply chain management process. Lastly, reporting is available in all our modules, some in-built and some provided through Qlikview.</t>
  </si>
  <si>
    <t>Supplier Verification Integrations
(REVISED)</t>
  </si>
  <si>
    <t xml:space="preserve">P2P - Systems Integration (Self-Description):
1. Third Party Integration Options
Integration options depend on the capabilities of the 3rd party products. We support asynchronous, loosely-coupled systems, as well as synchronous webservice based integrations.
Example: Replenishment processes can be done in various ways:
- external system provides item list which is being imported in OPC
- external system call webservice and provides list of replenishment items
- SAP calls OPC via OCI background search and OPC provides search result
Transaction integration happens at the requisition.  We support, via an API, the creation of a requisition from external systems.
P2P - Preferred Supplier Management (Self-Description):
1. Supplier Registory and Supplier Information
Part of our guided buying strategy is provide access to all relevant information regarding the purchasing decision.  The combination of the supplier information tool and the corresponding supplier registry that is available to the requisitioner ensures that the requisitioner can evaluate suppliers as part of the purchasing decision. Please refer to tFactSheet 09 - OC SIM (Supplier Information Manager)
Specifically in the RFQ process we default suppliers who are qualified, certified and approved for the commodity being sourced. 
P2P - Sourcing Integration (Self-Description):
1a. Basic e-Sourcing
OpusCapita’s Request for Quote (RfQ) module helps create enquiries for information on pricing and availability, quickly and easily, whether regarding catalog items and services, or when it comes to complex project tenders. RfQ is closely linked to the Online Product Catalog (OPC), enabling the direct transmission of enquiries for catalog items to suppliers with the shopping cart as a basis.
RfQ proves particularly useful where enquiries have to be generated quickly and easily. This concerns above all product groups, like e.g. services, which have to be frequently requested but, given the procurement complexity to be expected, may not justify the creation of detailed questionnaires. RfQ enables the creation of an enquiry and its invitation to respond is mailed to various suppliers with only a few clicks. The supplier can provide their answers via the web interface. The answers are made available for comparison with other quotations. Then the requisitioner or purchasing department can make their selection of suppliers and products.
This tool is particularly suitable for requesting and comparing unplanned ad-hoc products, services and additional project elements.
RfQ functions at a glance:
- An overview of all current and completed tenders is provided 
- The use of templates is enabled
- Closing dates and validity periods for offer can be defined
- Users are free to decide how to structure a tender and divide it into sections via Drag &amp; Drop
- Suppliers are automatically found e.g. based on commodity groups
- Various control parameters can be defined to meet compliance guidelines
- It is possible to define several bidding rounds
- Suppliers can be allowed to submit several offers
- The option to add sub-items in case of project enquiries to create BOMs can be enabled
- Tender items and supplier quotations can be imported
- Quotations can be submitted by suppliers or registered by the purchasing department via a web portal
- Rules can be defined for the cases in which a tender needs to be carried out
- Tenders can be combined into one global purchasing project
- Questionnaires are defined and stored
- Comparing supplier quotations is made easy and straightforward
- Rules on awarding contracts are defined
-- users are free to award items to any supplier
-- users are free to award items to one supplier
-- awarding projects: all items of one supplier are awarded
- Supplier quotations can be exported
- Tender items can be flagged as mandatory or for information purposes only (RfI)
- It is possible to define that the requested quantity of an item is mandatory
- Tenders can be disabled or suspended
- Pre-defined email templates are available: to invite suppliers to participate, information on incoming offers, awarding of contracts, etc.
1b. Integration with e-Sourcing tools
Integration with specialist e-Sourcing tools typically occurs at the contract management level.  Our catalog typically includes the line item pricing of apporved contracts, enabling users to relase orders against line items of contracts.
2. Creating a RFQ from a requisiton
The RFQ module is fully integrated with the requisitioning process.  Business rules can be established that force the initiation of a sourcing event, should the cart trigger the need for the sourcing event based on quantity, amount, category, etc,  The system automatically identifies qualified suppliers who should be included in the sourcing event. 
P2P - Extensibility (Self-Description):
We are currently integrated to a tax calculation system to support estimated tax calcluation in the Procurement Manager product. We have numerous web service exits that can support interfacing to varioius customs/compliance solutions but we don't offer an out of the box customs import capability ourselves. 
P2P - Services Procurement Integration (Self-Description):
1. We are able to integrate to a number of different systems via web services or order management interfaces. Users can acess external systems via SSO approaches (such as Punchout) and backend requisitions or orders can be brought back to the system. Alternatively many of our customers who don't need a best-in-class contingent labor management platform utilize our Smart Form technology, RFQ, SIM, RateSheets, and Service Entry Sheets to manage billions of dollars in labor spend. We are capable of showing certified and compliant suppliers, approved rate sheets, skills profiles, and many other data elements to support this cateogry. 
2. When users create a requisition they can signify that a line item is a Service Order item. Service Orders need to be processed differently than ordinary purchase orders. Our system indicates that a service order PO has been created which allows other functions and proesses and alternative workflows to occur. For instance, after providing the service, the supplier must report on it. The system provides an overview on service orders with status, customer, total value and owner. The service entry sheet gives the possibility to list related services. SES functionality supports visibility of supplier contracted products and services as well as free text items, adding of attachments and partial reporting. After completing the form, it will be sent to the order owner (in PROC application) for confirmation and depending on item value reported and set tolerances. Service entrys outside of tolerance require the order owner or other approved user to provide approval of the service entry. At any point in the process the service entry can been sent to the ERP (e.g. SAP Entry Sheet) using standard integration methods. Service Entries can also be imported from the ERP for full visibility within the OpusCapita applications. 
P2P - International Trade and Logistics (Self-Description):
We can support integrations on a project basis, however, there is not a standard integration to 3rd party logistics platforms except in the case of our B2B integration services which supports numerious supply chain documents transfers such as bills of lading, transporation status, waybills, and other EDIFACT documents. 
P2P - Fulfillment (Self-Description):
Advanced Shipping Notes provide information about departure of goods and announce the shipping date and the delivery number. Based on the order receipt, supplier can create an advanced shipping note for the shipped items in our supplier document portal. If inventory is integrated, a pick list can be printed, too.
The shipping note will be ‘received’ and visible for customers in the procurement module (PROC) and can serve to create a goods receipt out of it. Adding of attachments and comments is supported.
Other Fulfillment related B2B documents are supported by our B2B integration service where we do millions of Fullfillment transaction documents each year. Other than ASN however these are network messages that interface between backend buyer system. Bill of Lading for instance, Way Bills, Transportation status, etc. We support the full set of EDIFACT and ANSI documents as well as Peppol and other XML standards. 
See "Factsheet 12 - OC B2B Integration.pdf" for more information. 
P2P - Receiving Integration (Self-Description):
Receipts are supported via a full integration and web services layer making it possible to integrate receipts to other processes and services. On a project basis we can implement automated invoice generation, adjust inventory in an external inventory system (or our Inventory Manager), support RMAs, and negative receipts. We see the "post invoice economy" as future state and are active in generating mindshare around this concept ("postInvoice-OC-whitepaper.pdf").
P2P - International Trade and Logistics (Self-Description):
We support integration to these systems, however this is primarily to support electronic document transfers as part of our B2B Integration Service. The more advanced international trade documents are not part of the Procurement system User Interface as of today.  
P2P - Supplier Information Management (Self-Description):
5.02 Supplier Information Management
P2P - Supplier Performance and Risk Management (Self-Description):
1. Contract compliance: 
OpusCapita provides its own basic contract management application, but it can also integrate third party CM solutions. Contract compliance can happen at a few levels. One is making sure contracts are active and current. If the supplier contract or its catalog has expired then there is no possibility to send an order to that supplier. Even the spotbuy records and is available in reporting as long-tail expenses which adhere the compliance and reduces risk.
Our solution excels at supporting the import of contract master data which ensure contracts utilized in procurement are up to date. Companies like IBM and Maersk load contracts each day from their contract management systems and we ensure users can only buy from approved and active contracts. Our platform is also very effective at distributing contract meta data to other platforms, acting as a hub, like we do for catlaogs for publication and syndication. 
More importantly for transaction based price compliance, our catalog solution is very effective at ensuring prices are continually updated and used during requsition and PO creation or during invoice validation. Our catalog managemnt platform manages the process of supplier price updates ensuring that all price and assortment deltas are tracked. Once approved we are able to syndicate price information to ERPs and EAMs as well as to our own Procurement and Catalog tools. For more on contract price validation processes supported by our catalog management and search technologies please refer to the worksheet "Catalogs". 
2. Monitor and Report: 
Supplier Information Manager captures and analyses supplier performance on a periodic manner. It calculates two different types of facts namely;
Hard facts which show the supplier performance based on real data capture from different sources like RFI participation, RFQ awarding, total Purchase Order Send to supplier and the delivery time of the goods. And Soft-Facts are calculated from feedback collected from the different buyers. 
SIM sends surveys to buyers to collect feedback of supplier performance but does not send to suppliers. Our reviews and rating capability for both products and receiving help provie a feedback loop from the procurement community. These ratings and reviews can be used to track supplier performance. In projects we have integrated with products like Achilles. 
P2P - Ability to Connect to Multiple Supplier/Business Networks (Self-Description):
1. Interoperability:  Our 200 million plus transactions include a substantial number of interoperable hubs. OpusCapita is integrated to approx. 200 third-party Networks for E-invoicing, EDI, and XML. This includes Bilateral agreements on how to exchange data (single API) between Operators, as well as, the PEPPOL-Network, which provides connections to over 150 operators via single Access Point. Peppol provides visibility to all of the Buyer receivers on the Network and also in some markets we have local "yellow pages" which are providing trading partner information for all of the parties. 
Example of current networks with which we interoperate: Ariba, Basware, IBX, GHX, postnord, Evry, Pagero, Tungsten, Liaison, Inexchange, Tieto, data interchange, Swedbank, and others. 
2. Standards and Fees: We support various standards and Transform documents as needed to other standards or customer formats. Standards and formats supported include EDIFACT, ANSI, PEPPOL, CXML, IDOC XML and others. Various messaging standards are also supported (e.g. AS2, Peppol, RossetaNetc, etc.). Our Network approach is based on open Network, which means that we are not charging third party network partners when accessing our network. Only our enabled customers are charged fees. 
P2P - Integrations (Self-Description):
OpusCapita procurement 
Only one instance is needed as the invoice process automation system is multi-ERP and multi-mandate compatible.
P2P - Invoice Creation / Capturing / submission (Self-Description):
PO Flip is one of the standard features of OpusCapita Business Network portal, but can also be offered as part of OpusCapita eProcurement suite. Our sophisticated automation rules engine can facilitate automated non-PO-invoice processes. OpusCapita has a widely distributed open supplier network, but also more than 200 interoperable agreements with business partners to have global coverage in eInvoice receiving (and sending). Additionally our portal offers the possibility for suppliers to key-in invoice and self-service supplier data by themselves. Through OpusCapita B2B integration (EDI) tools we can exchange a wide range of different financial and P2P process related data and documents. OpusCapita offers invoice digitizing service for paper and .pdf invoices where various data capture templates can be applied, incl. supplier masterdata matching and validation services. During the first half of 2018 we will be implementing machine learning for intelligent posting of invoices. 
P2P - Invoice Integrations (Self-Description):
The OpusCapita solution is system independent and integrations to external systems work with file-based interfaces where transfers are usually done by SFTP / Webservice. Internal integrations are available to OpusCapita eProc, Invoice receiving service and Cash Management software. B2B Integration (EDI) also supports a high degree of automation by integrating multiple message /document types to the supply chain management process. Lastly, reporting is available in all our modules, some in-built and some provided through Qlikview.
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t>
  </si>
  <si>
    <t>Other Integrations
(REVISED)</t>
  </si>
  <si>
    <t>Certified Integrations
(NEW)</t>
  </si>
  <si>
    <t>(S)FTP
(REVISED)</t>
  </si>
  <si>
    <t>Post-Deployment Integration Capability
(NEW)</t>
  </si>
  <si>
    <t xml:space="preserve">P2P - Customizations (Self-Description):
1. Percentage of Customization 
All customers operate on the same standard product code base.  No customers have access to customize core standard product code.  However during configuration of the system, certain options may require customer specific scripting.  Customer-specific code is maintained seperate from Standard Product code.
2. Types of Customizations
The types of configurations that require Customer-specific code (these are not customizations of standard code) are in the areas of Business Rules, integrations and approval workflow. </t>
  </si>
  <si>
    <t>Customization
(REVISED)</t>
  </si>
  <si>
    <t xml:space="preserve">P2P - Order Processing (buy-side) (Self-Description):
1. Attach documents to an order:
Documents, including the possibility to configure which types of documents (pdf, docs, xslx, etc.) can be attached and transfered. All of our services and associated files operaite in a secured data center behind certified secure web applications. Only administrators and users who originated or apporved a requisition have access to the document attachments. 
2. Receiving order responses:
Either OpusCapita or the ERP system can transmit the order to the supplier. If the order is sent by OpusCapita, the order number generated by the ERP system can be used so the supplier can indicate it on their invoice.
OpusCapita's integrated document sending and receiving services can transmit and receive documents in different formats including XML,  EDIFACT, and other standards. We process over 200 million electronic documents per year (POs, POR, CO, Invoice, Bill of Lading etc.).  Transactions are also made available to suppliers in the Supplier Document Portal (see Functional Overview on SDP) where they can be easily viewed and edited by the supplier. All transactions are fully traceable and auditable. With Procurement Manager, orders can also be sent as PDF via email.
3. Send PO to ERP:
All orders are synchronised with the active ERP system via a standard interface. In return, OpusCapita receives an internal PO number created by the ERP system under which the corresponding order is stored and which is saved as reference besides the internal OpusCapita PO number. Attachements can be provided via our service either as embeded or as a URI reference. Some ERPs do not have the capaibility to utilize attachements so this always depends on the customer unless they are using our Procurement application where they always have access to attach files and view file attachements. 
P2P - Order Delivery / Communication (Self-Description):
1. Communication between buyers and suppliers (SDP):
OpusCapita’s Supplier Documents Portal (SDP) and B2B Integration services modules provide for an automated transmission of all business documents to both the backend systems of our customers and the systems of involved suppliers. We provide full electronic integration and exchange of various documents like purchase orders, advanced shipping notes, order confirmations or invoices. Integration is accurate, quick and secure without media discontinuity. Suppliers can access information in the supplier portal or receive information via direct integration. 
2. Order transmission methods:
OpusCapita can transmit electronic documents as XML, EDI (ANSI and EDIFACT), eMail (with PDF attachments), CSV, native ERP formats (IDOC XML, CXML), and as industry or regional standards (PEPPOL, PIDX, RossetaNet, etc). Our platform manages the document choreogrpahy and can provide users with the status of a document transaction as well as a status of the effected document (e.g. PO acknowldged). For additional information please see that attached referenced documents. 
P2P - Order Collaboration (buyer/supplier) (Self-Description):
Our network solution is focused on supporting full automated and integrated document choreography including many different document types. Our Procurement Manager ordering module keeps track of the statuses of each document in including Requisitions, Purhcase Orders, Receipts and Invoices. Status of documents can be impacted by supplier interactions such as order acknoledgements or invoices. Approved users can change requisitions and POs and all users can review requisition, order, and invoice status. Matching rules determine when an invoice is approved for payment and when the order and invoice can be closed and archived and sen to the ERP for Payment or paid via the OpusCapita Payment Factory. All Requisition and Order changes are fully auditable, not only in the status history but also via auditing tables built into OpusCapita applications. 
Please see 3.06 and attachment references
P2P - Order Processing (supply-side) (Self-Description):
PO Confirmation/Acknowledgement
Within PO Confirmation suppliers can confirm or override/change: Delivery Date, Quantity, and UnitPrice. All changes will lead to an approval workflow on the customer side. PO Confirmations can be done via WebEDI (UI) or fully electronically (webservice/file-based). After submission suppliers can see the status of their order, as can the buyer of course. Suppliers can be enabled to create orders (requisitions)
Additionally, in the Supplier portal supplier are able to create a requisition on behalf of the “buyer”. Use case: some ad-hoc maintenance work has been done and the supplier creates the requisition after fulfilling the task. This will lead to an approval process on the buyer side.
Service Enry Sheet
Within Service Entry there is PO Information as well. Here the supplier can add additional service items. He can swap an item entered by a buyer as this e.g. maintenance task wasn´t executed but another instead. He can override prices, delivery dates, descriptions etc. Deviations from the original PO will lead to an approval. Within this approval process “dispute” is possible.
RfQ Supplier Reponse
Supplier can overide all data in an RFQ if allowed and if accepted by a supplier this will automatically be turned into a requisition and a PO. 
P2P - Order Management (Self-Description):
In the portal, OpusCapita supports traditional WebEDI/XML flows managing orders, order confirmation, order change, delivery notification/ASN and invoice sending thorugh web based user interface. Suppliers can also receive orders via the BNP, confirm and flip the orders into invoices. We are also PEPPOL certified. We beleive that our long history and support for EDI and XML document transfers, particularly at large scale and across various standards and exchanages (open interoperability) materially differentiates us from many of our competitors who are less interested or able to support direct procurement as well as indirect.
P2P - Invoice Collaboration (Self-Description):
There are two types of collaboration possible: document exchange related (a supplier eInvoice campaigning tool over supplier portal is available for buyers to proactively onboard suppliers) and invoice processing related (supplier self-service for masterdata enrichment and communication templates directly from workflow tool for buy-sell parties collaboration).
P2P - Payment Processing (Self-Description):
Our payment factory module provides full end-to-end visibility to payment status, as well as status to cash flows / movements related to payment.  The payment factory module is in use by customers in close to 60 countries. Recurring invoices and self-billing are possible to automate in the invoicing module with payments being triggered based on the 'approval' of the invoice. In Q2/Q3 of 2018, payment status will be visible in the new Business Network portal.
P2P - Payment Cards (Self-Description):
Currently no direct support for p-card or ghost card associated payment methods. For ghost cards, our view is that this method is not very well suited to our customers' requirements (expensive in general, requires NYC and AML verifications and in the end, supports a narrow segment of spend). For T&amp;E, we partner with Xpenditure and they do support p-card usage for expense management and corporate travel.
P2P - Trade Financing (Receivables and Payables Financing) (Self-Description):
OpusCapita currently partners with Prime Revenue and TradeIX for reverse factoring and receivables financing respectively. We also have plans to build dynamic discounting capability into the new invoice processing automation platform.
P2P - Collaboration (Self-Description):
The Prime Revenue and TradeIX platforms support this process - outside of OpusCapita. </t>
  </si>
  <si>
    <t>Collaboration (Basic)
(REVISED)</t>
  </si>
  <si>
    <t>Collaboration (Advanced)
(REVISED)</t>
  </si>
  <si>
    <t>Screen Sharing
(NEW)</t>
  </si>
  <si>
    <t>P2P - Non-Catalog / Services Requisitions (Self-Description):
1. Support for non catalogued item requisitions
Free text requisitions
Products that are not included in the product range can be suggested to the purchasing department using a pre-defined "free text" form, using our smartform capabiities. This may consist of simple input fields in which the requisition is described, or it can be a specific form in which the requisitioner is asked to provide information based on a commodity group to the purchasing department, in order to avoid misunderstandings in the further process. Free text products or forms in general are treated differently in the approval workflow and can be submitted to the purchasing department for revision. In this context, products can be added or removed, quantities can be adapted, and account assignments changed. Using the catalog, the purchaser can replace the free text position with a catalog item. The requisitioner then receives a corresponding email notification.
Spot buying, one-time requirements
One-time requirements (so-called spot buy processes), also can be realized with OPC. Users with the necessary rights may directly send a one-time requirement to existing suppliers (or to the purchasing department). Unlike with "classic" free text enquiries, suppliers can directly add their products to the catalog via the content process. However, in such cases an enquiry number is assigned, i.e. these products cannot be found by all users via the catalog search, but only by those who know the enquiry.
2. Other offerings for Service Procurement
Outside our Service Order/Service Entry capabilties described below we do not have partner solutions in this area.
3. Temporary Labor Requests
We support 2 ways of requisitioning temp labor:
Forms Based requsitioning
This is the simplist form of requisitioning temp labor and other services.  A form is created to collect all the required information for specific category of service.  Forms are easy to configure and can be structured to be very specific to the category of service that is to be requested.  Depending on the type of reciept required the resulting requisition can be identified as either a good or services order.  Goods orders can be reciepted based on the quantity provided and is the most simplest service delivery acknowledgement process.  If the requisition is identified as a service order then the services can be acknowledged via the service entry capability.  (see below). If the supplier has an agreed rate sheet, they can access the rate sheet from the service entry feature to ensure that the service is entered at the contracted rates.
RFQ based requisitioning
For more complex services ordering, the RFQ module is used. A scope of work is defined in the RFQ and suppliers can respond providing estimates based on their rates sheets, or responding to the EBS contained in the RFQ.
4. Vendor Managed Stores
We do not have native functionality in support of VMS, however customers have supported this function by providing mobile devices with the procuremnet application to the suppliers who record their inventory replenishment as a requisition and the requisiiton goes through a apporval process and becomes a purchase order to the supplier for the replenishment amounts.
5. Service Entry
Suppliers may create service entry sheets which can include labor and equipment time sheets and material usages.  Please refer to FunctionalDescription 10 - OC Supplier Portal, section 2.3 Service Orders and Service Entry sheets.
This capability is native to the OpusCapita Solution.
P2P - Repetitive Requisitions (Self-Description):
1.a Repetive requisitions
Using our job scheduling infrastructure and template requisitions, we can generate recurring requistions.  The scheduler establishes the interval for the job and pre-processing and post-processing scripts allow the establishment of business rules associated with the repetitive requisition.
1.b Kits &amp; Bundles
Our Kits and Bundles functionality allows configuration capability for complex products such as IT equipment and Motor Vehicles.  We establish relationships between master products such as a laptop and the related options like hardware, software, and accessories. We then are able to group these options and define the configuration options, including "Required," "Optional," and "Optional one of many".
2. Smart Forms:
Our Smart Forms technology provides a very robust way to support a number of dynamic eForms based on category. The forms are built dynamically in the web browser based on the product service or form data and user profile and language. Completed form data can then be passed in the shopping cart data sent back to the procurement system, or can be referenced as an attachment via a URL. Our customers manage a substantial amount of services spend as well as product spend using Smart Forms. 
Complex forms can be upgraded and edited at any time by the system administrator via the administrator UI.  No special vendor or IT help is required. They are available to all users with the corresponding rights company-wide. As forms are treated like articles in the catalog, time-consuming free-text orders can be considerably reduced.
Please refer to the follow documents:
- FactSheet 06 - OC Smart Forms
- FunctionalDescription 04 - OC Smart Forms</t>
  </si>
  <si>
    <t>Form Support
(REVISED)</t>
  </si>
  <si>
    <t>Excel Support
(NEW)</t>
  </si>
  <si>
    <t>Independent Contract Worker (ICW) Management
(NEW)</t>
  </si>
  <si>
    <t>Temporary Staffing Management
(NEW)</t>
  </si>
  <si>
    <t>Services/SOW Management
(NEW)</t>
  </si>
  <si>
    <t>Preferred Supplier Status
(NEW)</t>
  </si>
  <si>
    <t>Blocked/Blacklisted Suppliers
(NEW)</t>
  </si>
  <si>
    <t>Internal Issue Identification
(NEW)</t>
  </si>
  <si>
    <t>External Issue Identification
(NEW)</t>
  </si>
  <si>
    <t>Potential Issue Monitoring - Internal
(NEW)</t>
  </si>
  <si>
    <t>Potential Issue Monitoring - External
(NEW)</t>
  </si>
  <si>
    <t>Dispute Identification
(NEW)</t>
  </si>
  <si>
    <t>Plan Creation
(NEW)</t>
  </si>
  <si>
    <t>Collaborative Plan Development
(NEW)</t>
  </si>
  <si>
    <t>Template Support
(NEW)</t>
  </si>
  <si>
    <t>Template Library
(NEW)</t>
  </si>
  <si>
    <t>Monitoring
(NEW)</t>
  </si>
  <si>
    <t>Post-Mortem Evaluation
(NEW)</t>
  </si>
  <si>
    <t>Alerts and Status Updates
(NEW)</t>
  </si>
  <si>
    <t>Resolution Mechanisms
(NEW)</t>
  </si>
  <si>
    <t>Impact Assessment
(NEW)</t>
  </si>
  <si>
    <t>Risk Prioritization
(NEW)</t>
  </si>
  <si>
    <t>What-If Analysis
(NEW)</t>
  </si>
  <si>
    <t>Custom Plan Creation
(NEW)</t>
  </si>
  <si>
    <t>Execution Monitoring
(NEW)</t>
  </si>
  <si>
    <t>Numeric Models
(NEW)</t>
  </si>
  <si>
    <t>Semantic Models
(NEW)</t>
  </si>
  <si>
    <t>Sentiment Models
(NEW)</t>
  </si>
  <si>
    <t>Evolutionary Models
(NEW)</t>
  </si>
  <si>
    <t>Internal KPI Monitoring
(NEW)</t>
  </si>
  <si>
    <t>Financial Monitoring
(NEW)</t>
  </si>
  <si>
    <t>Government Status Monitoring
(NEW)</t>
  </si>
  <si>
    <t>Regulatory Monitoring
(NEW)</t>
  </si>
  <si>
    <t>Tariff Monitoring
(NEW)</t>
  </si>
  <si>
    <t>Legal / Civil Suit Monitoring
(NEW)</t>
  </si>
  <si>
    <t>News Monitoring
(NEW)</t>
  </si>
  <si>
    <t>Social Media Monitoring
(NEW)</t>
  </si>
  <si>
    <t>Cyber Monitoring
(NEW)</t>
  </si>
  <si>
    <t>Alerts / Notifications
(NEW)</t>
  </si>
  <si>
    <t>Financial Compliance
(NEW)</t>
  </si>
  <si>
    <t>Anti-Human Trafficking Compliance
(NEW)</t>
  </si>
  <si>
    <t>Restricted / Hazardous Material
(NEW)</t>
  </si>
  <si>
    <t>Environmental Compliance
(NEW)</t>
  </si>
  <si>
    <t>Anti-Bribery / Corruption
(NEW)</t>
  </si>
  <si>
    <t>Privacy and Information Security
(NEW)</t>
  </si>
  <si>
    <t>Conflict Minerals
(NEW)</t>
  </si>
  <si>
    <t>Labour Standards
(NEW)</t>
  </si>
  <si>
    <t xml:space="preserve">P2P - Supplier Information Management (Self-Description):
5.02 Supplier Information Management
P2P - Supplier Performance and Risk Management (Self-Description):
1. Contract compliance: 
OpusCapita provides its own basic contract management application, but it can also integrate third party CM solutions. Contract compliance can happen at a few levels. One is making sure contracts are active and current. If the supplier contract or its catalog has expired then there is no possibility to send an order to that supplier. Even the spotbuy records and is available in reporting as long-tail expenses which adhere the compliance and reduces risk.
Our solution excels at supporting the import of contract master data which ensure contracts utilized in procurement are up to date. Companies like IBM and Maersk load contracts each day from their contract management systems and we ensure users can only buy from approved and active contracts. Our platform is also very effective at distributing contract meta data to other platforms, acting as a hub, like we do for catlaogs for publication and syndication. 
More importantly for transaction based price compliance, our catalog solution is very effective at ensuring prices are continually updated and used during requsition and PO creation or during invoice validation. Our catalog managemnt platform manages the process of supplier price updates ensuring that all price and assortment deltas are tracked. Once approved we are able to syndicate price information to ERPs and EAMs as well as to our own Procurement and Catalog tools. For more on contract price validation processes supported by our catalog management and search technologies please refer to the worksheet "Catalogs". 
2. Monitor and Report: 
Supplier Information Manager captures and analyses supplier performance on a periodic manner. It calculates two different types of facts namely;
Hard facts which show the supplier performance based on real data capture from different sources like RFI participation, RFQ awarding, total Purchase Order Send to supplier and the delivery time of the goods. And Soft-Facts are calculated from feedback collected from the different buyers. 
SIM sends surveys to buyers to collect feedback of supplier performance but does not send to suppliers. Our reviews and rating capability for both products and receiving help provie a feedback loop from the procurement community. These ratings and reviews can be used to track supplier performance. In projects we have integrated with products like Achilles. 
</t>
  </si>
  <si>
    <t>3rd Party Risk Feeds
(REVISED)</t>
  </si>
  <si>
    <t>Depth of Supplier Search (internal supplier database only)
(NEW)</t>
  </si>
  <si>
    <t>Depth of Supplier Search — internal + vendor supplier network
(NEW)</t>
  </si>
  <si>
    <t>Depth of Supplier Search — third-party networks / marketplaces
(NEW)</t>
  </si>
  <si>
    <t>Certification / Attribution Support
(NEW)</t>
  </si>
  <si>
    <t>Categorization / Tagging
(NEW)</t>
  </si>
  <si>
    <t>Invitation / Campaign Management
(NEW)</t>
  </si>
  <si>
    <t>Registration Management
(NEW)</t>
  </si>
  <si>
    <t>Supplier Profile Management
(NEW)</t>
  </si>
  <si>
    <t>Supplier Profile Extensibility
(NEW)</t>
  </si>
  <si>
    <t>Exposed Elements
(NEW)</t>
  </si>
  <si>
    <t>Self Registration
(NEW)</t>
  </si>
  <si>
    <t>Survey Management 
(NEW)</t>
  </si>
  <si>
    <t>360-Degree Scorecards
(NEW)</t>
  </si>
  <si>
    <t>Corrective Action Management
(NEW)</t>
  </si>
  <si>
    <t>Supplier Initiated Issues
(NEW)</t>
  </si>
  <si>
    <t>Negotiation Management
(NEW)</t>
  </si>
  <si>
    <t xml:space="preserve">P2P - Consulting / Change Management (Self-Description):
1. Consulting Services
Our Professional Services teams, focus primarily on the implementation planning, and execution aspects of client engagements. OpusCapita has a well established methodology to run maturity assessments on clients, to advise them on how to best embark on the journey from their current "as-is" state to their desired "to-be" state. This methodology applies for all Source-to-Pay offerrings.
Our presales and account teams support strategic planning efforts and act as trusted advisors to our clients, however this part of the sales and account management process is not done as a seperate consulting service.
2. Professional Service Team
The current approach at OpusCapita is to provide implementation services using our own Professional Services resources. We have a team of approximately 70 people running customer implementation projects. In addition we have a support and maintenance organization of 60 FTE. 
We have a number of reseller, implementation, and technology partners whom we have worked with for a number of years, however this year we etablished a formal Partner Developement and support team, and expect significant growth in our Partner network ongoing.
</t>
  </si>
  <si>
    <t>Breadth of Implementation Services
(REVISED)</t>
  </si>
  <si>
    <t>Depth of Services Capabilities
(REVISED)</t>
  </si>
  <si>
    <t xml:space="preserve">P2P - Data Management Services (Self-Description):
1. Data Services
OpusCapita is primarily a technology company and data services are typically performed by Partners.  We have supported an extensive IBM initiave to improve the quality of supplier catalog data, to enable guided buying initiatives within IBM.  This was a mixture of data enrichment business rules and helping suppliers provide quality data.  We have  additionally started research on enabling AI tools to further automate catalog data enrichment.
2. External Data Sources
Integration with external data sources is largly limited to the maintainence of exchange rate tables and the sales tax calculation within the US. 
P2P - Consulting / Change Management (Self-Description):
1. Consulting Services
Our Professional Services teams, focus primarily on the implementation planning, and execution aspects of client engagements. OpusCapita has a well established methodology to run maturity assessments on clients, to advise them on how to best embark on the journey from their current "as-is" state to their desired "to-be" state. This methodology applies for all Source-to-Pay offerrings.
Our presales and account teams support strategic planning efforts and act as trusted advisors to our clients, however this part of the sales and account management process is not done as a seperate consulting service.
2. Professional Service Team
The current approach at OpusCapita is to provide implementation services using our own Professional Services resources. We have a team of approximately 70 people running customer implementation projects. In addition we have a support and maintenance organization of 60 FTE. 
We have a number of reseller, implementation, and technology partners whom we have worked with for a number of years, however this year we etablished a formal Partner Developement and support team, and expect significant growth in our Partner network ongoing.
</t>
  </si>
  <si>
    <t>Analytics Services
(REVISED)</t>
  </si>
  <si>
    <t>P2P - Data Management Services (Self-Description):
1. Data Services
OpusCapita is primarily a technology company and data services are typically performed by Partners.  We have supported an extensive IBM initiave to improve the quality of supplier catalog data, to enable guided buying initiatives within IBM.  This was a mixture of data enrichment business rules and helping suppliers provide quality data.  We have  additionally started research on enabling AI tools to further automate catalog data enrichment.
2. External Data Sources
Integration with external data sources is largly limited to the maintainence of exchange rate tables and the sales tax calculation within the US. 
P2P - Managed Services / Co-Sourcing / Outsourcing (Self-Description):
1.  BPO Partners
We have a number of partners, such as Perfect Commerce and Beka in Germany, which incorporate our technology into their Procurement offerings. Our largest partner in the pure procurement BPO business is IBM.  IBM uses our catalog and shop platform to deliver their BPO capabilities,  Another large BPO deployment is the National Health Service of the UK where their procurement centers leverage our technology to syndicate managed contracts to the health service delivery organizations within the NHS.
2. Other Services
We do not provide services of this type.
P2P - Services Invoicing &amp; Contract Invoicing (Self-Description):
Invoice generation based on a contract is possible. Also invoice matching against contract is possible. The process can be automated with rule definitions. 3-Way matching for Service invoices is also possible. Service Orders need to be processed differently than ordinary purchase orders. After providing the service, the supplier must report on it. The system provides an overview on service orders with status, customer, total value and owner. Service Entry Sheets (SES) functionality supports visibility of own contracted products as well as free text items, adding of attachments and partial reporting. After completing the form, it will be send to the order owner (in PROC application) for confirmation and depending on item value reported and set tolerances, an approval must be done, too. An automatic goods receipt will be booked after final approval.</t>
  </si>
  <si>
    <t>Data Management Services
(REVISED)</t>
  </si>
  <si>
    <t>Systems Integration Services
(NEW)</t>
  </si>
  <si>
    <t>Training and Knowledge Transfer
(NEW)</t>
  </si>
  <si>
    <t>Maintenance/Support Services
(NEW)</t>
  </si>
  <si>
    <t>Benchmarking Services
(NEW)</t>
  </si>
  <si>
    <t>Business Consulting Services
(NEW)</t>
  </si>
  <si>
    <t>P2P - Managed Services / Co-Sourcing / Outsourcing (Self-Description):
1.  BPO Partners
We have a number of partners, such as Perfect Commerce and Beka in Germany, which incorporate our technology into their Procurement offerings. Our largest partner in the pure procurement BPO business is IBM.  IBM uses our catalog and shop platform to deliver their BPO capabilities,  Another large BPO deployment is the National Health Service of the UK where their procurement centers leverage our technology to syndicate managed contracts to the health service delivery organizations within the NHS.
2. Other Services
We do not provide services of this type.</t>
  </si>
  <si>
    <t>Outsourcing and Managed Services
(REVISED)</t>
  </si>
  <si>
    <t>Co-Innovation Services
(NEW)</t>
  </si>
  <si>
    <t>Service Delivery Innovation
(NEW)</t>
  </si>
  <si>
    <t>Spend / Opportunity Analysis
(REVISED)</t>
  </si>
  <si>
    <t>Spend ETL / Cleansing / Classification / Categorization
(NEW)</t>
  </si>
  <si>
    <t>Spend Data Management Services
(NEW)</t>
  </si>
  <si>
    <t>Supplier Development &amp; Innovation Management
(NEW)</t>
  </si>
  <si>
    <t>P2P - Supplier Onboarding (Self-Description):
5.01 Supplier Onboarding
P2P - Managed Services / Co-Sourcing / Outsourcing (Self-Description):
1.  BPO Partners
We have a number of partners, such as Perfect Commerce and Beka in Germany, which incorporate our technology into their Procurement offerings. Our largest partner in the pure procurement BPO business is IBM.  IBM uses our catalog and shop platform to deliver their BPO capabilities,  Another large BPO deployment is the National Health Service of the UK where their procurement centers leverage our technology to syndicate managed contracts to the health service delivery organizations within the NHS.
2. Other Services
We do not provide services of this type.</t>
  </si>
  <si>
    <t>Supplier Onboarding Services
(REVISED)</t>
  </si>
  <si>
    <t>Supplier Management Services
(REVISED)</t>
  </si>
  <si>
    <t>Supply Market Intelligence Services
(NEW)</t>
  </si>
  <si>
    <t>Performance Based Contracting
(NEW)</t>
  </si>
  <si>
    <t>Sourcing Events (managed RFX/Auction/Optimization)
(NEW)</t>
  </si>
  <si>
    <t>Category Management Services (category-specific)
(REVISED)</t>
  </si>
  <si>
    <t>Supply Risk Management
(NEW)</t>
  </si>
  <si>
    <t>Arbitrary Categorization in Spend Analysis
(NEW)</t>
  </si>
  <si>
    <t>Trend Analysis and Demand Forecasting
(NEW)</t>
  </si>
  <si>
    <t>Category Benchmarks
(NEW)</t>
  </si>
  <si>
    <t>Tracking / Scorecard Integration
(NEW)</t>
  </si>
  <si>
    <t>Category Sourcing Plans/Templates
(NEW)</t>
  </si>
  <si>
    <t>CATEGORY AUTOMATION
(NEW)</t>
  </si>
  <si>
    <t>Prescriptive Analytics
(NEW)</t>
  </si>
  <si>
    <t>Permissive Analytics
(NEW)</t>
  </si>
  <si>
    <t>Sourcing Strategy Definition
(NEW)</t>
  </si>
  <si>
    <t>Sourcing Process
(NEW)</t>
  </si>
  <si>
    <t>SOURCING PROCESS AUTOMATION
(NEW)</t>
  </si>
  <si>
    <t>Project Integration
(NEW)</t>
  </si>
  <si>
    <t>System Assisted Opportunity Identification
(NEW)</t>
  </si>
  <si>
    <t>Assisted Sourcing Roadmap
(NEW)</t>
  </si>
  <si>
    <t>Basic Should Cost Modelling
(NEW)</t>
  </si>
  <si>
    <t>Market Data Feeds
(NEW)</t>
  </si>
  <si>
    <t>Bill of Material Support
(NEW)</t>
  </si>
  <si>
    <t>Cost Driver Identification
(NEW)</t>
  </si>
  <si>
    <t>Templates
(NEW)</t>
  </si>
  <si>
    <t>Demand Support
(NEW)</t>
  </si>
  <si>
    <t>UX
(NEW)</t>
  </si>
  <si>
    <t>Creation Methodology
(NEW)</t>
  </si>
  <si>
    <t>Category
(NEW)</t>
  </si>
  <si>
    <t>Industry
(NEW)</t>
  </si>
  <si>
    <t>Weighting
(NEW)</t>
  </si>
  <si>
    <t>Optimization Backed
(NEW)</t>
  </si>
  <si>
    <t>Multi-Party
(NEW)</t>
  </si>
  <si>
    <t>Advanced Scoring
(NEW)</t>
  </si>
  <si>
    <t>Bulk Upload and Association
(NEW)</t>
  </si>
  <si>
    <t>CAD/CAM Visualization Support
(NEW)</t>
  </si>
  <si>
    <t>ERP Integration (for Sourcing)
(NEW)</t>
  </si>
  <si>
    <t>Multi-SKU Mapping
(NEW)</t>
  </si>
  <si>
    <t>Automatic Supplier Identification
(NEW)</t>
  </si>
  <si>
    <t>… from SIM
(NEW)</t>
  </si>
  <si>
    <t>… from Supplier Network
(NEW)</t>
  </si>
  <si>
    <t>Bidding
(NEW)</t>
  </si>
  <si>
    <t>Open, Blind, or Closed
(NEW)</t>
  </si>
  <si>
    <t>Multiple Offers Per Line
(NEW)</t>
  </si>
  <si>
    <t>Rapid Execution
(NEW)</t>
  </si>
  <si>
    <t>Alternate Offer Comparison Matrix
(NEW)</t>
  </si>
  <si>
    <t>Multi-Party Support
(NEW)</t>
  </si>
  <si>
    <t>Each Field Single or Multi-User Rank
(NEW)</t>
  </si>
  <si>
    <t>Side-by-Side Comparison
(NEW)</t>
  </si>
  <si>
    <t>Pause, Edit, Re-Issue
(NEW)</t>
  </si>
  <si>
    <t>Multi-Round Support
(NEW)</t>
  </si>
  <si>
    <t>Automation
(NEW)</t>
  </si>
  <si>
    <t>Blending
(NEW)</t>
  </si>
  <si>
    <t>Linking
(NEW)</t>
  </si>
  <si>
    <t>Automation Roadmap
(NEW)</t>
  </si>
  <si>
    <t>Out-of-the-Box Auction Formats
(NEW)</t>
  </si>
  <si>
    <t>Configuration Options
(NEW)</t>
  </si>
  <si>
    <t>Saved Market Baskets
(NEW)</t>
  </si>
  <si>
    <t>RFX Integration
(NEW)</t>
  </si>
  <si>
    <t>Real-Time Control Mechanisms
(NEW)</t>
  </si>
  <si>
    <t>Proxy Support
(NEW)</t>
  </si>
  <si>
    <t>Messaging
(NEW)</t>
  </si>
  <si>
    <t>Real-Time Monitoring
(NEW)</t>
  </si>
  <si>
    <t>Integrated Optimization Capability
(NEW)</t>
  </si>
  <si>
    <t>Automatic Supplier Identification/Invitation
(NEW)</t>
  </si>
  <si>
    <t>Auction Automation
(NEW)</t>
  </si>
  <si>
    <t>Solid Mathematical Foundations
(NEW)</t>
  </si>
  <si>
    <t>True Cost Modelling
(NEW)</t>
  </si>
  <si>
    <t>What If? Capability
(NEW)</t>
  </si>
  <si>
    <t>Out-of-the-Box
(NEW)</t>
  </si>
  <si>
    <t>Scenario Comparison
(NEW)</t>
  </si>
  <si>
    <t>Model Templates
(NEW)</t>
  </si>
  <si>
    <t>RFX/Auction Integration
(NEW)</t>
  </si>
  <si>
    <t>Scalability
(NEW)</t>
  </si>
  <si>
    <t>Optimization UX
(NEW)</t>
  </si>
  <si>
    <t>Capacity
(NEW)</t>
  </si>
  <si>
    <t>Allocation
(NEW)</t>
  </si>
  <si>
    <t>Risk Mitigation
(NEW)</t>
  </si>
  <si>
    <t>Qualitative
(NEW)</t>
  </si>
  <si>
    <t>Constraint Relaxation
(NEW)</t>
  </si>
  <si>
    <t>Sensitivity Analysis
(NEW)</t>
  </si>
  <si>
    <t>Hard Constraint Identification
(NEW)</t>
  </si>
  <si>
    <t>Soft Constraint Support
(NEW)</t>
  </si>
  <si>
    <t>Custom Freight Models
(NEW)</t>
  </si>
  <si>
    <t>Modal Cost Models
(NEW)</t>
  </si>
  <si>
    <t>Freight Rate Databases
(NEW)</t>
  </si>
  <si>
    <t>Built-in Freight Category Support
(NEW)</t>
  </si>
  <si>
    <t>Specialized What-if Scenarios for Supply Base Optimization
(NEW)</t>
  </si>
  <si>
    <t>ETL for Key Metrics
(NEW)</t>
  </si>
  <si>
    <t>RFX/Survey Integration
(NEW)</t>
  </si>
  <si>
    <t>Scorecards
(NEW)</t>
  </si>
  <si>
    <t>Out-of-the-Box Scorecards
(NEW)</t>
  </si>
  <si>
    <t>Finance Integration
(NEW)</t>
  </si>
  <si>
    <t>Demand Management
(NEW)</t>
  </si>
  <si>
    <t>Unique Execution Management Capabilities
(NEW)</t>
  </si>
  <si>
    <t>Execution Management Roadmap
(NEW)</t>
  </si>
  <si>
    <t>Award Export
(NEW)</t>
  </si>
  <si>
    <t>Agreement Support
(NEW)</t>
  </si>
  <si>
    <t>Clause Support
(NEW)</t>
  </si>
  <si>
    <t>Word Integration
(NEW)</t>
  </si>
  <si>
    <t>Excel Integration
(NEW)</t>
  </si>
  <si>
    <t>Metadata Support
(NEW)</t>
  </si>
  <si>
    <t>Supplier (Pre) Registration
(NEW)</t>
  </si>
  <si>
    <t>Self-Registration
(NEW)</t>
  </si>
  <si>
    <t>On-Boarding Automation
(NEW)</t>
  </si>
  <si>
    <t>Integrated Off-Line Reach Out (phone, fax)
(NEW)</t>
  </si>
  <si>
    <t>Auto Document Identification &amp; Verification
(NEW)</t>
  </si>
  <si>
    <t>Entity Core Data
(NEW)</t>
  </si>
  <si>
    <t>Financial Data / ACH Integration
(NEW)</t>
  </si>
  <si>
    <t>Certificates / Insurance
(NEW)</t>
  </si>
  <si>
    <t>Ratings &amp; Preferred Suppliers
(NEW)</t>
  </si>
  <si>
    <t>Supplier Information (industry codes)
(NEW)</t>
  </si>
  <si>
    <t>Product / Service Information (e.g., UNSPSC)
(NEW)</t>
  </si>
  <si>
    <t>Monitoring-Thresholds
(NEW)</t>
  </si>
  <si>
    <t>Monitoring-Recency
(NEW)</t>
  </si>
  <si>
    <t>Integrations
(NEW)</t>
  </si>
  <si>
    <t>Network Data Model
(NEW)</t>
  </si>
  <si>
    <t>Multi-Tier
(NEW)</t>
  </si>
  <si>
    <t>SIM / SPM / SRM Configurability - Finance
(NEW)</t>
  </si>
  <si>
    <t>SIM / SPM / SRM Configurability - Forms
(NEW)</t>
  </si>
  <si>
    <t>SIM / SPM / SRM Configurability - Process Support
(NEW)</t>
  </si>
  <si>
    <t>SPM / SRM UX
(NEW)</t>
  </si>
  <si>
    <t>Challenge Definition
(NEW)</t>
  </si>
  <si>
    <t>Challenge Management
(NEW)</t>
  </si>
  <si>
    <t>Unsolicited Idea Management
(NEW)</t>
  </si>
  <si>
    <t>Review and Decision Support
(NEW)</t>
  </si>
  <si>
    <t>Supplier UX
(NEW)</t>
  </si>
  <si>
    <t>Product Management
(NEW)</t>
  </si>
  <si>
    <t>BoM Management
(NEW)</t>
  </si>
  <si>
    <t>Innovation Integration
(NEW)</t>
  </si>
  <si>
    <t>Process Management
(NEW)</t>
  </si>
  <si>
    <t>Integration Capability
(NEW)</t>
  </si>
  <si>
    <t>Out-of-the-Box Metric Reports
(NEW)</t>
  </si>
  <si>
    <t>Out-of-the-Box Trend Reports
(NEW)</t>
  </si>
  <si>
    <t>Out-of-the-Box Risk Reports
(NEW)</t>
  </si>
  <si>
    <t>Arbitrary Dimensions in Rules
(NEW)</t>
  </si>
  <si>
    <t>Rules Set Conflict Detection
(NEW)</t>
  </si>
  <si>
    <t>Rule Re-Ordering
(NEW)</t>
  </si>
  <si>
    <t>Rule/Knowledge Model Editor
(NEW)</t>
  </si>
  <si>
    <t>Multi-Source Cross-Joins
(NEW)</t>
  </si>
  <si>
    <t>Classification / Categorization - UX
(NEW)</t>
  </si>
  <si>
    <t>Classification / Categorization - Manual Support
(NEW)</t>
  </si>
  <si>
    <t>Query Capability
(NEW)</t>
  </si>
  <si>
    <t>Classification / Categorization - AI Support
(NEW)</t>
  </si>
  <si>
    <t>Classification / Categorization - Hybrid
(NEW)</t>
  </si>
  <si>
    <t>Knowledge Models
(NEW)</t>
  </si>
  <si>
    <t>Collaboration
(NEW)</t>
  </si>
  <si>
    <t>Cube Capability
(NEW)</t>
  </si>
  <si>
    <t>Formula / Derived Dimension Support
(NEW)</t>
  </si>
  <si>
    <t>Outlier Identification
(NEW)</t>
  </si>
  <si>
    <t>Statistical Analysis / Frequency Mapping
(NEW)</t>
  </si>
  <si>
    <t>Sliding Time-Scale
(NEW)</t>
  </si>
  <si>
    <t>Filter Support
(NEW)</t>
  </si>
  <si>
    <t>Predictive Analytics
(NEW)</t>
  </si>
  <si>
    <t>Semantic Capabilities
(NEW)</t>
  </si>
  <si>
    <t>Benchmarks
(NEW)</t>
  </si>
  <si>
    <t>Company/Function/Group Configuration
(NEW)</t>
  </si>
  <si>
    <t>Cost Avoidance / Opportunity Program Management
(NEW)</t>
  </si>
  <si>
    <t>Out-of-the-Box Sourcing Support
(NEW)</t>
  </si>
  <si>
    <t>Out-of-the-Box Procurement Support
(NEW)</t>
  </si>
  <si>
    <t>Out-of-the-Box Travel &amp; Expense Support
(NEW)</t>
  </si>
  <si>
    <t>Out-of-the-Box Finance Support
(NEW)</t>
  </si>
  <si>
    <t>Out-of-the-Box Product (Lifecycle) Support
(NEW)</t>
  </si>
  <si>
    <t>Out-of-the-Box Services Support
(NEW)</t>
  </si>
  <si>
    <t>Out-of-the-Box CWM Support
(NEW)</t>
  </si>
  <si>
    <t>Out-of-the-Box Logistics Support
(NEW)</t>
  </si>
  <si>
    <t>Out-of-the-Box Inventory/MRO Support
(NEW)</t>
  </si>
  <si>
    <t>Out-of-the-Box Supplier Analysis Support
(NEW)</t>
  </si>
  <si>
    <t>Out-of-the-Box Risk Management Support
(NEW)</t>
  </si>
  <si>
    <t>Enterprise Contracts Support (beyond buy-side)
(NEW)</t>
  </si>
  <si>
    <t>Richness of Contract Level Data Modeled
(NEW)</t>
  </si>
  <si>
    <t>Templates (From Contracts, Sourcing)
(NEW)</t>
  </si>
  <si>
    <t>Clauses (From Contracts, Sourcing)
(NEW)</t>
  </si>
  <si>
    <t>Performance Specifications and Deliverables
(NEW)</t>
  </si>
  <si>
    <t>Obligations
(NEW)</t>
  </si>
  <si>
    <t>File Attachments
(NEW)</t>
  </si>
  <si>
    <t>Document Linking and Integration
(NEW)</t>
  </si>
  <si>
    <t>Version Control (From Contracts, Sourcing)
(NEW)</t>
  </si>
  <si>
    <t>Pricing
(NEW)</t>
  </si>
  <si>
    <t>Categories
(NEW)</t>
  </si>
  <si>
    <t>General Risk
(NEW)</t>
  </si>
  <si>
    <t>Commodity Risk
(NEW)</t>
  </si>
  <si>
    <t>Supplier / Partner
(NEW)</t>
  </si>
  <si>
    <t>Regulatory Compliance
(NEW)</t>
  </si>
  <si>
    <t>Financials
(NEW)</t>
  </si>
  <si>
    <t>Projects
(NEW)</t>
  </si>
  <si>
    <t>Assets
(NEW)</t>
  </si>
  <si>
    <t>Contract Action, Renewals
(NEW)</t>
  </si>
  <si>
    <t>Contract Expiration (non-renewal)
(NEW)</t>
  </si>
  <si>
    <t>Status Updates
(NEW)</t>
  </si>
  <si>
    <t>Search / Discovery
(NEW)</t>
  </si>
  <si>
    <t>Legacy Contract Upload / Conversion
(NEW)</t>
  </si>
  <si>
    <t>Clause Extraction, Classification, and Harmonization
(NEW)</t>
  </si>
  <si>
    <t>Contract Import from other systems (e.g., eSourcing, P2P, etc.)
(NEW)</t>
  </si>
  <si>
    <t>Ability to Manage Counter-Party Originated Contracts
(NEW)</t>
  </si>
  <si>
    <t>Amendments
(NEW)</t>
  </si>
  <si>
    <t>Microsoft Word Integration and Interface
(NEW)</t>
  </si>
  <si>
    <t>Sub-Contracting Support
(NEW)</t>
  </si>
  <si>
    <t>"Guided Contracting" (e.g., user questionnaires)
(NEW)</t>
  </si>
  <si>
    <t>Contract Implementation
(NEW)</t>
  </si>
  <si>
    <t>Compliance Management
(NEW)</t>
  </si>
  <si>
    <t>Financial Management
(NEW)</t>
  </si>
  <si>
    <t>Corrective Action &amp; Conflict Resolution
(NEW)</t>
  </si>
  <si>
    <t>Contracting Reports and Analytics
(NEW)</t>
  </si>
  <si>
    <t>Contract / Commercial Performance Analysis
(NEW)</t>
  </si>
  <si>
    <t>Knowledge Beyond Technology Applications
(NEW)</t>
  </si>
  <si>
    <t>Community Knowledge and "Collective Intelligence"
(NEW)</t>
  </si>
  <si>
    <t>Value Creation Methodology and Approach
(NEW)</t>
  </si>
  <si>
    <t>P2P - Catalog Creation / Onboarding (Self-Description):
Catalog Creation Onboarding</t>
  </si>
  <si>
    <t>Supplier ePRO Invitation Support
(REVISED)</t>
  </si>
  <si>
    <t>Supplier e-Catalog Registration Support
(REVISED)</t>
  </si>
  <si>
    <t>Model Support
(REVISED)</t>
  </si>
  <si>
    <t>Data Structure Support
(REVISED)</t>
  </si>
  <si>
    <t>Item Profile Support
(REVISED)</t>
  </si>
  <si>
    <t>Buying Policy Configuration
(REVISED)</t>
  </si>
  <si>
    <t>External Catalog Support
(REVISED)</t>
  </si>
  <si>
    <t xml:space="preserve">P2P - Catalog Contracts (Self-Description):
1. Pre-negotiated Contracts: As part of our newly launched procurement-in-a-box program, we provide pre-negotiated contracts in cooperation with our marketplace partners. These contracts include approx. 9 Mio. items from various commodity groups such as: Office Supplies,Industrial Supplies, Working Equipment, Tools, Machine Tools, Electronics, Electrical Supplies, IT Hardware, IT Consulting, Safety Equipment, Workwear, Literature (Books &amp; Magazines), Fasteners, Chemical Supplies, Cleaning Supplies, and Advertisement.
This program is currently live in Germany with the first customers being rolled out earlier this year. The program will expand to the Nordics the first of 2018. For U.S. or global customers we partner with IBM Procurement Services who offer our catalog platform together with their negotiated agreements. 
</t>
  </si>
  <si>
    <t>Access Configuration
(REVISED)</t>
  </si>
  <si>
    <t>Process Uniqueness
(REVISED)</t>
  </si>
  <si>
    <t xml:space="preserve">P2P - Catalog Objects (Self-Description):
1.5 Catalog Objects </t>
  </si>
  <si>
    <t>Purchasing Model Support
(REVISED)</t>
  </si>
  <si>
    <t>Linkage Support
(REVISED)</t>
  </si>
  <si>
    <t>Object Model Uniqueness
(REVISED)</t>
  </si>
  <si>
    <t>P2P - Catalog Data Quality Control (Self-Description):
1.2 Catalog Data Quality Control</t>
  </si>
  <si>
    <t>Classification Capabilities
(REVISED)</t>
  </si>
  <si>
    <t>Mapping Process
(REVISED)</t>
  </si>
  <si>
    <t>Unit Conversion
(REVISED)</t>
  </si>
  <si>
    <t>Real Time Price Support
(REVISED)</t>
  </si>
  <si>
    <t>ML / AI Support
(REVISED)</t>
  </si>
  <si>
    <t>Quality Control Process Uniqueness
(REVISED)</t>
  </si>
  <si>
    <t xml:space="preserve">P2P - Catalog Approvals (Self-Description):
1. Approval Features: The standard version of our Self Service Manager includes a "Best-Practice" workflow which is already used by leading marketplace and company group customers, as well as by several 10,000 suppliers. 
This "Best-Practice" workflow consists of a supplier workflow for importing catalogs and a subsequent customer workflow for releasing catalogs.
</t>
  </si>
  <si>
    <t>P2P - Catalog Maintenance (Self-Description):
1. Add, Change, Delete: product data can be altered on supplier catalog level either manually or via update/replacement imports. Those will create a new version of the catalog which can be compared. Changes across suppliers, buyers and intermediaries can be applied via enrichment processes, or Business Rules altering the data in a batch process.
2. Integration to ERP &amp; Co.: Integration with ERPs or other applications storing product data can be file based (e.g. exchanging CVS, XML or Excel files), or integrated via webservices (depending on the capability of those systems)
3. Support of Standards: Import one standard (e.g. BMEcat 1.2), map it to another one, and export catalogs in PEPPOL format - this capability is one of the core features of SSM. This is in use when integrating and harmonizing the various (inhomogenous) backands of customers.</t>
  </si>
  <si>
    <t xml:space="preserve">P2P - Catalog Mobility (Self-Description):
1. Mobility features: 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 </t>
  </si>
  <si>
    <t>P2P - Catalog Analytics (Self-Description):
1.7 Catalog Analytics</t>
  </si>
  <si>
    <t xml:space="preserve">P2P - Internet Shopping / Catalog Visibility (Self-Description):
1. Punchout
We support this via Punchout/round trip, Punchout Level 2, Background Search, Transparent Search, and Federated Search.  Our platform supports various inbound and outbound punchout methods. Multiple ERPs/Procurement systems can connect to our Mall/Shopping technology utilizing OCI 2.0 to 5.0 (we are SAP Certified on all OCI versions), cXML, Oracle XML, and custom methods. Outbound interfaces to suppliers similarly can support various punchout technologies, the most common being various versions of OCI and cXML. When needed, our business rule engine allows various functions to be used during the punchout interface, such as classification mapping, UOM mapping, master data lookups, etc. 
Punchout Level 2 Interfaces allow us to both index local catalogs from punchout sites, while sending users to the site to configure a product, or collect updated price in the background. Furthermore our comparison tool allows users to compare external punchout items with products and services found in the local catalog. We persist the punchout flag throught the process so that our procurement as well as other procurement systems can invoke approval rules and other business logic based on the punchout indicator. We also support background search and transparent punchout, each a standard for pass search queries and terms in the background to bring results back to a common interface. Federated Search technology also allows us to screen scrape search queries on supplier websites and bring those results back to OPC however, we typically recommond using structured search data for a more consistent and higher quality search experience. For example, when searching for Spare Parts information and needing to see the plant a part is used in or a functional location or a buyer part number, this approach doesn't offer a valid solution. </t>
  </si>
  <si>
    <t>P2P - Catalog Roadmap (Self-Description):
Catalog Roadmap</t>
  </si>
  <si>
    <t>P2P - Requisitioning Set Up (Self-Description):
1. Requisition Creation
In OpusCapita the requisition and the cart are the same object.  When a cart is completed and submitted it is assigned a requisition number.  Carts are created when an item is added to a cart from an internal catalog or external websites.
Before a cart can be turned into a requsition, additional logistics and accounting information must be completed including:
- Cost splitting between various cost objects (cost centers, projects, internal orders, etc.)
- Different delivery addresses for several order items
- Automatic assignment of GL accounts to products and commodity groups
- Recording of charges (freight, postage, etc.)
- Adding documents, including the possibility to configure which types of documents (pdf, docs, xslx, etc.) can be uploaded
- Additional internal and supplier messages.
In addition to that, specific checks are carried out on the shopping cart. These also include:
- Checks on minimum order quantities
- Checks on minimum order values
- Mapping of surcharges and discounts
- Validation of account assignment
2. Additional modes of creating Carts (requisitions)
Shopping Lists
Users may independently create their own, specific shopping lists. The latter can relate to certain customers or roles. Users can add one or several items to these shopping lists on all OPC catalog pages like the hit result, product comparison and shopping cart pages. To facilitate their retrieval a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Buying on Behalf
Users may be allowed to buy products and services from the catalog on behalf of other users. They take on the role of the user for which they want to create a shopping cart for this purpose. Consequently, they gain access to the range of products and the cost centers of this user. It goes without saying that the approval workflow, too, is carried out within these parameters. Both users can see that a requisition or an order has been processed / placed on behalf of a user in the requisition and order overview.
Quick entry of items and import of whole Carts via Excel sheet
By using the quick entry function to input the product ID and the requested quantity, users can place certain items directly in the shopping cart without running a previous search. The requested products are added to the shopping cart. Scanner and bar code solutions, too, are possible in this context. Additionally we allow to import whole carts as an excel sheet.
RFQ Award
The result of awarding a RFQ event creates a cart.
Requisition Create API
Similar to the Cart Import process, external systems such as WMS systems can create a cart.
Requisition creation by suppliers
Sometimes it´s easier for the supplier to create the requisition as he knows precisely what is needed to fullfil a service request. Therefore we allow the creation of a requisition by suppliers, which then can be approved.</t>
  </si>
  <si>
    <t>Default Configurations
(REVISED)</t>
  </si>
  <si>
    <t>Implementation Support
(REVISED)</t>
  </si>
  <si>
    <t>Unique Requisitioning Setup Capabilities
(REVISED)</t>
  </si>
  <si>
    <t>Multi-Profile Support
(REVISED)</t>
  </si>
  <si>
    <t>Profile Maintenance Capability
(REVISED)</t>
  </si>
  <si>
    <t xml:space="preserve">P2P - Marketplace User Interface (Self-Description):
1a. View Management:
The visibility of various product ranges for different users (user groups) can be controlled via view management. With this a multitude of catalogs for different countries, regions, offices, departments or user groups can be created by administering only one content management system. For example, the administrative staff sees other items than the sales staff or the quality management staff. 
View management offers the option to restrict the content so that only certain suppliers, catalogs, material groups, or articles are displayed. What is more, keywords can be assigned to individual products. A filter makes sure that the products with these keywords are not displayed (or only to certain users).
1b. Entitlements
Entititlements is an alternative mechanism for managing visibility across large nubers of contracts.  Using entitlements we define at the contract level who can see the contract using country, company, business unit location and potentially webID.  Only those users with the correct profile can order from those contarcts. This apporach greatly reduces the administration of product visibility.
2. Personalization
Personalization occurs at the role level.  Permissions at the role level govern what menu options, and which functions the user has access to view or use.  Views and entitlements restrict the data the user has access to.
3.  e-Store Defaults.
 e-Store defaults are based on the permissions described above.
</t>
  </si>
  <si>
    <t>Personalization Capability
(REVISED)</t>
  </si>
  <si>
    <t>UI Optimization
(REVISED)</t>
  </si>
  <si>
    <t>UI Uniqueness
(REVISED)</t>
  </si>
  <si>
    <t xml:space="preserve">P2P - Search Engine (Self-Description):
1. Search Engine
Please refer to Attached FunctionalDescription 03 - OC Shop (Online Product Catalog)  for an overview of the OC Search Engine (Online Product Catalog).  This document describes the many capabilities of our shopping experience.
2. Type ahead
Type ahead is fully supported in a manner that shows both standard type-ahead and type ahead within categories similar to Amazon.  This eliminates looking for a "laptop" and finding laptop accessorices.
3. Filtering
Filtering is based on facet selections.  Faceted data includes categories, suppliers, manufacturers, and price ranges,  In addition we support dynamic attribute value filters where we can filter within product attributes values, for example a user may filter on laptops with a 1TB hard disk size.
4. Advanced Search
Keyword search is enhanced wth the use of ? and * operators and Google-like advanced search criteria.  Under advanced search we have specialized extensions to the search to include "With all of the words," "With the exact phrase," "With at least one of the words," "Without the words," plus field specific searches like EAN and Internal Part Number.
5. Search Technologies
We believe that the richest search is based on hosted content.  Our technology for search is Lucene, and after the processsing validation and enrichment of the catalog data, we persist the catalog data into Lucene.  This provides a very scalable and high-performance search capability, and we leverage Lucene to provide capabilites such as stemming, wild card search. faceting, etc.  
We have investigated and implemented capabilities that leverage supplier websites such as punchout level 1 and 2, transparent punchout, federated search, and support of SAP OCI 5 technologies, however to provide our guided buying capabilities we find that the control of the buying experience is best achieved when you have fulll control of the catalogs and prices, ie. Hosted Content.
6.  Did you mean?
When a search does not return a result, fuzzy search is invoked to suggest alternatives under "Did you mean?"  If there is truely no suitable product, the user can use general or commodity specific forms to create freetext orders.
 </t>
  </si>
  <si>
    <t>Advanced Search Capabilities
(REVISED)</t>
  </si>
  <si>
    <t>Integrated Search Capability
(REVISED)</t>
  </si>
  <si>
    <t>Form Search Support
(REVISED)</t>
  </si>
  <si>
    <t>Faceted Search Support
(REVISED)</t>
  </si>
  <si>
    <t>Null Result Handling
(REVISED)</t>
  </si>
  <si>
    <t>ML / AI Capabilities
(REVISED)</t>
  </si>
  <si>
    <t>Unique Search Capabilities
(REVISED)</t>
  </si>
  <si>
    <t>P2P - Third-Party Content (Self-Description):
1. Third Party Sources (Amazon for Business, eBay)
Amazon for Business has well documented API's to support the coreography of ordering from Amazon using a procurement/PO process.  We have implemented this within our application.  We are investigating similar capabilities for eBay and will support this type of non contracted procurement process when suitable API's are available.
2. Compare of internal and external items
Our product comparison capability allows the user to compare both internal catalog items and items from external sites. Any number of items can be added to the compare list; items form external sites can be added to the compare list from the cart and intenal items can be added to the compare list as the user browses and searches the internal catalog.  Please refer to Section 1,4 of the attached document FunctionalDescription 03 - OC Shop (Online Product Catalog).</t>
  </si>
  <si>
    <t>Third-Party Content Support
(REVISED)</t>
  </si>
  <si>
    <t>Business Rule Support
(REVISED)</t>
  </si>
  <si>
    <t>User Profile Support
(REVISED)</t>
  </si>
  <si>
    <t>Content Support Uniqueness
(REVISED)</t>
  </si>
  <si>
    <t xml:space="preserve">P2P - Requisitioning Process (Self-Description):
1. Requisition Creation
Creating a requisition starts in the catalog with searching for the required products and placing them into the shopping cart.  The shopping cart is essentially the Requisition. There are a number of other mechanisms for creating the Cart - see section 2.1 above.  
Please refer to the following for more details:
- Section 2.1 for details regarding modes of requisition creation
- FunctionalDescription 07 - OC Procurement (PROC)
On the cart, all additional information required to complete the requisition is entered or defaulted, including:
- Cost allocation between various cost objects (cost centers, projects, internal orders, etc.) at header or line level
- Automatic assignment of GL accounts to products and commodity groups
- Delivery addresses at both the header and line level
- Recording of additional fees and charges (freight, postage, etc.) 
- Adding documents, including the possibility to configure which types of documents (pdf, docs, xslx, etc.) can be uploaded 
- Cart Name
In addition specific checks are carried out on the shopping cart. These also include: 
- Checks on minimum order quantities 
- Checks on minimum order values 
- Mapping of surcharges and discounts - Validation of account assignment
Accounting, delivery and invoice information defaults from user, supplier and accounting rules information, for the majority of the requisitions, should be correct.  However the requisition workflow can be configured to pass the requisition to accounting for validation. For larger requisitions, tools are available to propagate header details to the line level. 
Proceeding to checkout provides a last overview of the cart, the selected items, accounting details and gives a first glance to the assigned approver (if applicable), with contact information. In case the cart value remains below a certain threshold (user’s spend limit), the cart will be automatically approved and converted to a purchase order. Otherwise, it must be routed for approval before finally transformed into an order. Once the cart is submitted for approval a requisition number is assigned.
2. Approval Routing 
Please refer to section 2.14 Approval Approval Processing
3. Other PO Types
Limit orders are supported.
4. Requisition Split
Professional buyer support is a roadmap item for H1 2018. It will allow professional buyers to merge, split and re-organize requisitions.
Vendor instructions are a standard feature on the requisition, both at header and line item level.
5. Tooling Requisitions
Tools can be identified in the inventory system as items.  Ordering tools would effectively be the same as ordering any other inventory item. 
6. Asset Tracking
There are no features regarding asset tracking (track asset value/depreciation, track warranties, service schedules, configure asset attributes, etc.) in the system.
7. Blocking Requisitions
Business rules within the cart can be implemented to block requisitions, for instance, if suppliers are not qualified, or if preferred/designated suppliers already exist for a specific item or category, or if the cart needs to be sent to RFP.
8. Aggregation of Requisitions
Currently demand aggregation can be scripted into the PO generation process where a single purchase order can be created to a supplier from demand from multiple requisitions.
Professional buyer support is a roadmap item for H1 2018. It will allow professional buyers to merge, split and re-organize requisitions. 
9. Tiered Pricing
Tiered pricing is defined in the Catalog load.  The requisitioning system automatically adjusts the tiered pricing for the quantity being ordered, both for the online pricing and external price validation.
10. Shopping Lists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11. Requisition Creation Effort
Simple 1-3 line requisitions would take only minutes to complete as all accounting information defaults onto the requisition.  3 Clicks and you are done.
12. End User Training
Online help is provided to assist users in requisition management.  Customers typically extend the Online documentation to cover customer specific processes. 
The OpusCapita Learing Academy contains online learing tutorials for commonly used features.  These can be adapted for customer use.
</t>
  </si>
  <si>
    <t>Cross-Application Requisition Support
(REVISED)</t>
  </si>
  <si>
    <t>e-Form Requisition Support
(REVISED)</t>
  </si>
  <si>
    <t>Bundle Requisition Support
(REVISED)</t>
  </si>
  <si>
    <t>Shopping List Support
(REVISED)</t>
  </si>
  <si>
    <t>Non-Catalog Item Support
(REVISED)</t>
  </si>
  <si>
    <t>SOW/Contingent Labour Requisitioning Support
(REVISED)</t>
  </si>
  <si>
    <t>Project-Based Requisitioning
(REVISED)</t>
  </si>
  <si>
    <t>Recurring Requisition Support
(REVISED)</t>
  </si>
  <si>
    <t>Asset Tracking and Tooling Requisition Support
(REVISED)</t>
  </si>
  <si>
    <t>VMI Support
(REVISED)</t>
  </si>
  <si>
    <t>Requisitioning Process Support Uniqueness
(REVISED)</t>
  </si>
  <si>
    <t xml:space="preserve">P2P - Sourcing Integration (Self-Description):
1a. Basic e-Sourcing
OpusCapita’s Request for Quote (RfQ) module helps create enquiries for information on pricing and availability, quickly and easily, whether regarding catalog items and services, or when it comes to complex project tenders. RfQ is closely linked to the Online Product Catalog (OPC), enabling the direct transmission of enquiries for catalog items to suppliers with the shopping cart as a basis.
RfQ proves particularly useful where enquiries have to be generated quickly and easily. This concerns above all product groups, like e.g. services, which have to be frequently requested but, given the procurement complexity to be expected, may not justify the creation of detailed questionnaires. RfQ enables the creation of an enquiry and its invitation to respond is mailed to various suppliers with only a few clicks. The supplier can provide their answers via the web interface. The answers are made available for comparison with other quotations. Then the requisitioner or purchasing department can make their selection of suppliers and products.
This tool is particularly suitable for requesting and comparing unplanned ad-hoc products, services and additional project elements.
RfQ functions at a glance:
- An overview of all current and completed tenders is provided 
- The use of templates is enabled
- Closing dates and validity periods for offer can be defined
- Users are free to decide how to structure a tender and divide it into sections via Drag &amp; Drop
- Suppliers are automatically found e.g. based on commodity groups
- Various control parameters can be defined to meet compliance guidelines
- It is possible to define several bidding rounds
- Suppliers can be allowed to submit several offers
- The option to add sub-items in case of project enquiries to create BOMs can be enabled
- Tender items and supplier quotations can be imported
- Quotations can be submitted by suppliers or registered by the purchasing department via a web portal
- Rules can be defined for the cases in which a tender needs to be carried out
- Tenders can be combined into one global purchasing project
- Questionnaires are defined and stored
- Comparing supplier quotations is made easy and straightforward
- Rules on awarding contracts are defined
-- users are free to award items to any supplier
-- users are free to award items to one supplier
-- awarding projects: all items of one supplier are awarded
- Supplier quotations can be exported
- Tender items can be flagged as mandatory or for information purposes only (RfI)
- It is possible to define that the requested quantity of an item is mandatory
- Tenders can be disabled or suspended
- Pre-defined email templates are available: to invite suppliers to participate, information on incoming offers, awarding of contracts, etc.
1b. Integration with e-Sourcing tools
Integration with specialist e-Sourcing tools typically occurs at the contract management level.  Our catalog typically includes the line item pricing of apporved contracts, enabling users to relase orders against line items of contracts.
2. Creating a RFQ from a requisiton
The RFQ module is fully integrated with the requisitioning process.  Business rules can be established that force the initiation of a sourcing event, should the cart trigger the need for the sourcing event based on quantity, amount, category, etc,  The system automatically identifies qualified suppliers who should be included in the sourcing event. 
</t>
  </si>
  <si>
    <t>S2C Integration
(REVISED)</t>
  </si>
  <si>
    <t>Event Instantiation from Requisition
(REVISED)</t>
  </si>
  <si>
    <t>Sourcing Platform Integration
(REVISED)</t>
  </si>
  <si>
    <t>Direct Material Requisition Support
(NEW)</t>
  </si>
  <si>
    <t>Compliance Capabilities
(NEW)</t>
  </si>
  <si>
    <t>Stakeholder Collaboration
(NEW)</t>
  </si>
  <si>
    <t>Supplier Collaboration
(NEW)</t>
  </si>
  <si>
    <t>Unique Process
(NEW)</t>
  </si>
  <si>
    <t xml:space="preserve">P2P - Guided Buying (Self-Description):
1. Guided Buying Approach
Guided Buying directs the user to purchase the correct product from a contracted supplier at the best price.  This can be either general mechanisms that guide buyer behaviour, or specific category functionaity that helps the user buy in a complex commodity like MRO.
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2. Inputs to the guided buying apporach
Please see 1 above.
3. Context Specific Data
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4. Purchasing non catalog goods and Services
We focus on being the One-Stop-Shop for the purchase of good and services. We have discussed elsewhere support of commodities such as contigent labor, however not all expenditure goes though our platform and we do not see a lot of value trying to address requirements like T&amp;E.  </t>
  </si>
  <si>
    <t>Guided Buying Philosophy
(REVISED)</t>
  </si>
  <si>
    <t>Rule Configuration
(REVISED)</t>
  </si>
  <si>
    <t>Policy Support
(REVISED)</t>
  </si>
  <si>
    <t>Preferred Supplier Support
(REVISED)</t>
  </si>
  <si>
    <t>Analytics Integration
(REVISED)</t>
  </si>
  <si>
    <t>Real-time Collaboration
(REVISED)</t>
  </si>
  <si>
    <t>Integrated Search Results
(REVISED)</t>
  </si>
  <si>
    <t>Unique Guided Buying Process
(REVISED)</t>
  </si>
  <si>
    <t>P2P - Help &amp; Support (Self-Description):
1. Online help and instruction
Online help is available. This is typically extended by the customer to help with Customer specific processes.
The OpusCapita learning acadamy is in the process of creating video mini tutorials for basic p2p functions.  These are made available for Customer use.
2. User Community
We support a user meeting annually where customers can share experiences and learn about new products and product features.  Our larger customers meet informaly to share ideas and expertise.  This is not a formal program and is typically country by country.</t>
  </si>
  <si>
    <t>Support Mechanisms
(REVISED)</t>
  </si>
  <si>
    <t>User Community
(REVISED)</t>
  </si>
  <si>
    <t xml:space="preserve">P2P - Shopping Cart / Checkout Process (Self-Description):
1. Shopping cart/ Checkout process
The shopping cart and the requisition are essentially the same business object in OpusCapita.  Theis has been discussed in detail, in section 2.5.
2. Professsional Buyer Support
Professional buyer support is a roadmap item for H1 2018.  It will allow professional buyers to merge, split and re-organize requisitions.
</t>
  </si>
  <si>
    <t>Checkout Administration
(REVISED)</t>
  </si>
  <si>
    <t>Cart Support in the Requisition Process
(REVISED)</t>
  </si>
  <si>
    <t>Split Item Support
(REVISED)</t>
  </si>
  <si>
    <t>Tax Rate Support
(REVISED)</t>
  </si>
  <si>
    <t>Variable Stop Control
(REVISED)</t>
  </si>
  <si>
    <t>Stakeholder Collaboration
(REVISED)</t>
  </si>
  <si>
    <t>Shopping Cart Persistence
(REVISED)</t>
  </si>
  <si>
    <t>Unique Cart Capabilities
(REVISED)</t>
  </si>
  <si>
    <t xml:space="preserve">P2P - Requisitioning Budget Checking Process (Self-Description):
Budgets can be managed either in the customer ERP or by using the OC Budgets module.  During reuisition approval checks are made to either the ERP or to the OC Budget system.  Utilizing the OC Budget system has the advantage of very timely availability of budget information.
1. Budget Creation and integration
OpusCapita’s Budget Manager has the capability to define a budget on different cost objects. It is possible to create a budget for at the cost object level Including:
- Cost Center
- Classification group (commodity group level)
- Employee
- Internal Order
- WBS Element
- GL Account
2. Budget Checking during Requisition and PO processing
By using OpusCapita’s Budget Manager, you can notify the requisitioner about the budget status (over-booking) before the requisition is sent for approval. And the same kind of notification is available to the approver before approving the requisition. Approver can also check the budget status and decide which item is critical to approve now, and which can wait if budget is low or overbooked.
3. Alerts and Hard Stops
Budget Manager not only lists the budget status but can also drill down to the item which consumes the budget. It provides a direct link to the purchase order. Business rules can be created to issue a notification whenever the budget falls under certain level. In addition budgets can to configured to block the processing of requisitions if budget is not available.
Other Features include:
- Taking budget hierarchy into account when posting to a budget 
- Posting to a future budget (move a budget booking to a future period) 
- Block/Freeze budget from posting 
- Cart hard stop, if budget is blocked
- Budget warnings in the cart (validations) 
- Approval workflow in case budget is being exceeded 
- Budget Roll-Over 
- Transfer budget from cost center A to cost center B
- Refund (Re-calculation) to budget in case of PO cancel/change
- Budget notification on approval process 
- Threshold notification via mail to budget owner
- Multi-currency handling
- Taking all budget statuses into account before posting (Multi CO budget posting e.g. Cost Center, ClassGrp or GL A/C)
- Separate employee budget (mainly for employee clothing and accessories etc.) for workwear mode.
- Budget Overview function
4. Visual Components
None.
5. Budget checking integration with ERP and other systems
Exits are provided that can utilize web services to call external budget system during the requisition creation and apporval porcess.
</t>
  </si>
  <si>
    <t>P2P - Requisitioning Inventory Checking Process (Self-Description):
1. Inventory Creation/Integration
We provide an Inventory Manager (INVT) module to manage warehouses, storage locations, material masters, and all aspects of inventory management.  
We do not provide a WMS/EAM system.
2. Track inventory throuughout requisitioning process
The inventory products are marked as inventory in our online product catalog and can then be ordered from the warehouse via our normal requisitoning process.
3. Inventory transfers (Replenishment)
Inventory replenishment is a process involved in making the stock full again in order to avoid stock-out. As a part of Inventory replenishment, the decisions are made in regard to when and how much should be ordered.
An order is made in case:
- Inventory has fallen below the defined level (reorder-point system)
- Predetermined period has expired (order-cycle system)
The ordered quantity is either a pre-determined order quantity or a variable quantity, which supplements the inventory in each case up to a certain order level. 
4. Inventory Solution
We have a native inventory solution.  Please see attachment Functional Description 01 - OC Inventory.</t>
  </si>
  <si>
    <t>Inventory Check Support
(REVISED)</t>
  </si>
  <si>
    <t>Inventory Management Support
(REVISED)</t>
  </si>
  <si>
    <t xml:space="preserve">P2P - Approval Process / Approval Engine (Self-Description):
1. Describe the approval engine 
We have a data driven approach to requisition approval processing.  
The requisition approval structure is built using a workflow tool.  This structures the requisition workflow, for example:
Step 1 - Cost Accounting Verification
Step 2 - Procurement Action if free text order
Step 3 - Category Management approval if required
Step 4 - Cost Object/Budget approval
The actual requisition workflow for an individual requisition is dynamically determined based on requisition amount, requisitioner organization and supervisor, Cost Object assignment, product categories, etc.  The workflow tool dynamically interrogates the relevant organizational, authorization, and category data tables to determine the authorization steps.  This is re-evaluated at each approval step and adjusts dynamically based on any changes in the requisition.  Cost Object approval determines the multiple levels of approval required.
Organizations are very dynamic and managing organization change external to the workflow tool has been very effective for our customers.  We provide a comprehensive workflow implementation in our standard product which meets the needs of the majority of our customers, and this implementation can extend to meet a specific customer requirement if required.
The workflow tool supports all required notifications, approval work lists, mobile device approvals, responsibility delegations for absence, budget checking, requisition change and rejection notification, individual authorization level, approval audit, etc. expected during the requisition approval process.  
2. Line Item Level workflow
The standard implementation supports header level approval workflow.  More complex line item level workflows with parallel approval steps have been configured as extensions to the standard implementation.
3. Delegation of approval authority
Delegation of approval authority is fully supported.
</t>
  </si>
  <si>
    <t>Line Item Approval
(REVISED)</t>
  </si>
  <si>
    <t>Executive Overrides
(REVISED)</t>
  </si>
  <si>
    <t>Automatic Blocks
(REVISED)</t>
  </si>
  <si>
    <t>Unique Approval Capabilities
(REVISED)</t>
  </si>
  <si>
    <t xml:space="preserve">P2P - Mobility (Self-Description):
1. Mobility
Please see section 1.6 of the Catalogs section.
2. Apps
We do not use Apps, we prefer to use the native browsers of the specific mobile device. Our solutions are based on responsive design, which enables usage on any device.
</t>
  </si>
  <si>
    <t>P2P - Analytics (Self-Description):
1. Descibe our analytics philosophy.
We see reporting and analytics having the following dimensions:
- Dashboards: Providing users with situational awareness and activity alerts
- Online Searches:  Listing business objects by selection criteria with Excel export
- Report Generators:  Providing the ability to create specific reports and be able to schedule the execution of the reports
- KPI Recording and reporting: Infrastructure to record and track moment in time statistics
- Specific online analytics tools:  Example the Product and Price Analysis tool 
- Master data and transactional data extract for Customer BI Tools
- Built in Analytics tools
All of the above are present within our solution with the exception of the build in analytics infrastructure.  The technology for the analytics infrastruture has been chosen and solutions based on this infrastructure will be delivered over the next year.
2. Evaluating the search behavior
Evaluating the search behavior provides valuable insights into the search behavior of your users. The following information is logged:
- Login name of the searching user / customer ID
- Date/time of search
- Keyword entered
- Type of search used: e.g. simple search, advanced search, parametric search, etc.
- Number of hits
- Search period
This evaluation delivers valuable information e.g. on items not found and ensuing measures (e.g. the incorporation of synonyms).
3. Embedded Analytics/Predictive capabilities
None other than described above.
4. What if Logic
None.</t>
  </si>
  <si>
    <t>P2P - Requisition Roadmap (Self-Description):
1. New Features and Functions
Please refer to attached document Product Roadmap 01 - OC P2P 2018</t>
  </si>
  <si>
    <t>P2P - Order Setup (Self-Description):
The system supports different configurations at the System, Customer, Company/Org, Role, and user level. Our Provisioning Manager administration module handles a large part of this responsibility. Order tolerance thresholds and Order change rights, for example, are a combination of the Customer and User, User Group, and Role. The responsibilities are matrixed in that a user may have permissions to change cost center on a PO but only to Cost Centers to which his user, organization, and customer have access. Similar logic applies to addresses. The workflow process itself is highly configurable based on our embedded workflow engine. Thresholds for office supply for instance could be different than for free text orders, or IT Equipment. Approvers and default GLs can be different based on category.
Depending on their rights, users may withdraw requisitions from the approval process, change rejected shopping carts, or copy shopping carts to create new orders. This also includes validation, whether a product is still available and whether the price is still valid. Moreover, every time the shopping cart is changed, the workflow assignment is checked again to assure consistency.</t>
  </si>
  <si>
    <t>Unique Order Configurations
(REVISED)</t>
  </si>
  <si>
    <t>P2P - Order Creation (Self-Description):
3.2 Order Creation</t>
  </si>
  <si>
    <t>Raw PO Creation
(REVISED)</t>
  </si>
  <si>
    <t>Multi-Requisition Support
(REVISED)</t>
  </si>
  <si>
    <t>Automatic PO Creation
(REVISED)</t>
  </si>
  <si>
    <t>Reverse Flip Creation
(REVISED)</t>
  </si>
  <si>
    <t>Validation Rules
(REVISED)</t>
  </si>
  <si>
    <t>External PO Support
(REVISED)</t>
  </si>
  <si>
    <t>Inventory Pick-List Support
(REVISED)</t>
  </si>
  <si>
    <t>Unique Order Creation Support
(REVISED)</t>
  </si>
  <si>
    <t xml:space="preserve">P2P - Contract Compliance (Self-Description):
In our solution we ensure contract compliance through our ability to check/validate or update prices (tiered, multi-currency, multi-contract, etc.) during the Requsition, PO creation and Invoice management processes. For blanket POs most all compliance happens during invoice validation which ensures prices are based on agreed rate sheets and approved materials pricing. We use standard price validation web services to technically ensure or validate price compliance. The use of REST based web services against our highly structured index file system ensure the system can support a high volume of transactions and make millions of prices available for checking. </t>
  </si>
  <si>
    <t xml:space="preserve">P2P - Order Processing (buy-side) (Self-Description):
1. Attach documents to an order:
Documents, including the possibility to configure which types of documents (pdf, docs, xslx, etc.) can be attached and transfered. All of our services and associated files operaite in a secured data center behind certified secure web applications. Only administrators and users who originated or apporved a requisition have access to the document attachments. 
2. Receiving order responses:
Either OpusCapita or the ERP system can transmit the order to the supplier. If the order is sent by OpusCapita, the order number generated by the ERP system can be used so the supplier can indicate it on their invoice.
OpusCapita's integrated document sending and receiving services can transmit and receive documents in different formats including XML,  EDIFACT, and other standards. We process over 200 million electronic documents per year (POs, POR, CO, Invoice, Bill of Lading etc.).  Transactions are also made available to suppliers in the Supplier Document Portal (see Functional Overview on SDP) where they can be easily viewed and edited by the supplier. All transactions are fully traceable and auditable. With Procurement Manager, orders can also be sent as PDF via email.
3. Send PO to ERP:
All orders are synchronised with the active ERP system via a standard interface. In return, OpusCapita receives an internal PO number created by the ERP system under which the corresponding order is stored and which is saved as reference besides the internal OpusCapita PO number. Attachements can be provided via our service either as embeded or as a URI reference. Some ERPs do not have the capaibility to utilize attachements so this always depends on the customer unless they are using our Procurement application where they always have access to attach files and view file attachements. </t>
  </si>
  <si>
    <t>Secure Attachments
(REVISED)</t>
  </si>
  <si>
    <t>Electronic Receiving
(REVISED)</t>
  </si>
  <si>
    <t>ERP/MRP Support
(REVISED)</t>
  </si>
  <si>
    <t>Change Support
(REVISED)</t>
  </si>
  <si>
    <t>Unique Processing Capability
(REVISED)</t>
  </si>
  <si>
    <t xml:space="preserve">P2P - Order Delivery / Communication (Self-Description):
1. Communication between buyers and suppliers (SDP):
OpusCapita’s Supplier Documents Portal (SDP) and B2B Integration services modules provide for an automated transmission of all business documents to both the backend systems of our customers and the systems of involved suppliers. We provide full electronic integration and exchange of various documents like purchase orders, advanced shipping notes, order confirmations or invoices. Integration is accurate, quick and secure without media discontinuity. Suppliers can access information in the supplier portal or receive information via direct integration. 
2. Order transmission methods:
OpusCapita can transmit electronic documents as XML, EDI (ANSI and EDIFACT), eMail (with PDF attachments), CSV, native ERP formats (IDOC XML, CXML), and as industry or regional standards (PEPPOL, PIDX, RossetaNet, etc). Our platform manages the document choreogrpahy and can provide users with the status of a document transaction as well as a status of the effected document (e.g. PO acknowldged). For additional information please see that attached referenced documents. </t>
  </si>
  <si>
    <t>P2P - Order Collaboration (buyer/supplier) (Self-Description):
Our network solution is focused on supporting full automated and integrated document choreography including many different document types. Our Procurement Manager ordering module keeps track of the statuses of each document in including Requisitions, Purhcase Orders, Receipts and Invoices. Status of documents can be impacted by supplier interactions such as order acknoledgements or invoices. Approved users can change requisitions and POs and all users can review requisition, order, and invoice status. Matching rules determine when an invoice is approved for payment and when the order and invoice can be closed and archived and sen to the ERP for Payment or paid via the OpusCapita Payment Factory. All Requisition and Order changes are fully auditable, not only in the status history but also via auditing tables built into OpusCapita applications. 
Please see 3.06 and attachment references</t>
  </si>
  <si>
    <t xml:space="preserve">P2P - Order Processing (supply-side) (Self-Description):
PO Confirmation/Acknowledgement
Within PO Confirmation suppliers can confirm or override/change: Delivery Date, Quantity, and UnitPrice. All changes will lead to an approval workflow on the customer side. PO Confirmations can be done via WebEDI (UI) or fully electronically (webservice/file-based). After submission suppliers can see the status of their order, as can the buyer of course. Suppliers can be enabled to create orders (requisitions)
Additionally, in the Supplier portal supplier are able to create a requisition on behalf of the “buyer”. Use case: some ad-hoc maintenance work has been done and the supplier creates the requisition after fulfilling the task. This will lead to an approval process on the buyer side.
Service Enry Sheet
Within Service Entry there is PO Information as well. Here the supplier can add additional service items. He can swap an item entered by a buyer as this e.g. maintenance task wasn´t executed but another instead. He can override prices, delivery dates, descriptions etc. Deviations from the original PO will lead to an approval. Within this approval process “dispute” is possible.
RfQ Supplier Reponse
Supplier can overide all data in an RFQ if allowed and if accepted by a supplier this will automatically be turned into a requisition and a PO. 
 </t>
  </si>
  <si>
    <t>PO Modification
(REVISED)</t>
  </si>
  <si>
    <t>Line Item Processing
(REVISED)</t>
  </si>
  <si>
    <t>PO Portal Support
(REVISED)</t>
  </si>
  <si>
    <t>P2P - PO Mobility (Self-Description):
Please see 1.06</t>
  </si>
  <si>
    <t xml:space="preserve">P2P - PO Analytics (Self-Description):
Procurement Manager collects various key performance indicators on procurement that are available for evaluations.
The standard delivery includes reports that can basically be divided into two classes:
there are evaluations that compile certain information in a query mode on the one hand, and
there are graphical benchmarks for workflow processing times and spend volumes on the other hand.
Users can specifically compile reports on suppliers, customers, cost centres, users and many more parameters in the evaluations section. All evaluations can be exported as Excel, CSV or PDF document.
Requisition overview
The requisition overview lists all requisitions relating to a customer and a product, including the current status and the total value of the requisition.
Supplier turnovers
The "Supplier turnover" report provides an overview of shopping carts relating to various suppliers, including their status.
Open deliveries
The "Open deliveries" list ensures a smooth invoicing and credit note process.
Benchmarks provide a monthly, quarterly, six-monthly or yearly overview of requisitions, orders and spend volumes in terms of catalogue items, services, tenders and punch-out orders.
Requisitions
The requisitions (shopping carts) are allocated to catalogue items, services (SmartForms) and external catalogue items (e.g. punch-out) on a pro-rata basis. Furthermore, an overview of current quick quotes (RFQs) is provided.
Orders
The requisitions are allocated (shopping carts) to catalogue items, services (SmartForms) and external catalogue items (e.g. punch-out) on a pro rata basis.
Workflow KPIs
Workflow KPIs provide an overview of rejected and approved orders, the average processing times of requisitions in the approval cycle and of manually and automatically approved requisitions.
CML Export - Opus Capita supports a full XML export of Master and transaction data to customers who operate corporate analytics platform. 
We are currently replacing our reporting engine with a new Analytics platform to be launched in Q2 2018. </t>
  </si>
  <si>
    <t>P2P - PO Roadmap (Self-Description):
Please refer to attached document Product Roadmap 01 - OC P2P 2018</t>
  </si>
  <si>
    <t xml:space="preserve">P2P - Receiving Setup (Self-Description):
See 4.03 for the recieving process. 
See FunctionalDescription 14 - OC Receiving.pdf for configuration and negative receiving setup. Configurations can be implemented at the company/organization level and receiving rules, both configured and customized, can be based on org, supplier, contract, and category. </t>
  </si>
  <si>
    <t xml:space="preserve">P2P - Fulfillment (Self-Description):
Advanced Shipping Notes provide information about departure of goods and announce the shipping date and the delivery number. Based on the order receipt, supplier can create an advanced shipping note for the shipped items in our supplier document portal. If inventory is integrated, a pick list can be printed, too.
The shipping note will be ‘received’ and visible for customers in the procurement module (PROC) and can serve to create a goods receipt out of it. Adding of attachments and comments is supported.
Other Fulfillment related B2B documents are supported by our B2B integration service where we do millions of Fullfillment transaction documents each year. Other than ASN however these are network messages that interface between backend buyer system. Bill of Lading for instance, Way Bills, Transportation status, etc. We support the full set of EDIFACT and ANSI documents as well as Peppol and other XML standards. 
See "Factsheet 12 - OC B2B Integration.pdf" for more information. 
</t>
  </si>
  <si>
    <t>Bill of Lading Support
(REVISED)</t>
  </si>
  <si>
    <t>P2P - Receiving Process (Self-Description):
4.03 Receiving Process</t>
  </si>
  <si>
    <t>Receiving Process Configuration
(REVISED)</t>
  </si>
  <si>
    <t>Matching Rules
(REVISED)</t>
  </si>
  <si>
    <t>Receiving Models
(REVISED)</t>
  </si>
  <si>
    <t>Scanning Technology Support
(REVISED)</t>
  </si>
  <si>
    <t>Unique Receiving Capabilities
(REVISED)</t>
  </si>
  <si>
    <t>P2P - Receiving Mobility (Self-Description):
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t>
  </si>
  <si>
    <t xml:space="preserve">P2P - Receiving Analytics (Self-Description):
Reports are available for open POs (not fully received), received POs, matched/non matched POs (Invoice PO Receipt), partially received POs, Receipt ratings report (user rating of receipt process and quality of goods on arrival/inspection), automatically generated receipts, external system receipts, RMAs, and other reports. There is a full audit trail of all user generated receipts. 
</t>
  </si>
  <si>
    <t>Order Receiving Roadmap
(NEW)</t>
  </si>
  <si>
    <t>P2P - Invoicing Setup (Self-Description):
OpusCapita Invoices has three main components, which all can be fully automated: PO Matching (3-Way), Posting and Approval. OpusCapita Invoices is connected to OpusCapita eProcurement suite and Cash Management (payments) for automating the end-to-end process of P2P. When adding also Business network cababilities for multi-channel invoice receiving and supplier onboarding programs for accelerated eTransition, we can say to have very comprehensive P2P solution. Notifications are fully built into the system with relevant stakholders being alerted when task are required (order received, confirmation, goods receipt required, invoice approval required, etc). Multi-channel e-invoice receiving includes full support for EDI, e-invoicing, (UBL, cXML, PEPPOL, etc), PDF and paper invoice scanning. Via the Business Network, suppliers have lots of self-service options including onboarding, supplier data management, order confirmation, flip, etc.</t>
  </si>
  <si>
    <t>Unique Invoice Configuration Capabilities
(REVISED)</t>
  </si>
  <si>
    <t xml:space="preserve">P2P - Invoice Creation / Capturing / submission (Self-Description):
PO Flip is one of the standard features of OpusCapita Business Network portal, but can also be offered as part of OpusCapita eProcurement suite. Our sophisticated automation rules engine can facilitate automated non-PO-invoice processes. OpusCapita has a widely distributed open supplier network, but also more than 200 interoperable agreements with business partners to have global coverage in eInvoice receiving (and sending). Additionally our portal offers the possibility for suppliers to key-in invoice and self-service supplier data by themselves. Through OpusCapita B2B integration (EDI) tools we can exchange a wide range of different financial and P2P process related data and documents. OpusCapita offers invoice digitizing service for paper and .pdf invoices where various data capture templates can be applied, incl. supplier masterdata matching and validation services. During the first half of 2018 we will be implementing machine learning for intelligent posting of invoices. </t>
  </si>
  <si>
    <t>Supplier eInvoicing Invitation Support
(REVISED)</t>
  </si>
  <si>
    <t>Supplier e-Invoicing Registration Support
(REVISED)</t>
  </si>
  <si>
    <t>Breadth of Invoice Capture
(REVISED)</t>
  </si>
  <si>
    <t>Paper Invoice Support
(REVISED)</t>
  </si>
  <si>
    <t>Email Submission Support
(REVISED)</t>
  </si>
  <si>
    <t>Invoice Creation Support
(REVISED)</t>
  </si>
  <si>
    <t>Portal Support
(REVISED)</t>
  </si>
  <si>
    <t>Third Party Management Support
(REVISED)</t>
  </si>
  <si>
    <t>OCR Support
(REVISED)</t>
  </si>
  <si>
    <t>Third Party Solution Support
(REVISED)</t>
  </si>
  <si>
    <t>Unique Invoice Capture Capabilities
(REVISED)</t>
  </si>
  <si>
    <t>P2P - Services Invoicing &amp; Contract Invoicing (Self-Description):
Invoice generation based on a contract is possible. Also invoice matching against contract is possible. The process can be automated with rule definitions. 3-Way matching for Service invoices is also possible. Service Orders need to be processed differently than ordinary purchase orders. After providing the service, the supplier must report on it. The system provides an overview on service orders with status, customer, total value and owner. Service Entry Sheets (SES) functionality supports visibility of own contracted products as well as free text items, adding of attachments and partial reporting. After completing the form, it will be send to the order owner (in PROC application) for confirmation and depending on item value reported and set tolerances, an approval must be done, too. An automatic goods receipt will be booked after final approval.</t>
  </si>
  <si>
    <t>Recurring Invoice Support
(REVISED)</t>
  </si>
  <si>
    <t>SOW Invoice Support
(REVISED)</t>
  </si>
  <si>
    <t>Unique Service Invoice Support
(REVISED)</t>
  </si>
  <si>
    <t>Post-Audit e-Invoicing Compliance
(REVISED)</t>
  </si>
  <si>
    <t>Clearance e-Invoicing Compliance
(REVISED)</t>
  </si>
  <si>
    <t>Full Global e-Invoicing Compliance
(REVISED)</t>
  </si>
  <si>
    <t>e-Invoice Archival
(REVISED)</t>
  </si>
  <si>
    <t>Tax Compliance Support
(REVISED)</t>
  </si>
  <si>
    <t>Trade Regulation Support
(REVISED)</t>
  </si>
  <si>
    <t>Specific Country Experience
(REVISED)</t>
  </si>
  <si>
    <t>Invoicing Audit Support
(REVISED)</t>
  </si>
  <si>
    <t>Unique Invoice Compliance Support
(REVISED)</t>
  </si>
  <si>
    <t>P2P - Invoice Validation / Approvals (Self-Description):
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t>
  </si>
  <si>
    <t>Auto m-way Match
(REVISED)</t>
  </si>
  <si>
    <t>Payment Plan Support
(REVISED)</t>
  </si>
  <si>
    <t>Business Rule Validation 
(REVISED)</t>
  </si>
  <si>
    <t>Tax Rule Validation
(REVISED)</t>
  </si>
  <si>
    <t>Commercial Rule Validation
(REVISED)</t>
  </si>
  <si>
    <t>Regulatory Rule Validation
(REVISED)</t>
  </si>
  <si>
    <t>Automated Approval Capability
(REVISED)</t>
  </si>
  <si>
    <t>Approval Archiving
(REVISED)</t>
  </si>
  <si>
    <t>Unique Validation Capabilities
(REVISED)</t>
  </si>
  <si>
    <t>P2P - Invoice Collaboration (Self-Description):
There are two types of collaboration possible: document exchange related (a supplier eInvoice campaigning tool over supplier portal is available for buyers to proactively onboard suppliers) and invoice processing related (supplier self-service for masterdata enrichment and communication templates directly from workflow tool for buy-sell parties collaboration).</t>
  </si>
  <si>
    <t>Invoice Collaboration Capabilities
(REVISED)</t>
  </si>
  <si>
    <t>Dispute Resolution Capabilities
(REVISED)</t>
  </si>
  <si>
    <t>Asynchronous Messaging Support
(REVISED)</t>
  </si>
  <si>
    <t>Communication Archival and Auditing
(REVISED)</t>
  </si>
  <si>
    <t>P2P - Invoice Integrations (Self-Description):
The OpusCapita solution is system independent and integrations to external systems work with file-based interfaces where transfers are usually done by SFTP / Webservice. Internal integrations are available to OpusCapita eProc, Invoice receiving service and Cash Management software. B2B Integration (EDI) also supports a high degree of automation by integrating multiple message /document types to the supply chain management process. Lastly, reporting is available in all our modules, some in-built and some provided through Qlikview.</t>
  </si>
  <si>
    <t>Out-of-the-Box Third Party Order System Support
(REVISED)</t>
  </si>
  <si>
    <t>AP Integration Support
(REVISED)</t>
  </si>
  <si>
    <t>E-Invoicing &amp; Supplier Network Support
(REVISED)</t>
  </si>
  <si>
    <t>Value Add Platform Integration Support
(REVISED)</t>
  </si>
  <si>
    <t>AR Integration Support
(REVISED)</t>
  </si>
  <si>
    <t>Unique Integration Capabilities
(REVISED)</t>
  </si>
  <si>
    <t>P2P - Invoice Mobility (Self-Description):
Customers can use a native iOS app for invoice review and approvals but we also use a responsive design in our UX to enable use on any device /screen size. We do not offer any dynamic location-based reporting or mobile-based collaboration.</t>
  </si>
  <si>
    <t>P2P - Invoicing Analytics (Self-Description):
OpusCapita Advanced Analytics is an optional services agreed separately where visualizes
invoice and workflow data to help follow KPI’s and SLA’s and gives transparency to spend and
process metrics. Finance and accounting department can use Advanced Analytics reporting tool
to streamline AP processes. Procurement department can follow supplier KPI’s and process
compliance.
In addition to built-in analysis functionality customers can order customizations, additional
graphs and reports. Customization work is sold separately by OpusCapita Professional
Services.</t>
  </si>
  <si>
    <t>P2P - Invoicing Roadmap (Self-Description):
Like most business networks, OpusCapita's is an ecosystem of a few different platforms. During Q1 2018 we will launch the new Business Network which will offer a robust platform for the coming years. The new network platform is built on Webmethods. OpusCapita is also currently rewriting the invoice handling software from silverlight to HTML5 for improved performance and usability (pilot ready in Q4 of 2017 - production expected in late H1 of 2018). Also Machine Learning components for increased automation and comprehensive analytics module are on the roadmap. Our new platform will provide a highly modern user experience with full integration into the source-to-pay and cash management suite of solutions. All cloud, public or private with full integration into the business network and global digital ecosystem.</t>
  </si>
  <si>
    <t>P2P - Payment Methods (Self-Description):
OpusCapita Source-to-Pay has an in-built payment factory (cash management) module that integrates to any accounts payable, payroll, Travel/expense management and treasury managements system providing a central hub for post-invoice approval, seggregation of duties and user rights compliancy, payment batch management, cash flow management, full audit trail, all treasury &amp; cash management requirements. The in-built cloud based solution also hosts bank connectivity to any bank. OpusCapita is a certified partner (Lite 2 for Business Application) for SWIFT and can provide thousands of bank connections to corporate customers of all size; OpusCapita is the only supplier holding the certification in the domain of source-to-pay suppliers.</t>
  </si>
  <si>
    <t>Range of Payment System Integrations
(REVISED)</t>
  </si>
  <si>
    <t>Payment Partnerships
(REVISED)</t>
  </si>
  <si>
    <t>Payment Status Visibility
(REVISED)</t>
  </si>
  <si>
    <t>Multi-Currency Support
(REVISED)</t>
  </si>
  <si>
    <t>Payment Play Support
(REVISED)</t>
  </si>
  <si>
    <t>Advance Payment Support
(REVISED)</t>
  </si>
  <si>
    <t>AML/KYC Standard Support
(REVISED)</t>
  </si>
  <si>
    <t>Unique Payment Capabilities
(REVISED)</t>
  </si>
  <si>
    <t>P2P - Payment Cards (Self-Description):
Currently no direct support for p-card or ghost card associated payment methods. For ghost cards, our view is that this method is not very well suited to our customers' requirements (expensive in general, requires NYC and AML verifications and in the end, supports a narrow segment of spend). For T&amp;E, we partner with Xpenditure and they do support p-card usage for expense management and corporate travel.</t>
  </si>
  <si>
    <t>P-Card Payment Support
(REVISED)</t>
  </si>
  <si>
    <t>P-Card Program Support
(REVISED)</t>
  </si>
  <si>
    <t>P-Card Reconciliation Capability
(REVISED)</t>
  </si>
  <si>
    <t>Unique P-Card Capabilities
(REVISED)</t>
  </si>
  <si>
    <t>P2P - Trade Financing (Receivables and Payables Financing) (Self-Description):
OpusCapita currently partners with Prime Revenue and TradeIX for reverse factoring and receivables financing respectively. We also have plans to build dynamic discounting capability into the new invoice processing automation platform.</t>
  </si>
  <si>
    <t>On-Demand Financing Programs
(REVISED)</t>
  </si>
  <si>
    <t>Dynamic Discounting Program
(REVISED)</t>
  </si>
  <si>
    <t>Document Visibility
(REVISED)</t>
  </si>
  <si>
    <t>Discount Schemes
(REVISED)</t>
  </si>
  <si>
    <t>Payee Information
(REVISED)</t>
  </si>
  <si>
    <t>Collaboration Capabilities
(REVISED)</t>
  </si>
  <si>
    <t>Credit &amp; Debit Processes
(REVISED)</t>
  </si>
  <si>
    <t>Geographic Coverage
(REVISED)</t>
  </si>
  <si>
    <t>Information Collection
(REVISED)</t>
  </si>
  <si>
    <t>Funding Partnerships
(REVISED)</t>
  </si>
  <si>
    <t>Integrated VAT Support
(REVISED)</t>
  </si>
  <si>
    <t>Third Party Technology
(REVISED)</t>
  </si>
  <si>
    <t>Cash Planning Support
(REVISED)</t>
  </si>
  <si>
    <t>Working Capital Support
(REVISED)</t>
  </si>
  <si>
    <t>AI/ML Capabilities
(REVISED)</t>
  </si>
  <si>
    <t>Unique Financing Capabilities
(REVISED)</t>
  </si>
  <si>
    <t>P2P - Financing Analytics (Self-Description):
OpusCapita extended source-to-pay solution includes a cashflow forecasting and analysis module. The module is not financing specific but cash management specific. It allows corporates to view and react to their cash balances and future cash flow forecasts (integrates to accounts receivable, accounts payable, invoice automation, procurement and treasury) globally, and thus optimize their liquidity management. The functionality helps buyers to adjust their cash needs based on customer payment behavior (e.g. payments due past due date behavior). The In-house Banking and Liquidity Management modules (part of the Cash Management portfolio) also support the visibility of cash across any number of accounts and the internal management/movement of cash resources.</t>
  </si>
  <si>
    <t>Financing Roadmap
(NEW)</t>
  </si>
  <si>
    <t>Variable Fund Source Support
(NEW)</t>
  </si>
  <si>
    <t>Automated Funder Selection
(NEW)</t>
  </si>
  <si>
    <t>SPV Support
(NEW)</t>
  </si>
  <si>
    <t>Dual Method Support
(NEW)</t>
  </si>
  <si>
    <t>Variable Rule-Based Offers
(NEW)</t>
  </si>
  <si>
    <t>Purchase Order Financing
(NEW)</t>
  </si>
  <si>
    <t>Working Capital Approach
(NEW)</t>
  </si>
  <si>
    <t>Dynamic Discuonting Programs
(NEW)</t>
  </si>
  <si>
    <t>Dynamic Discounting Structures
(NEW)</t>
  </si>
  <si>
    <t>Dynamic Discounting Operation
(NEW)</t>
  </si>
  <si>
    <t>Discount Calculations
(NEW)</t>
  </si>
  <si>
    <t>Buyer Discounting Control
(NEW)</t>
  </si>
  <si>
    <t>Global VAT Compliance
(NEW)</t>
  </si>
  <si>
    <t>Supply Chain Financing Programs
(NEW)</t>
  </si>
  <si>
    <t>Supply Chain Finance Structures
(NEW)</t>
  </si>
  <si>
    <t>Multiple Fund Source Support
(NEW)</t>
  </si>
  <si>
    <t>Supplier's Fund Source Visibility
(NEW)</t>
  </si>
  <si>
    <t>Inter-Subsidiary Financing Support
(NEW)</t>
  </si>
  <si>
    <t>Syndication Support
(NEW)</t>
  </si>
  <si>
    <t>AML/KYC Facilitation Support
(NEW)</t>
  </si>
  <si>
    <t>KYC Process Depth
(NEW)</t>
  </si>
  <si>
    <t>Repository Support
(NEW)</t>
  </si>
  <si>
    <t>Third Party Data Source Integration
(NEW)</t>
  </si>
  <si>
    <t xml:space="preserve">
OpusCapita Invoices has three main components, which all can be fully automated: PO Matching (3-Way), Posting and Approval. OpusCapita Invoices is connected to OpusCapita eProcurement suite and Cash Management (payments) for automating the end-to-end process of P2P. When adding also Business network capabilities for multi-channel invoice receiving and supplier onboarding programs for accelerated eTransition, we can say to have very comprehensive P2P solution. Notifications are fully built into the system with relevant stakholders being alerted when task are required (order received, confirmation, goods receipt required, invoice approval required, etc). Multi-channel e-invoice receiving includes full support for EDI, e-invoicing, (UBL, cXML, PEPPOL, etc), PDF and paper invoice scanning. Via the Business Network, suppliers have lots of self-service options including onboarding, supplier data management, order confirmation, flip, etc.</t>
  </si>
  <si>
    <t>The current approach at OpusCapita is to provide implementation services using our own Professional Services resources. We have a team of approximately 70 people running customer implementation projects. In addition we have a support and maintenance organization of 60 FTE. We have an OpusCapita best practice standard implementation practice and project plan which covers the majority of implementations. This includes project plans and governance, Testing and user trainings. From the user perspective, we provide a range of guides, templates and videos which support a speedier implementation, especially for core functionality. One of our differentiators is user training videos produced by the OpusCapita Learning academy, covering everything from logging in and settings for the system to processing and approving invoices. This ensures a familiarity with the system and a faster time to value for the customer.</t>
  </si>
  <si>
    <t>OpusCapita uses a self service manager to onboard suppliers and upload and validate catalog content. From the purchaser's point of view, they have access to Approval of catalogs and contracts, Catalog and contract comparisons (delta reports), Multi-supplier quality ratings (Catalog Scorecard), Expiring contracts and catalogs (Dashboard), Enrichment of supplier catalogs with customized information, and reporting functions for commodity groups.  Content Management from the suppliers point of view includes Self-Service for suppliers which reduces internal Content Management work and enables a faster updating of product catalogs while reducing costs, Simple 3-level import workflow, All fields with default values based on profile data,All formats (Excel, BMEcat, CSV, ...) are supported, All classification systems are supported, Instant error messages, Error correction directly in the system or via update import, Informative error lists, Simple template for products, prices, characteristics, commodity groups, and documents, and their own dashboard.</t>
  </si>
  <si>
    <t xml:space="preserve"> OpusCapita offers invoice digitizing services for paper and .pdf invoices where various data capture templates can be applied, incl. supplier masterdata matching and validation services. PDF invoices which are received as email attachments are processed, and the necessary accounts payable data is extracted and converted to the desired format. We offer e-mail invoice archiving in EML format which can be accessed easily for information and compliance purposes. </t>
  </si>
  <si>
    <t>OpusCapita Email Invoice Archive is a web solution that saves and stores the emails and their attachments securely. The email is saved in an email message format (EML) and can be opened by all the common email clients. Original attachments are embedded in the EML file for easy viewing. All of this enables easy access to messages as well as compliance.</t>
  </si>
  <si>
    <t xml:space="preserve">
The Solution has the possibility for advanced matching where multiple data sources can be matched together. Typically PO, GR, Invoice, Contract and also additional external data sources can be used as matching candidates. Matching is usually automated by rules. Rules use as trigger the information on the invoice. When receiving paper or .pdf invoices, OpusCapita partners with BancTec to get high-quality OCR and validation services globally. OpusCapita is respnosible for the quality of the subcontractors. </t>
  </si>
  <si>
    <t>Approval workflow is role-based and steered by user rights. Usual roles are inspector, approver and notified user. Approval flows can be configured flexibly, having no limitations of workflow participants and what kind of acceptance routines are required on specific invoices. Absence &amp; Substitute function is also available as standard for rerouting invoices automatically when users have absences. Additionally, workflow can be configured very easily via workflow visualizer capability. With regards to the most complex workflows, it's difficult to answer for two reasons. First, we consider best practice to be as few rules and as simple as possible to cover the broadest range of invoice situations (goal being highest possible % of STP) and secondly, because the customer is always able to use the workflow visualizer to create their own workflows, it's easy to use, flexible and powerful - and we would never know what they come up with unless they told us.</t>
  </si>
  <si>
    <t xml:space="preserve">
There are two types of collaboration possible: document exchange related (a supplier eInvoice campaigning tool over supplier portal is available for buyers to proactively onboard suppliers) and invoice processing related (supplier self-service for masterdata enrichment and communication templates directly from workflow tool for buy-sell parties collaboration).</t>
  </si>
  <si>
    <t xml:space="preserve">
The OpusCapita solution is system independent and integrations to external systems work with file-based interfaces where transfers are usually done by SFTP / Webservice. Internal integrations are available to OpusCapita eProc, Invoice receiving service and Cash Management software. B2B Integration (EDI) also supports a high degree of automation by integrating multiple message /document types to the supply chain management process. The Business Network has over 200 interoperability partners. Lastly, reporting is available in all our modules, some in-built and some provided through Qlikview.</t>
  </si>
  <si>
    <t xml:space="preserve">The invoices of the current calendar year, the previous calendar year, and the year before the previous calendar year are available in OpusCapita IPA. 
The invoices from the year before the previous calendar year can be archived into electronic form to the external archive solution.The next year, the archived invoices will be removed from OpusCapita IPA. </t>
  </si>
  <si>
    <t xml:space="preserve">
Customers can use a native iOS app for invoice review and approvals but we also use a responsive design in our UX to enable use on any device /screen size. We do not offer any dynamic location-based reporting or mobile-based collaboration.</t>
  </si>
  <si>
    <t xml:space="preserve"> OpusCapita offers invoice digitizing service for paper and .pdf invoices where various data capture templates can be applied, incl. supplier masterdata matching and validation services. </t>
  </si>
  <si>
    <t>OpusCapita offers invoice digitizing service for paper and .pdf invoices where various data capture templates can be applied, incl. supplier masterdata matching and validation services. At OpusCapita, we ensure a multi-channel approach which delivers all  invoices electronically, regardless of source or format. Our scan-and-capture service is available globally through OpusCapita’s extensive partner network. There are over 30 countries with an onsite location, and the rest of the world is handled through central scanning hubs.</t>
  </si>
  <si>
    <t xml:space="preserve">Invoices can be transferred to OpusCapita in several ways: 
• Genuine electronic invoices are retrieved to the Product from an operator. 
• Paper invoices are scanned by OpusCapita and then transferred to OpusCapita IPA. 
• Email invoices are forwarded to Customer’s email account provided by OpusCapita and from there, the invoices are transferred to the Product. 
• Paper invoices are scanned and added to OpusCapita IPA manually. </t>
  </si>
  <si>
    <t xml:space="preserve">
 OpusCapita has a widely distributed open supplier network, but also more than 200 interoperable agreements with business partners to have global coverage in eInvoice receiving (and sending). Additionally our portal offers the possibility for suppliers to key-in invoice and self-service supplier data by themselves. Through OpusCapita B2B integration (EDI) tools we can exchange a wide range of different financial and P2P process related data and documents.   Invoices can be transferred to OpusCapita  in four ways: 
• Genuine electronic invoices are retrieved to the Product from an operator. 
• Paper invoices are scanned by OpusCapita and then transferred to OpusCapita IPA. 
• Email invoices are forwarded to Customer’s email account provided by OpusCapita and from there, the invoices are transferred to the Product. 
• Paper invoices are scanned and added to OpusCapita IPA manually. </t>
  </si>
  <si>
    <t xml:space="preserve">
OpusCapita Advanced Analytics is an optional services agreed separately where visualizes
invoice and workflow data to help follow KPI’s and SLA’s and gives transparency to spend and
process metrics. Finance and accounting department can use Advanced Analytics reporting tool to streamline AP processes. Procurement department can follow supplier KPI’s and process
compliance. In addition to built-in analysis functionality customers can order customizations, additional graphs and reports. Customization work is sold separately by OpusCapita Professional
Services.</t>
  </si>
  <si>
    <t xml:space="preserve">
We have all the payment methods provided by  banks. We are also able to create local payment types to support local needs. Of course we support out-of-the-box global basic payment methods such as: Cheque, ACH, WIRE, SEPA, SEPA Salary, domestic Salary, SWIFT Cheque, Inter-Company Payments(INTC), Same day value (SDVA), Treasury (TREA),..  OpusCapita Source-to-Pay has an in-built payment factory (cash management) module that integrates to any accounts payable, payroll, Travel/expense management and treasury managements system providing a central hub for post-invoice approval,  payment batch management, cash flow management, full audit trail, and other treasury &amp; cash management requirements. The Payments module is especially adept at providing fraud detection and prevention capabilities with black-listing, user rights management, segregation of duties and 4 eyes principle. The in-built cloud based solution also hosts bank connectivity with over 200 direct bank connections. OpusCapita is a certified partner (SWIFT Lite 2 for Business Application) for SWIFT and can provide over 11,000 thousand  connections to financial institutions in over 200 countries for corporate customers of all sizes; OpusCapita is the only supplier holding the certification in the domain of source-to-pay suppliers.</t>
  </si>
  <si>
    <t>Our customers are not demanding this feature and the banks handle this on their behalf.</t>
  </si>
  <si>
    <t>We have the possibility to make host2host connections directly with banks (200 existing direct bank connections) or utilize the SWIFT network (11,000 financial institutions) to deliver payment messages to banks. We are a SWIFT certified application for Cash Management for Corporates.</t>
  </si>
  <si>
    <t>We have all payment methods offered by banks. We are also able to create local payment types to support local needs. We support out-of-the -box global payment types including: Check, ACH, Wire, SEPA, SEPA Salary, Domestic Salary, SWIFT Cheque, Inter-Company payments (INTC), Same day value (SDVA), Treasury (TREA) etc.</t>
  </si>
  <si>
    <t>The Payments module is especially adept at providing fraud detection and prevention capabilities with black-listing, user rights management, segregation of duties and 4 eyes principle.  Our unique capabilities around format conversions have proven to be best in class and a true differentiator. We support any payment system that provides the necessary information needed to make a payment. This enables you to integrate all of your ERP systems, payroll systems, and treasury systems with our easy to use payment platform ensuring data is automated and enriched througout the process.</t>
  </si>
  <si>
    <t xml:space="preserve">
Our cash management platform has customers in Our payment factory module provides full end-to-end visibility to payment status, as well as status to cash flows / movements related to the payment.  The payment factory module is in use by customers in close to 60 countries. We currently process outgoing payments of 132B EUR annually and have processed payments on all 6 continents. The product is applicable for accounts payable, treasury and payroll payments, as well as for various manual payments. Key features include: 
• Import of payment materials from financial systems using a secure and automated connection 
• Conversion / grouping / re-bundling of payment materials when specifically agreed in scope 
• Setting up a desired batch approval process, which can be fully automated, single approval or double approval. 
• Approving and sending batches to banks, collection of feedback / reconciliation from banks automatically 
• Creation and batching of manual payments outside ERP systems (e.g. Treasury, Tax, customer credits) 
• Configurable templates for most commonly used manual payments 
• Browsing, Seaching and Viewing of payment materials and batches to monitor and reconcile the status of payment flow throughout the payment life-cycle and reconciling payment flows 
• History log and audit trail for all actions 
</t>
  </si>
  <si>
    <t xml:space="preserve">OpusCapita’s invoice sending and receiving processes are in general ready to support different post-audit countries. We have validations to ensure content compliance and process rules to ensure integrity and authenticity. As the legislation requirements are different in different countries then our solution does not have out-of-the-box VAT compliancy available for all the countries. For the main markets we are focused on (Nordics, DACH, Europe) we are of course, familiar with VAT rules for e-Invoicing. We look at the compliancy process per country and have a way to execute the support for a country on a need basis. We are generally able to create support within standard configuration of the invoicing solution. We are the process orchestrator but we include partner activities into the process if needed for a certain compliancy step (for example digital signature, timestamping etc). </t>
  </si>
  <si>
    <t>OpusCapita’s invoice sending and receiving processes are in general ready to support different clearance countries but we don’t do real clearance integration with relevant authorities on our own. We are the process orchestrator and we include partner activities into the process where needed for a clearance step. As the legislation requirements are different in different countries then our solution does not have out-of-the-box compliant solution available for all the countries. We look at the compliancy process per country and have a way to execute the support for a country on a need basis. In general we use our global partner Sovos-Trustweaver services but it might be that we use local players in certain markets like Indicom in Italy</t>
  </si>
  <si>
    <t>We have local knowledgebase in the countries OpusCapita’s has active presence. Next to this we have partnership agreement with PwC for covering global e-Invoicing topics. We also have partnership agreement with Trustweaver-Sovos. We use that partnership agreement as a source for knowledge as well we use it for guaranteeing the compliant process in the case we don’t do it with our own tools.</t>
  </si>
  <si>
    <t>Our systems and flows can be audited by a customer if needed. Regarding external audit form the tax authorities side then our archiving systems have 24/7 access and potential tax auhtorities can check original invoices archived in the archiving system and have an audit when necessary</t>
  </si>
  <si>
    <t>We are currently delivering in these countries without a partner Austria, Belgium, Canada, Denmark, Finland, Germany, Norway, Poland, Sweden, Switzerland, and have the ability to deliver to all other countries via partners.</t>
  </si>
  <si>
    <t>We see reporting and analytics having the following dimensions:
- Dashboards: Providing users with situational awareness and activity alerts
- Online Searches:  Listing business objects by selection criteria with Excel export
- Report Generators:  Providing the ability to create specific reports and be able to schedule the execution of the reports
- KPI Recording and reporting: Infrastructure to record and track moment in time statistics
- Specific online analytics tools:  Example the Product and Price Analysis tool 
- Master data and transactional data extract for Customer BI Tools</t>
  </si>
  <si>
    <t xml:space="preserve">We are using Artificial intelligence to develop intelligent software. In particular we are piloting payment fraud detection in OpusCapita payments that uses machine learning to identify unusual payments. 
We are also building with our customer intelligent invoice automation (IIA)- that uses classification techniques to predict G/L account, cost center and other posting and circulation information of purchase invoices – we are testing this internally for OpusCapita's own invoices as part of our procurement and invoice automation product. </t>
  </si>
  <si>
    <t>Guided Buying directs the user to purchase the correct product from a contracted supplier at the best price.  This can be either general mechanisms that guide buyer behaviour, or specific category functionaity that helps the user buy in a complex commodity like MRO.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  For context specific data, 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t>
  </si>
  <si>
    <t xml:space="preserve">Our cloud architecture wuns on the latest versions of Microsoft Azure. We support various deployment methods in our cloud architecture. For standard mid-tier company deployments, we provide a multi-tenant public cloud solution.  For another customer segment with higher demands regarding customization, integration, and separation of data, we provide a private cloud model using standard deployed code but customer specific Production, Acceptance, and Test environments. </t>
  </si>
  <si>
    <t>Though less common, we still have customers in the public sector demanding on premise solutions which we also can provide as well as hybrid scenarios.
Private Cloud – dedicated instance per customer
        Separated network
        Separated storage
        Separated database 
        OpenStack operated by Opus Capita
        Operated in external datacentre (vendor PlusServer / https://www.plusserver.com/ps-files/ps-broschuere-unternehmen-en.pdf)
        Datacenter located in Europe (Strasbourg)
        OpenStack / Components
        Core
        Horizon Dashboard
        Nova, Swift, Keystone
        eProc suite 
        java based solution provided by servlet container (Apache Tomcat 7.x)
        three-tier architecture
        main components
        GUI (webbased)
        DBSM (MySQL)
        Storage (filearea)</t>
  </si>
  <si>
    <t>We operate on Azure</t>
  </si>
  <si>
    <t>We support various  levels of role based security in the areas of Access Control (least privelage and seperation of duties) and Identity and Authentication (Single sign-on to OpusCapita using Microsoft Active Directory Federation Services (ADFS version 2.0 or newer) is supported) .  1. Different profiles for shopping experience:
The visibility of various product ranges for different users (user groups) can be controlled via the view management. Thus a multitude of catalogs for different countries, regions, offices, departments or user groups can be created by administering only one content management system. For example, the administrative staff sees other items than the sales staff or the quality management staff. 
View management offers the option to restrict the content so that only certain suppliers, catalogs, material groups, or articles are displayed. What is more, keywords can be assigned to individual products. A filter makes sure that the products with these keywords are not displayed (or only to certain users).
2. Profile Configuration:
Each user has his own profile containing individual cost centers, delivery addresses and other requisition details allowing a fully automated requisitioning process. Certain information such as accessible cost centers are not editable by the user.</t>
  </si>
  <si>
    <t xml:space="preserve">We connect to most standard ERP platforms and are certified for integration with SAP SRM 7.01 via the SAP Integration scenario B2B-OCI 5.0 .  Certified Functions: - Basic functionality of OCI 4.0 - Enhancements in OCI 5.0 for Mass Upload - Import data from External Catalog and indexing Internal Catalog - Cross-catalog/Background Search - Search terms - Catalog managed items - Language dependency - Price scale - Attributes - Customizing check </t>
  </si>
  <si>
    <t>The platform supports the uploading of nearly all file formats, including excel.</t>
  </si>
  <si>
    <t>Enrichment of data comes from multiple sources including catalog, procurement, logistics and buyer system data in order to ensure correct data. For example, OpusCapita procurement manager autofills the buyer’s information and can also load additional data based on what you are requisitioning.</t>
  </si>
  <si>
    <t>Our solutions are based on responsive design UI, which enables usage on any device. The display dynamically adjusts based on the access device and its form factor. The technology is based on Node.js and React. Because this works responsively to accessing mobile devices native mobile apps and use of touch-forms are not utilized.  All OC eProcurement products support mobile usage. We support responsive design. As an example approx. 20K users at ÖBB (Conductors, train drivers and other personell) are using OC applications on their mobile phones to order workwear or other equipment. There is no limitation with respect to features and functions compared to the "non-mobile" version as there are not two versions. Customers can use a native iOS app for invoice review and approvals but we also use a responsive design in our UX to enable use on any device /screen size. We do not offer any dynamic location-based reporting or mobile-based collaboration.</t>
  </si>
  <si>
    <t>We have over 200 interoperability partners and we've supported open standards since the very beginning. We are able to manage and map different classification standards like eCl@ss, PIDX, UNSPSC, but we are also open for customer or supplier specific formats. We support all kinds of XML darivates to exchange data between business partners (i.e. BMEcat, xCBL, cXML, IDoc, ..). We interface with ERP systems or supplier webshops using standard Interfaces such as OCI or other PunchOut technologies.
OpusCapita provides a certified international PEPPOL access point and takes care of the routing and handling of documents and transactional messages. In addition to being part of PEPPOL, we are also part of EESPA as contributing members.
OpusCapita has been awarded with the 2017 SWIFT Certified Application Corporate Cash Management label. OpusCapita’s cloud-based cash management solution earned the label for the third consecutive year.</t>
  </si>
  <si>
    <t>We are a certified SAP partner for procurement (SAP SRM 7.01 via the SAP Integration scenario B2B-OCI 5.0). Our platform runs on Microsoft Azure. We are a SWIFT Certified cash management application provider.</t>
  </si>
  <si>
    <t>All customers operate on the same standard product code base.  No customers have access to customize core standard product code.  However during configuration of the system, certain options may require customer specific scripting.  Customer-specific code is maintained separate from Standard Product code.
The types of configurations that require Customer-specific code (these are not customizations of standard code) are in the areas of Business Rules, integrations and approval workflow.  Our Business Network Portal can also be customized for each supplier onboarding activity with customized landing pages, email templates etc.</t>
  </si>
  <si>
    <t>Our Smart Forms technology provides a very robust way to support a number of dynamic eForms based on category. The forms are built dynamically in the web browser based on the product service or form data and user profile and language. Completed form data can then be passed in the shopping cart data sent back to the procurement system, or can be referenced as an attachment via a URL. Our customers manage a substantial amount of services spend as well as product spend using Smart Forms. 
Complex forms can be upgraded and edited at any time by the system administrator via the administrator UI.  No special vendor or IT help is required. They are available to all users with the corresponding rights company-wide. As forms are treated like articles in the catalog, time-consuming free-text orders can be considerably reduced.</t>
  </si>
  <si>
    <t xml:space="preserve">We have global deployment capability, as many of our customers are large multi-national corporations (Maersk) and our servers are primarily within the EU / North America. </t>
  </si>
  <si>
    <t>We can punch out to several standard e-Signature platforms (such as M-Files).</t>
  </si>
  <si>
    <t>We have various security certifications including ISO27001. We support various other levels of security in the areas of Access Control (least privelage and seperation of duties) and Identity and Authentication (Single sign-on to OpusCapita using Microsoft Active Directory Federation Services (ADFS version 2.0 or newer) is supported). For Cash Management we also have ISAE Type 1 security assurance standards.</t>
  </si>
  <si>
    <t xml:space="preserve"> Suppliers can access Opus Capita SIM (supplier information management)  at any time to update their information. They can renew qualifications (policies, certificates, etc.), and update addresses, key contacts, and financial and tax information. In addition, SIM supports routine supplier reviews.</t>
  </si>
  <si>
    <t xml:space="preserve">It is a robust platform for multichannel invoice receiving incl. paper invoice scan+capture and email+.pdf invoice ocr and validation. </t>
  </si>
  <si>
    <t xml:space="preserve">P2P - Consulting / Change Management (Self-Description):
In addition to what is listed below, OpusCapita differentiates itself as a vendor willing to work extensively with the customer (during implementation) to customize the offering to best fit the customer's needs. We don't always need to do this of course but for many customers, OpusCapita offers a willingness to engage over many months to ensure the end result is suitable to be rolled out. This often results in new marketable capability which can be offered to new or existing customers. In addition, OpusCapita offers access to an extensive LMS (learning management system) service which houses video tutorials for all key functions of our offering (over 100 tutorials).
Routinely we offer:
1. Consulting Services
Our Professional Services teams, focus primarily on the implementation planning, and execution aspects of client engagements. OpusCapita has a well established methodology to run maturity assessments on clients, to advise them on how to best embark on the journey from their current "as-is" state to their desired "to-be" state. This methodology applies for all Source-to-Pay offerrings.
Our presales and account teams support strategic planning efforts and act as trusted advisors to our clients, however this part of the sales and account management process is not done as a seperate consulting service.
2. Professional Service Team
The current approach at OpusCapita is to provide implementation services using our own Professional Services resources. We have a team of approximately 70 people running customer implementation projects. In addition we have a support and maintenance organization of 60 FTE. 
We have a number of reseller, implementation, and technology partners whom we have worked with for a number of years, however this year we etablished a formal Partner Developement and support team, and expect significant growth in our Partner network ongoing.
</t>
  </si>
  <si>
    <t>Note: give access to learning academy.</t>
  </si>
  <si>
    <t xml:space="preserve">No change to the answer from Q1 but a revision of the score from 1 to 2. Explanation: we regularely work, in-depth, with select customers to co-design processes, supported by custom development, and delivered/implemented jointly. We believe this takes us past the 'partial' and supports a 'moderate' rating. 
</t>
  </si>
  <si>
    <t xml:space="preserve">No change  </t>
  </si>
  <si>
    <t>* Synchonization of Masterdata from SAP l(for example Addresses, CostCenters,  GlAccounts) based on exchanging XML documents (BAPI, IDOC).
* Synchronization of transactional data (Purchase Order, Goods Receipt) to SAP.
* OCI Punchoutout integration of the Online Product Catalog
* OCI Punchout integration of external shops into the Online Product Catalog
* Ariba Punchout integration of the Online Product Catalog</t>
  </si>
  <si>
    <t>OpusCapita differentiates itself by offering our customers (in addition to face-to-face training, typical help functions in the  software and a customer support team) an always on Learning Academy. 
The Learning Academy offers quick learning bites in the form of how-to lessons and videos, that are easy to find and very helpful as a self-service option for customers.
Customers can brows a catalog of courses which include over 100 video tutorials covering the purchase-to-pay process (and Cash Management).</t>
  </si>
  <si>
    <t>Give access to Learning Academy</t>
  </si>
  <si>
    <t xml:space="preserve">Benchmarking our clients' performance overall is a significant part of the consultative (pre-)sales approach we employ overall. Commonly this is done by benchmarking the performance of clients and potential clients against peers based on prior (reference /anonymized) customer cases / implementations and continous improvement efforts as well as recognized industry standards. Interesting KPIs include, but are not limited to spend under management, relevant process cycle times, procurement channel usage and optimization etc. A current vs. desired state analysis, complete with roadmap for the customer is the intended outcome of these efforts.        </t>
  </si>
  <si>
    <t xml:space="preserve">While business consulting services are not a productized part of OpusCapita's offering, we employ a consultative (pre-)sales approach overall. Assesments are limited to the S2P process and customer use-cases therein. Typically we conduct maturity workshops (business process, organization, tools etc.) and related benchmarking (see Benchmarking Services) where the focus is on conducting a current state vs. future state analysis and providing the (potential) customer with development suggestions and a roadmap on how to bridge the gap between current state and desired state.   </t>
  </si>
  <si>
    <t>no change</t>
  </si>
  <si>
    <t>We offer a Catalog Management Service which handles all aspects of supplier engagement, catalog creation, validation, enrichment and approval for and on behalf of the buyer customer. See the linked factsheet for the key capabilities of the service.</t>
  </si>
  <si>
    <t xml:space="preserve">See attached Catalog Management Factsheet
 https://www.opuscapita.com/media/2020806/catalog-management-service-opuscapita-factsheet.pdf?hsCtaTracking=4bccb243-c820-4161-8714-94da4e42360c%7Cae238157-3a12-460c-8272-6aa4fe6c375a </t>
  </si>
  <si>
    <t xml:space="preserve">Spend analysis is not a productized service in the OpusCapita offering, however the practice is an important element of our consultative sales approach (See Benchmarking Services &amp; Business Consulting Services) where we employ e.g. spend under management as an important pertormance metric. More specifically, thorough spend analysis is required e.g. when assessing S2P uses cases (requisition-to-pay) across the various product/service categories of our (potential) customers for the benefit of solutions based improvement suggestions.   </t>
  </si>
  <si>
    <t>No changes</t>
  </si>
  <si>
    <t>See Document Based Answers: 5.01 Supplier Onboarding, 1.01 Catalog Creation Onboarding and 1.12 Catalog Secret Sauce</t>
  </si>
  <si>
    <t>See folder: Document Based Answers</t>
  </si>
  <si>
    <t>See Document Based Answers: 5.01 Supplier Onboarding, 1.01 Catalog Creation Onboarding and 1.12 Catalog Secret Sauce
Additionally, note that OpusCapita offers Catalog Management as a Service.</t>
  </si>
  <si>
    <t xml:space="preserve">See folder: Document Based Answers
See Catalog Management Factsheet https://www.opuscapita.com/media/2020806/catalog-management-service-opuscapita-factsheet.pdf?hsCtaTracking=4bccb243-c820-4161-8714-94da4e42360c%7Cae238157-3a12-460c-8272-6aa4fe6c375a </t>
  </si>
  <si>
    <t>See Document Based Answers: 1.02 Catalog Data Quality Control, 1.05 Catalog Objects and 1.12 Catalog Secret Sauce</t>
  </si>
  <si>
    <t>See Document Based Answers: 1.02 Catalog Data Quality Control, 1.05 Catalog Objects and 1.12 Catalog Secret Sauce
See also: 1.07 Catalog Analytics</t>
  </si>
  <si>
    <t>There is a wide range of options and supporting capabilities available in the solution when configuring the buying policy into operational procurement practises through requisitioning and ordering. Relevant contract data can be displayed for products and procurement can be based on e.g.  a budget (incl. visual indication), supplier quota (e.g. volume, amount) and/ or inventory  (incl. automated requisitioning based on stock levels). More advanced features include asset based procurement e.g. for spare parts.</t>
  </si>
  <si>
    <t>The solution has advanced features when it comes to onboarding external catalog content, including "background search" for displaying external catalog as well as the ability to retrieve a requisition (cart) made in an external environment (punch-out) to be approved internally via the approval workflow.</t>
  </si>
  <si>
    <t>No change</t>
  </si>
  <si>
    <t>The ability to confiture access to catalog content relates to the attributes of the object. See document based answer 1.05 for a full answer.</t>
  </si>
  <si>
    <t>See document based answers: 1.05 Catalog Objects</t>
  </si>
  <si>
    <t>The catalog onboarding process Is workflow based including
- catalog upload from supplier side
- catalog versioning
- automated catalog validation
- data cleansing
- classification mapping
- data quality analysis
- delta reporting on product and price changes
- optional supplier approval
- customer approval
- customer side data enrichment
- catalog export or transport into the Onliine Product Catalog</t>
  </si>
  <si>
    <t>The solution has indpeth support for different purchasing models, including templates, kits, bundels shopping lists as well as eforms for variant configurations for products and/or services. Additionally, e.g. automated requisitionining can be enabled for stock items, while real-time pricing dependent on 3rd party data sources (indexes) is also supported.</t>
  </si>
  <si>
    <t>. Describe - Classification, cleansing and enrichment: 
The standard version of OpusCapita SSM comes with extensive cleansing rules. Cleansing is carried out before importing the supplier data to ensure the creation of high-quality, homogeneous data. It is possible to define whether the cleansing rules are to apply to the whole catalog, to an individual supplier or only to certain commodity groups.  Examples of standard cleansing rules:
●	"Check for preview images" - If there is no preview image for a product, the detail screen can be used for the preview. The document is automatically adapted to the required size.
●	"Text correction" - When importing data from the ERP system, long or redundant text passages are automatically corrected. 
●	Other cleansing rules can be selected or individually established.
Enrichment: It is possible to enrich or clean up the catalog data with additional information. For this purpose, OpusCapita offers a few special features: Global Enrichment and Trusted Source functions, which support the process of enriching the catalog data automatically and manually. For automatic enrichment, missing information or additional data are added from a reliable source without further user intervention. Trusted Source helps to create catalogs that include comprehensive information with high data quality on the one hand, and do not require more manual effort on the other.
Typical enrichment information: 
- Customized product numbers, e.g. material numbers from the ERP system can be added. 
- Product attributes, e.g. the attribute 'investment good' can be added to provide for correct evaluation in the ERP system.
- A real account assignment is indicated for articles that are newly added to the catalog.
The enrichment feature can be optionally extended in line with the customer's requirements</t>
  </si>
  <si>
    <t>See Document based answers: 1.2 Catalog Data Quality Control</t>
  </si>
  <si>
    <t>2. Describe Mapping and Data synchronization: 
Standard classifications as well as supplier-specific or buyer’s system specific classifications can be assigned to the goods and material groups of the purchasing company. Our mapping tools are regularly used to map between these different classifications/ontologies so that the products can be represented as needed within any given classification structure. 
OpusCapita SSM also supports UoM mappings.  For example, the supplier's unit of measurement system (e.g. ANSI) can be related to the customer's system (e.g. ISO). This enables seamless communication with the customer's backend system. Furthermore we support Trusted Source repositories which can be used as enrichment/merge data sources for inbound catalogs. This is used, for example, when customers have their own maintained data elements related to catalogs and contracts which should be combined together in someway with supplier commercial or other data. It can also be used with external data stores, for example, when customers need to sync with networks such as GS1, or when they pull master data from PLM libraries or data aggregators. 
Please see “1.02 SSM-mappings-synch.pdf” for additional information.</t>
  </si>
  <si>
    <t>3. Explain Data Quality Control: 
Our catalog management platform’s ability to control data through highly configurable rules is the reason companies like Maersk, IBM, NHS, and others have selected us. Our business rules are typically either global for a customer catalog process, or are applied based on Customer entity, Supplier, Catalog, Contract, or Category. One customer with different ERPs for instance, may have different UOMs or Classification systems which are utilized, and thus the quality checks and mapping rules that need to be applied may differ. Our system applies rules adeptly and is highly configurable. We have the ability to process quality checks as warnings or errors, meaning we can stop the catalog processing and invoke a workflow, or let it continue and provide reports indicating the issues with the catalog publication. Furthermore to support full internationalization, the platform supports a number of features and functions including Multi-language, Multi-currency, Various Encodings, Double Byte and UTF8 encodings, language-specific indexing to support language-specific search (e.g. word stemming in German has to be much more robust than word stemming in English). We are familiar with many platforms that only support one language per catalog. In our platform a catalog can contain different price sheets with varying currencies, different contracted prices, different languages (e.g. for short description, long description, and other attributes), different UOMs, different supplier and customer provisionings, and other functions. For example, this allows IBM to load one Lenovo catalog globally for ordering locally in over 100 countries, or Maersk to load hundreds of different sources of supply for the same set of products and services used by a Vessel as it travels around the world on long trading routes. 
Delta reports compare the data of the current catalog version productively used in the catalog search, to the data of the newly imported catalog. This comparison is carried out during the import. The differences are recorded and represented both graphically and in a table, and made available to the purchaser responsible.
Delta reports show:
- Deleted, added and changed products
- Deleted, added and changed prices
- Current price / New price
- Price changes in %
See “1.02 Tech SSM-DeltaReport.pdf” for additional information.</t>
  </si>
  <si>
    <t>4. Explain Price Updates and Checks:
Price updates are typically done asynchronously. For this method we support price updates minutely, daily, monthly, or on-demand. Additionally, we support Level 2 punchout, allowing our system to use standard interfaces to connect to a supplier or other site to obtain the then current pricing of an item. 
We also support the OCI VALIDATE function as a request to our system, a request to a suppliers system, and as an internal request from our Procurement module to our catalog/shop module (OPC). This method validates if an item still exists and returns the current approved price for favorite type items, when copying requisitions, when approving requisitions, when performing replenishment runs in the ERP/EAM system, etc. There are other price components that can be retrieved from external systems such as metal surcharges.  Our solutions are able to access (or import) specific daily prices/surcharges for metals. Those can be "merged" according to certain formulas to the base price.</t>
  </si>
  <si>
    <t>"1. Guided Buying Approach
Guided Buying directs the user to purchase the correct product from a contracted supplier at the best price.  This can be either general mechanisms that guide buyer behaviour, or specific category functionaity that helps the user buy in a complex commodity like MRO.
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2. Inputs to the guided buying apporach
Please see 1 above.
3. Context Specific Data
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4. Purchasing non catalog goods and Services
We focus on being the One-Stop-Shop for the purchase of good and services. We have discussed elsewhere support of commodities such as contigent labor, however not all expenditure goes though our platform and we do not see a lot of value trying to address requirements like T&amp;E.  "</t>
  </si>
  <si>
    <r>
      <rPr>
        <b/>
        <sz val="11"/>
        <rFont val="Calibri"/>
        <family val="2"/>
      </rPr>
      <t>1. Requisition Creation</t>
    </r>
    <r>
      <rPr>
        <sz val="11"/>
        <color rgb="FF000000"/>
        <rFont val="Calibri"/>
        <family val="2"/>
      </rPr>
      <t xml:space="preserve">
Creating a requisition starts in the catalog with searching for the required products and placing them into the shopping cart.  The shopping cart is essentially the Requisition. There are a number of other mechanisms for creating the Cart - see section 2.1 above.  
Please refer to the following for more details:
- Section 2.1 for details regarding modes of requisition creation
- FunctionalDescription 07 - OC Procurement (PROC)
On the cart, all additional information required to complete the requisition is entered or defaulted, including:
- Cost allocation between various cost objects (cost centers, projects, internal orders, etc.) at header or line level
- Automatic assignment of GL accounts to products and commodity groups
- Delivery addresses at both the header and line level
- Recording of additional fees and charges (freight, postage, etc.) 
- Adding documents, including the possibility to configure which types of documents (pdf, docs, xslx, etc.) can be uploaded 
- Cart Name
In addition specific checks are carried out on the shopping cart. These also include: 
- Checks on minimum order quantities 
- Checks on minimum order values 
- Mapping of surcharges and discounts - Validation of account assignment
Accounting, delivery and invoice information defaults from user, supplier and accounting rules information, for the majority of the requisitions, should be correct.  However the requisition workflow can be configured to pass the requisition to accounting for validation. For larger requisitions, tools are available to propagate header details to the line level. 
Proceeding to checkout provides a last overview of the cart, the selected items, accounting details and gives a first glance to the assigned approver (if applicable), with contact information. In case the cart value remains below a certain threshold (user’s spend limit), the cart will be automatically approved and converted to a purchase order. Otherwise, it must be routed for approval before finally transformed into an order. Once the cart is submitted for approval a requisition number is assigned.
</t>
    </r>
    <r>
      <rPr>
        <b/>
        <sz val="11"/>
        <rFont val="Calibri"/>
        <family val="2"/>
      </rPr>
      <t xml:space="preserve">2. Approval Routing </t>
    </r>
    <r>
      <rPr>
        <sz val="11"/>
        <color rgb="FF000000"/>
        <rFont val="Calibri"/>
        <family val="2"/>
      </rPr>
      <t xml:space="preserve">
Please refer to section 2.14 Approval Approval Processing
</t>
    </r>
    <r>
      <rPr>
        <b/>
        <sz val="11"/>
        <rFont val="Calibri"/>
        <family val="2"/>
      </rPr>
      <t xml:space="preserve">
3. Other PO Types</t>
    </r>
    <r>
      <rPr>
        <sz val="11"/>
        <color rgb="FF000000"/>
        <rFont val="Calibri"/>
        <family val="2"/>
      </rPr>
      <t xml:space="preserve">
Limit orders are supported.
</t>
    </r>
    <r>
      <rPr>
        <b/>
        <sz val="11"/>
        <rFont val="Calibri"/>
        <family val="2"/>
      </rPr>
      <t>4. Requisition Split</t>
    </r>
    <r>
      <rPr>
        <sz val="11"/>
        <color rgb="FF000000"/>
        <rFont val="Calibri"/>
        <family val="2"/>
      </rPr>
      <t xml:space="preserve">
Professional buyer support is a roadmap item for H1 2018. It will allow professional buyers to merge, split and re-organize requisitions.
Vendor instructions are a standard feature on the requisition, both at header and line item level.
</t>
    </r>
    <r>
      <rPr>
        <b/>
        <sz val="11"/>
        <rFont val="Calibri"/>
        <family val="2"/>
      </rPr>
      <t xml:space="preserve">
5. Tooling Requisitions</t>
    </r>
    <r>
      <rPr>
        <sz val="11"/>
        <color rgb="FF000000"/>
        <rFont val="Calibri"/>
        <family val="2"/>
      </rPr>
      <t xml:space="preserve">
Tools can be identified in the inventory system as items.  Ordering tools would effectively be the same as ordering any other inventory item. 
</t>
    </r>
    <r>
      <rPr>
        <b/>
        <sz val="11"/>
        <rFont val="Calibri"/>
        <family val="2"/>
      </rPr>
      <t>6. Asset Tracking</t>
    </r>
    <r>
      <rPr>
        <sz val="11"/>
        <color rgb="FF000000"/>
        <rFont val="Calibri"/>
        <family val="2"/>
      </rPr>
      <t xml:space="preserve">
There are no features regarding asset tracking (track asset value/depreciation, track warranties, service schedules, configure asset attributes, etc.) in the system.
</t>
    </r>
    <r>
      <rPr>
        <b/>
        <sz val="11"/>
        <rFont val="Calibri"/>
        <family val="2"/>
      </rPr>
      <t xml:space="preserve">
7. Blocking Requisitions</t>
    </r>
    <r>
      <rPr>
        <sz val="11"/>
        <color rgb="FF000000"/>
        <rFont val="Calibri"/>
        <family val="2"/>
      </rPr>
      <t xml:space="preserve">
Business rules within the cart can be implemented to block requisitions, for instance, if suppliers are not qualified, or if preferred/designated suppliers already exist for a specific item or category, or if the cart needs to be sent to RFP.</t>
    </r>
    <r>
      <rPr>
        <b/>
        <sz val="11"/>
        <rFont val="Calibri"/>
        <family val="2"/>
      </rPr>
      <t xml:space="preserve">
8. Aggregation of Requisitions</t>
    </r>
    <r>
      <rPr>
        <sz val="11"/>
        <color rgb="FF000000"/>
        <rFont val="Calibri"/>
        <family val="2"/>
      </rPr>
      <t xml:space="preserve">
Currently demand aggregation can be scripted into the PO generation process where a single purchase order can be created to a supplier from demand from multiple requisitions.
Professional buyer support is a roadmap item for H1 2018. It will allow professional buyers to merge, split and re-organize requisitions. 
</t>
    </r>
    <r>
      <rPr>
        <b/>
        <sz val="11"/>
        <rFont val="Calibri"/>
        <family val="2"/>
      </rPr>
      <t xml:space="preserve">
9. Tiered Pricing</t>
    </r>
    <r>
      <rPr>
        <sz val="11"/>
        <color rgb="FF000000"/>
        <rFont val="Calibri"/>
        <family val="2"/>
      </rPr>
      <t xml:space="preserve">
Tiered pricing is defined in the Catalog load.  The requisitioning system automatically adjusts the tiered pricing for the quantity being ordered, both for the online pricing and external price validation.
</t>
    </r>
    <r>
      <rPr>
        <b/>
        <sz val="11"/>
        <rFont val="Calibri"/>
        <family val="2"/>
      </rPr>
      <t xml:space="preserve">
10. Shopping Lists</t>
    </r>
    <r>
      <rPr>
        <sz val="11"/>
        <color rgb="FF000000"/>
        <rFont val="Calibri"/>
        <family val="2"/>
      </rPr>
      <t xml:space="preserve">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
</t>
    </r>
    <r>
      <rPr>
        <b/>
        <sz val="11"/>
        <rFont val="Calibri"/>
        <family val="2"/>
      </rPr>
      <t xml:space="preserve">
11. Requisition Creation Effort</t>
    </r>
    <r>
      <rPr>
        <sz val="11"/>
        <color rgb="FF000000"/>
        <rFont val="Calibri"/>
        <family val="2"/>
      </rPr>
      <t xml:space="preserve">
Simple 1-3 line requisitions would take only minutes to complete as all accounting information defaults onto the requisition.  3 Clicks and you are done.
</t>
    </r>
    <r>
      <rPr>
        <b/>
        <sz val="11"/>
        <rFont val="Calibri"/>
        <family val="2"/>
      </rPr>
      <t xml:space="preserve">
12. End User Training</t>
    </r>
    <r>
      <rPr>
        <sz val="11"/>
        <color rgb="FF000000"/>
        <rFont val="Calibri"/>
        <family val="2"/>
      </rPr>
      <t xml:space="preserve">
Online help is provided to assist users in requisition management.  Customers typically extend the Online documentation to cover customer specific processes. 
The OpusCapita Learing Academy contains online learing tutorials for commonly used features.  These can be adapted for customer use.
</t>
    </r>
  </si>
  <si>
    <t>View management can be defined in department scope or on global scope. View definition and user assignment can be administered based on editors either limited to individual departments or department spanning. Complete import and export of view definitions is supported on administrative level as well. View definition is done internally, but user assignment can be part of integration with external systems in the context of user record synchronization.</t>
  </si>
  <si>
    <t>A variety user interface related aspects can be personalized based on  the user profile. On a basic level this includes e.g.  granting or restricting access to content, functionalities and certain purchasing channels (e.g. catalogs, punchouts, e-forms). More advanced features include the ability to make (re-)use of service order templates / premade carts (incl. service order eForms kits/bundles) as well as options for dashboard creation and modification via widgets drawing from a various data sources.</t>
  </si>
  <si>
    <t xml:space="preserve">New features are developed with customers and tested in customer test centers/workshops. </t>
  </si>
  <si>
    <t>OpusCapita basically takes best practices from B2C experiences (such as you'd find on Amazon) and offers them in a B2B environment. While this high quality customer experience may be better than some competitive solutions, it is no longer unique or a clear market leading differentiator. 
Where it does stand out is in an MRO process where the hard work of system integration and object mapping provide a uniquely comprehensive experience for MRO professionals.</t>
  </si>
  <si>
    <t>See MRO factsheet: https://www.opuscapita.com/factsheets/purchasing-spare-parts-mro-solutions</t>
  </si>
  <si>
    <t>OpusCapita Smart Forms are intelligent forms that can be used to easily add extensive services and configurable products to the Online Product Catalog. They make handling these special procurement processes as easy as dealing
with catalog items.
The OpusCapita Smart Forms module is the ideal tool for integrating free text orders from all your procurement categories into your automated procurement process.
Internal and external services, as well as “normal” catalog items enriched by form fields, can easily be ordered directly
from the catalog. In this way, free text orders are treated just like catalog items which means that the spend volume
covered by the catalog is significantly higher. Evaluation is enabled, and the purchasing department gains control.</t>
  </si>
  <si>
    <t>See Supplemental Material: Factshet 06 - OC Smart Forms</t>
  </si>
  <si>
    <t>Faceted search: Search results can be further limited via drill-down on the basis of
classifications like commodity groups. Other possibilities include:
● Classification filtering e.g. according to customer, supplier or standard classifications.
● Item-level attribute comparisons, e.g. printer type, resolution, operating system....</t>
  </si>
  <si>
    <t>If no results are found in search a notification is shown reminding the user that he should please check the spelling, maybe remove filters if any activated, should maybe use a shorter search query and maybe use a more general search term. Additionally he can click in buttons to either do a freetext order or do a product suggestion directly from there.</t>
  </si>
  <si>
    <t>●Auto-complete (type ahead): possible search keys are already suggested as you type them.
● Semantic search: "Did you mean ...?" Alternative search keys are displayed when the item is
not found.
● Fuzzy search: A fuzzy search leads to correct search results despite spelling or typing
mistakes.
● Faceted search: Search results can be further limited via drill-down on the basis of
classifications like commodity groups. Other possibilities include:
- Classification filtering e.g. according to customer, supplier or standard classifications.
- Item-level attribute comparisons, e.g. printer type, resolution, operating system.
● Boosting: This automatic classification merges several weak classifiers into one strong
classifier thus boosting search results.
● Dictionaries, synonyms and thesauruses: Integrating dictionaries, synonyms and thesauruses
increases your match accuracy.</t>
  </si>
  <si>
    <t>In addition to the mentioned third party content supportt that relate to business rules (See third party content support), there is comprehensive support for implementing business rules for 3rd party content. For example requisitions (carts) compiled  in a punch-out environment can be brought to the approval workflow within the system, enabling control and compliance.</t>
  </si>
  <si>
    <t xml:space="preserve">Third party content is always based on catalogs and catalog visibility can be restricted by views in our system. So basically every user who should not see amazon for business or other external content does not neccassarily need to. </t>
  </si>
  <si>
    <t>We support the OCI 5 integration and can then show external shops search result beneath our usual search with static catalogs. Thanks to that we can compare external and internal items, create shopping lists with external items and also start an RfQ.</t>
  </si>
  <si>
    <t>The solution has comprehensive support for requisitioning across a variety of procurement channels including e.g. catalogs, punch-outs, templates, (dynamic) e-forms (variant configuration for products and/or services) with field dependencies and value / amount based contract(s). Advanced features include automated requisitioning based on inventory tresholds as well as QR scan prompted requisitions.</t>
  </si>
  <si>
    <t>By means of self-created Smart Forms, more complex services and configurable products, too, can be generated and listed as articles within the catalog. 
Complex forms can be created, upgraded and edited at any time. They are available to all users with the corresponding permissions company-wide. As forms are treated like articles in the catalog, time-consuming free-text orders can be considerably reduced.
The forms can be dynamic, such that one selection will affect the following form options. 
When editing the form, the list of the variable attributes will be displayed depending on their type and layout in the attributes block.  After this, the rest of the requisition creation process follows the standard process.  On the Shopping Cart page a special SmartForm label is displayed. SmartForms requires OPC to be licensed.
Overview of SmartForm functions:
Free definable 3 columns layout
Support of sections
Help Icons to explain expected form values
Definition of mandatory and optional fields
Selectable field layout, e.g. selectbox, text areas, boolean fields etc.
Sort order of fields and sections
Allowed Value Options for select boxes
Define default values</t>
  </si>
  <si>
    <t>The catalog supports the maintenance of proposed kits &amp; bundles. We support optional and mandatory product relations.</t>
  </si>
  <si>
    <t>Shopping Lists
Users may independently create their own, specific shopping lists. The latter can relate to certain customers or functions. Users can add one or several items to these shopping lists on all OPC catalog pages, like the hit result, product comparison, and shopping cart pages. To facilitate their retrieval at later time, the lists can be provided with names. 
What is more, users may access lists compiled e.g. by the purchasing department. Such lists can however not be modified by users. Existing shopping lists can be complemented with other products. Either all or only a selection of items on shopping lists can be transferred to the shopping cart. If products or prices change, the shopping lists are automatically updated.</t>
  </si>
  <si>
    <t>2 Procurement of non-catalog items
Every now and then, items are not in the catalog. In order to cover these processes, too, OPC offers
the possibility of creating free text requisitions or sending out enquiries for products that are one-time
requirements.
2.1 Free text requisitions
Products that are not included in the product range can be suggested to the purchasing department
using a pre-defined "free text" form. This can consist of simple input fields in which the requisition is described or it can be a specific form in which the requisitioner is asked to provide information based
on a commodity group to the purchasing department in order to avoid misunderstandings in the further
process. Free text products or forms in general are treated differently in the approval workflow and can
be submitted to the purchasing department for revision. In this context, products can be added or
removed, quantities can be adapted and account assignments changed. Using the catalog, the
purchaser can replace the free text position with a catalog item. The requisitioner then receives a
corresponding email notification.
2.2 Spot buying, one-time requirements
One-time requirements (so-called spot buy processes), too, can be realised with OPC. Users with the
necessary rights may directly send a one-time requirement to existing suppliers (or to the purchasing
department). Unlike with "classic" free text enquiries, suppliers can directly add their products to the
catalog via the content process. However, in such cases an enquiry number is assigned, i.e. these
products cannot be found by all users via the catalog search but only by those who know the enquiry number.</t>
  </si>
  <si>
    <t>As described above (row 780) we leverage smart forms which can dynamically filter options as the requisitioner uses the form. These forms are particularely good for buying services and/or product(/service bundles. 
In addition, we provide service entry sheets to support the receipting of service delivery.
Service Entry
As services has a  different nature from products, the receipt of services is performed differently. The process requires first a report by the supplier before a receipt can be booked. Very often a service cannot be completely specified when ordering, but sounds unspecific, like “Annual maintenance of a mobile drilling system”. During the maintenance, a lot of steps can be required. Each of them could be a contracted service in the catalog of the commissioned supplier. So, the supplier will be able, based on the order, to open a service entry sheet (SES; see, Functional Overview SDP) and report provided services, using his contracted items with the given customer or just entering free descriptions for particular service steps.</t>
  </si>
  <si>
    <t>Various types of cost objects are supported. Cost centers, internal orders, production orders, PSP
elements are the default ones. Additional dimensions can be added. Depending on how they are
defined, they can be budgeted, posted or used for pure statistical purposes.
Various cost assignments are possible on shopping cart level. The costs can be splitted between
several types of cost objects (cost center, projects, internal orders and PSP element). The split is percentage based.</t>
  </si>
  <si>
    <t xml:space="preserve">The Reverse Requisitions functionality allows  to make an order under a specific customer. These orders can be processed with jobs as well.
It may be useful in cases when the supplier needs to submit an order that he has already delivered, instead of the customer. </t>
  </si>
  <si>
    <t>Tooling Requisitions
Tools can be identified in the inventory system as items.  Ordering tools would effectively be the same as ordering any other inventory item. 
Asset Tracking
There are no features regarding asset tracking (track asset value/depreciation, track warranties, service schedules, configure asset attributes, etc.) in the system.</t>
  </si>
  <si>
    <t xml:space="preserve">We support the basic functionality of AI to determine the GL account and other accounting details automatically if they are not available (Suggestion engine). Functionality guides the user and provides suggestions for appropriate accounting details. </t>
  </si>
  <si>
    <t xml:space="preserve">The solution is very capable when it comes to supporting direct materials as well as  categories in the "grey area" between direct and indirect. These include e.g.  service procurement by way of configurable dynamic e-forms (incl. field dependencies) and MRO related procurements through asset based requisitioning (spare parts / bill of materials. Furthermore automated orders can be enabled e.g. by way of inventory level based automated requisitioning. Additionally the correct spare parts of for a given asset can be identified from exploration drawings.   </t>
  </si>
  <si>
    <t>The application supports special kind of contract capabilities where you can define a famework agreement. Framework agreement can be set based on Value  or volume which is taken into account for any requisition process to adhere the compliance</t>
  </si>
  <si>
    <t>The application supports a shared shopping list where different stakeholders can work together.The inspector functionality during the approval process provides the possibility to interact with different stakeholders before approving a requisition.</t>
  </si>
  <si>
    <t>Our application supports both manual and automated direct material replenishment process  to mitigate any risk.</t>
  </si>
  <si>
    <t>The solution supports  “Metal Surcharges”: some items have price components that change daily (e.g. prices for metals included in cables). We support formulas incorporating those daily prices and add them to the base price of the product.
GR booking is most often centralized as the premises are too big and safety rules do not allow externals to enter the site.
Support for Budgets: Assets often have e.g. a maintenance budget that needs to be considered and checked to ensure “profitability” of this asset.</t>
  </si>
  <si>
    <t>1. Guided Buying Approach
Guided Buying directs the user to purchase the correct product from a contracted supplier at the best price.  This can be either general mechanisms that guide buyer behaviour, or specific category functionaity that helps the user buy in a complex commodity like MRO.</t>
  </si>
  <si>
    <t xml:space="preserve">Included in our general mechanisms, we have a number of features that guide the user including:
- Contract and Product visibility rules
- Visual drill downs to commonly purchased items
- User Product reviews
- Procurement product recomedation levels and prefered items
- Product Messages for recommendations, policies
- Cheaper Item verification
- Cart Business rules
- Supplier Registry, capabilities, certifications, performance and contact information
- How to buy products
- Smart Forms
- Kits and Bundles 
In addition we have implemented commodity specific functionality for a number of Categories.  Examples of this inlcude:
- Support of MRO purchasing by integrating Asset and BOM information into the shopping Environment
- Managing company supplied materials like uniforms or tools by establishing individual budgets
- Sales Deal or Project based procurement using RFQ 
2. Inputs to the guided buying apporach
Please see 1 above.
3. Context Specific Data
Users can only see those products and services they can purchase given their job function and location.  They are then guided to the correct purchasing decision based on the guided buy apporach described above.  Our intent is to provide the user with all the information required to make an informed decision.
4. Purchasing non catalog goods and Services
We focus on being the One-Stop-Shop for the purchase of good and services. We have discussed elsewhere support of commodities such as contigent labor, however not all expenditure goes though our platform and we do not see a lot of value trying to address requirements like T&amp;E.  </t>
  </si>
  <si>
    <t>As mentioned regarding buying policy configuration (see Buying Policy Configuration) there is a wide range of options and supporting capabilities available in the solution when configuring the buying policy into operational procurement practises throughout the requisition and order process. Relevant contract data can be displayed for products and procurement can be based on e.g. a budget (incl. visual indication), supplier quota (e.g. volume, amount) and/ or inventory  (incl. automated requisitioning based on stock levels). More advanced features include asset based procurement e.g. for spare parts.</t>
  </si>
  <si>
    <t>Based on views the display of suppliers can be restricted per user. Additionally products can be marked as core assortment and will be displayed as first position in the search results. Additionally the most important products can be placed at the start page of the shop - with one click those products can be ordered directly. Another solution we provide is showing the favored classifications on the start page of the shop to have an easy navigation to the favored items and to just provide the user the products which are really interesting for the company. Rules can be setup if a product is replaced by a newer version, so that the user receives a notification when entering the product details page or adding the product to cart that he should please take the newer version into concideration. Another rule would be to provide a notification if the user selects an expensive item which could be available much cheaper. If the user still wants to proceed with the expensive one he needs to select a reason for choosing it.</t>
  </si>
  <si>
    <t xml:space="preserve">We see reporting and analytics having the following dimensions:
- Dashboards: Providing users with situational awareness and activity alerts
- Online Searches:  Listing business objects by selection criteria with Excel export
- Report Generators:  Providing the ability to create specific reports and be able to schedule the execution of the reports
- KPI Recording and reporting: Infrastructure to record and track moment in time statistics
- Specific online analytics tools:  Example the Product and Price Analysis tool 
- Master data and transactional data extract for Customer BI Tools
2. Evaluating the search behavior
Evaluating the search behavior provides valuable insights into the search behavior of your users. The following information is logged:
- Login name of the searching user / customer ID
- Date/time of search
- Keyword entered
- Type of search used: e.g. simple search, advanced search, parametric search, etc.
- Number of hits
- Search period
This evaluation delivers valuable information e.g. on items not found and ensuing measures (e.g. the incorporation of synonyms).
3. Embedded Analytics/Predictive capabilities
None other than described above.
</t>
  </si>
  <si>
    <t xml:space="preserve">Communication in the solution is primarily done by way of asynchronous messaging as an integrated part of the guiden buying process. This means that different process phases include include different means of communication e.g. a cost center approver gets a notification of the pending requisition via email and can comment on it via text field, requisitioner can leave internal notes for approvers and external text for the supplier. The concept of Including participants is basically supported.  </t>
  </si>
  <si>
    <t>To help the user in exception based situations he can always have the possibility to use a freetext form so that if nothing found as expected the user can specifiy his need and then send the request to the buyer who can help. Another function would be the rules already mentioned like when a product might be replaced we show a notification that leads to the new product. Other rules and messages like that can be defined to help the user if something is not as expected. Another option for the user would then be starting an RfQ and directly request the items at other suppliers or internal departments / warehouses</t>
  </si>
  <si>
    <t>P2P - Help &amp; Support (Self-Description):
1. Online help and instruction
Online help is available. This is typically extended by the customer to help with Customer specific processes.
The OpusCapita learning acadamy is in the process of creating video mini tutorials for basic p2p functions.  These are made available for Customer use.
2. User Community
We support a user meeting annually where customers can share experiences and learn about new products and product features.  Our larger customers meet informaly to share ideas and expertise.  This is not a formal program and is typically country by country.
3. We offer an online Learning Academy which features over 100 self-help tutorials on all the most common process elements.</t>
  </si>
  <si>
    <t>P2P - Shopping Cart / Checkout Process (Self-Description):
1. Shopping cart/ Checkout process
The shopping cart and the requisition are essentially the same business object in OpusCapita.  This has been discussed in detail in the catalog section earlier.
2. Professsional Buyer Support
Professional buyers are then able to merge, split and re-organize requisitions as required.</t>
  </si>
  <si>
    <t>There is a specific approval step which is more or less a step for the buyer to complete the requsition. As fast as the user creates a requisition based on a freetext or smart form the requisition will go into the specific step where the buyer can edit and complete the requisition and can directly send it to the supplier.</t>
  </si>
  <si>
    <t>With our professional buyer tool the requisitions can be splitted/merged however wanted</t>
  </si>
  <si>
    <t>See response to row 837. Additionally:
We have a data driven approach to requisition approval processing.  
The requisition approval structure is built using a workflow tool.  This structures the requisition workflow, for example:
Step 1 - Cost Accounting Verification
Step 2 - Procurement Action if free text order
Step 3 - Category Management approval if required
Step 4 - Cost Object/Budget approval
The actual requisition workflow for an individual requisition is dynamically determined based on requisition amount, requisitioner organization and supervisor, Cost Object assignment, product categories, etc.  The workflow tool dynamically interrogates the relevant organizational, authorization, and category data tables to determine the authorization steps.  This is re-evaluated at each approval step and adjusts dynamically based on any changes in the requisition.  Cost Object approval determines the multiple levels of approval required.
Organizations are very dynamic and managing organization change external to the workflow tool has been very effective for our customers.  We provide a comprehensive workflow implementation in our standard product which meets the needs of the majority of our customers, and this implementation can extend to meet a specific customer requirement if required.
The workflow tool supports all required notifications, approval work lists, mobile device approvals, responsibility delegations for absence, budget checking, requisition change and rejection notification, individual authorization level, approval audit, etc. expected during the requisition approval process.  
2. Line Item Level workflow
The standard implementation supports header level approval workflow.  More complex line item level workflows with parallel approval steps have been configured as extensions to the standard implementation.
3. Delegation of approval authority
Delegation of approval authority is fully supported.</t>
  </si>
  <si>
    <t xml:space="preserve">Stakeholder communication in the solution is primarily done by way of asynchronous messaging as an integrated part of the guided buying process. This means that different process phases include include different means of communication e.g. a cost center approver gets a notification of the pending requisition via email and can comment on it via text field etc. There are also shared shopping lists and approval chain visibilyt complete with contacts. </t>
  </si>
  <si>
    <t>The user is able to save shopping carts for furher use,  whereas carts can also be imported / exported using xls, csv. Shopping lists can be created so and also shared with other users also over other customers.</t>
  </si>
  <si>
    <t>Our shopping cart is designed in a very easy way. Requisition defaults can be set per user so that not every user has to select delivery address, recipient and accounting information - these information can be set as default so basically just one click is needed to checkout. Changes on that data can be done either on header level and easily applied to all items in cart or if needed on line item level. In addition to that specific discounts or surcharges can be displayed in cart and evaluated. Same like messages in cart can be shown when an RfQ should be started.</t>
  </si>
  <si>
    <t xml:space="preserve">no change </t>
  </si>
  <si>
    <t>Line-level rejection is permission-based and gives the possibility to approvers to not break the approval process for the rest of the items. A line-level rejection is only possible with justification (comment about the reason). The requisitioner will be notified about rejected items and has the possibility to read the comment, revise his requisition item and send it back to approval. Process will start again then.
Items approved will proceed with the next step in the workflow.
If only a clarification is needed, the approver can also add a person as an inspector to the workflow. This person will be able to review the requisition and to leave a comment for the approver, who then can proceed with the approval process.</t>
  </si>
  <si>
    <t>Every approver, enabled for editing the requisition will be indirectly able to change the approval process. Our workflow is a flexible one and dynamically calculated. If in cart completion the value of the cart has to be changed or an approver is adding a new item, requiring another authority to be included in the workflow, this will be done automatically after the current approver finishes the revision. 
More conciously changing the assignments, special users in the system (WorkflowAdmins) - not based on authority, but on permissions - can operate with all items in the queue and monitor the workflow. They are enabled for additional actions like forward requisitions or assign items to approvers, etc. 
Another possibility - the delegations - is integral part of the workflow. It deals with the availability of approvers via self-created delegations (permanent or temporary). Special users can be enabled to create delegations for other users (if unplanned absence.)</t>
  </si>
  <si>
    <t>We very strongly rely on guided buying concepts, where we can guide the user in the selection of the preferred supplier or the main product item. Features like Similar Items can also provide a direct alternative to the user or require a justification for his product selection. 
Special Treatment Class Products are marked and provide also a notification confirmation.
Different validations are done during the approval process.</t>
  </si>
  <si>
    <t>Strong catalog with a variaty of validations and flexible configuration possibilities, easy maintenace of the Very flexible workflow with a lot of configuration possibilities. Workflow can be adjusted to the needs of customers. Nevertheless, best practices are provided.</t>
  </si>
  <si>
    <t>.Our PROC application can deal with different types of orders – e.g. service order, which require entirely different logic in the application. We support various validations during the PO create process, which provide for efficiency and straight-forward process. We support fully manual and automatic PO creation as well as aggregative PO (automatically create PO with reference to multiple requisitions to support customers to save fright costs and bundle the demand for better prices)</t>
  </si>
  <si>
    <t>In our PROC appllication we suppport the possibility to create a PO from scratch - first creating the header, then the items. The feature is permission based and mainly available to the professional purchasers.</t>
  </si>
  <si>
    <t>After the requisition has been created, checked and approved, it is used to generate one or several
orders – one per supplier. Generating orders from approved requisitions can be done manually or time-
controlled and to define, when and how often per day orders should be issued out to supplier. It allows
to bundling purchase orders into one PDF document and avoides this way freight charges, but it also
prevents multiple supplier deliveries to the same workshop.</t>
  </si>
  <si>
    <t>2. Explain Automatic PO generation:
The standard implementation includes robust workflow that allows customer to define the criteria/workflow of an final approved requisition which is the event indicating that a PO is ready to be generated automatically by the system. n automatic PO generation job that executes at customer defined intervals: minutely, hourly, nightly, etc. It generates separate POs for each supplier of approved Requisitions and typically interfaces with the customer financial system to generate customer ERP specific POs and bring those back to OC Procurement Manager for use in PO interaction with the supplier. Typically, the customer generated PO IDs take precedence. Also, we are able to automatically create Requisitions and POs directly from an interface file. This is frequently utilized for automated replenishment runs or when some orders are generated outside of our system and integrated for the purposes of matching and visibility.
Please see “3.02 Tech-ProcMgr-PO.pdf” for further details</t>
  </si>
  <si>
    <t>Support for a  „reverse flip“ is technically not a feature, since conceptually is it not the ideal way to do things in Service Purchasing. We consult our customers to order services based on a Master Service Order. Based on it, supplier can report regularly his materials and efforts. The deviationas can be approved and the approved Service Entry Sheets are provided back for invoice flipping. This way any additional effort for approving the incoming invoice can be diminished, the logic of the process is kept and the whole process is supported within the system without media discontinuity.
Thus it is difficult to evaluate our solution according to this estimation scale, because we  and by extension our customers follow/propagate different logic (No PO, no pay).</t>
  </si>
  <si>
    <t xml:space="preserve">When requisitions or POs or invoices are created or imported into the system, our solution utilizes price checking functions to validate or load the appropriate price. We have the ability to review various sources of supply for a product and return the preferred supplier and right price. This can be based on price selection business rules and can incorporate a number of factors such as cheapest price, best lead time, or business logic such as select non-embargo country only. These functions can be used not only when creating a transaction in our system but also as a remote function integrated to an external procurement, ERP, or EAM system. </t>
  </si>
  <si>
    <t xml:space="preserve">In addition to PO and Requisition integration we can support Service Entry/field ticket creation based on a service limit order. Suppliers can input Time and Materials used in the Service entry via the supplier portal. Interfaces to the external systems for price check, requisition creation, or PO creation can be for work order management processes, requisition processes or other functions. We have interfaced to ERPs and EAMs such as SAP, Oracle, Asset Suite, Ellipse, Maximo, IFS, Axiom, Dynamics, ShipNet, and others.  Inventory: For inventory there are two main options. Either replenishment order requests come to us as files or web service events and we perform a price and availability check. Our service can also perform a supplier/source of supply selection based on a configured business rule. The second option is a user utilizing our inventory management module reorders using our solution which allows them to access a configured pick list/assortment for the inventory supply. A user can also just order when utilizing inventory and choose an item from the pick list which will decrement inventory in our system dynamically or can send a web service call to an external inventory system. </t>
  </si>
  <si>
    <t>Order creation is supported as usual after approval in two ways - automatized based on predefined rules and manually using the special tool for purchasers. We support the creation of aggregative purchase orders and the creation of orders from scratch (only available for special users).</t>
  </si>
  <si>
    <t>See attached doc: 3.2 Order Creation</t>
  </si>
  <si>
    <t xml:space="preserve">Attach documents to an order:
Documents, including the possibility to configure which types of documents (pdf, docs, xslx, etc.) can be attached and transfered. All of our services and associated files operaite in a secured data center behind certified secure web applications. Only administrators and users who originated or apporved a requisition have access to the document attachments. </t>
  </si>
  <si>
    <t xml:space="preserve">2. Receiving order responses:
Either OpusCapita or the ERP system can transmit the order to the supplier. If the order is sent by OpusCapita, the order number generated by the ERP system can be used so the supplier can indicate it on their invoice.
OpusCapita's integrated document sending and receiving services can transmit and receive documents in different formats including XML,  EDIFACT, and other standards. We process over 200 million electronic documents per year (POs, POR, CO, Invoice, Bill of Lading etc.).  Transactions are also made available to suppliers in the Supplier Document Portal (see Functional Overview on SDP) where they can be easily viewed and edited by the supplier. All transactions are fully traceable and auditable. With Procurement Manager, orders can also be sent as PDF via email.
3. Send PO to ERP:
All orders are synchronised with the active ERP system via a standard interface. In return, OpusCapita receives an internal PO number created by the ERP system under which the corresponding order is stored and which is saved as reference besides the internal OpusCapita PO number. Attachements can be provided via our service either as embeded or as a URI reference. Some ERPs do not have the capaibility to utilize attachements so this always depends on the customer unless they are using our Procurement application where they always have access to attach files and view file attachements. </t>
  </si>
  <si>
    <t>PO Confirmation, PO Change, PO Cancel, handling of returns - all of them very differentiated and mature with possibility of automation (based on pre-defined rules, tolerances and set conditions). A variaty of reporting possibilities supporting decision making on different levels.</t>
  </si>
  <si>
    <t>Our applications cover the whole process between the PO Creation and Payment (close of PO)  - PO Create, PO Send, PO Confirm, PO Change, PO Cancel, receipt of goods and services, receipt of invoice, etc. 
PO Create is supported in automatic (based on predefined condutions and set rules) and in manual way (available to the professional buyers only). The Professional Buyer Tool is a unique instrument to facilitate the daily work of the purchaser. 
Our applications deal with different message types related to PO confirmation. Notifications and workflows enable the requisitioner, the purchaser and the supplier to stay up-to-date.
Different logics for starting a PO Change are supported with follow-up workflow possibility with flexible rules for activating it. 
Developing our software we always search to achieve more comprehensive process, shorter processing times and to increase efficiency.</t>
  </si>
  <si>
    <t xml:space="preserve"> PO-Confirmation /Order Response Process
Suppliers have possibilities to:
- use their ERP system to send to us an order response in a standardized format
- use our Business Network Portal to get overview of their sales orders and to create a PO confirmation (simple or with changes).
PO Confirmation gives also the possibility to reject the whole delivery or single items or to answer only a part (partial confirmation on item or quantity level). </t>
  </si>
  <si>
    <t xml:space="preserve">In the portal, OpusCapita supports traditional WebEDI/XML flows managing orders, order confirmation, order change, delivery notification/ASN and invoice sending thorugh web based user interface. Suppliers can also receive orders via the Business Network Portal, confirm and flip the orders into invoices. We are also PEPPOL certified. We beleive that our long history and support for EDI and XML document transfers, particularly at large scale and across various standards and exchanages (open interoperability) materially differentiates us from many of our competitors who are less interested or able to support direct procurement as well as indirect. </t>
  </si>
  <si>
    <t>See "Factsheet 12 - OC B2B Integration.pdf" for more information</t>
  </si>
  <si>
    <t xml:space="preserve">Other Fulfillment related B2B documents are supported by our B2B integration service where we do millions of Fullfillment transaction documents each year. Other than ASN however these are network messages that interface between backend buyer system. Bill of Lading for instance, Way Bills, Transportation status, etc. We support the full set of EDIFACT and ANSI documents as well as Peppol and other XML standards. 
</t>
  </si>
  <si>
    <t>See the full response in the document based answer: 4.03 Receiving process</t>
  </si>
  <si>
    <t>See document based answer: 4.03 Receiving Process</t>
  </si>
  <si>
    <t xml:space="preserve">Our solution does not include an Asset Management function, however, we regularly integrate with EAM tools to support work order management processes. We are able to load serialized assets, both fixed and mobile, in order to help maintenance teams find spare parts via a BOM browse function. Our solution has a separate “Search Assets” function that that guides the user through a separate process of finding and procuring MRO materials related to assets. Asset systems that we are integrated with today include: SAP, Oracle, IFS, Maximo, AssetSuite, Ellipse, ShipNet, Axiom, and others. </t>
  </si>
  <si>
    <t>We support bar codes scanning in the ordering process. In the receiving process, the needs of our customers are very differentiated. Scanning can be supported for simple products, but not for items with special requirements in the receiving process like input of serial numbers or charges, laboratory equipment or Special Treatment Class items. ---&gt; Dirk Fischbach</t>
  </si>
  <si>
    <t>In addition to standard good receipt (incl. receipt on behalf) the solution supports service entry sheet functionality. This allows for the supplier to report the actuals of a given service delivery (e.g. effort &amp; material) thereby enabling a service(s) receipt. This greatly helps S2P optimization efforts as purchase invoices for services are matched against the actuals rather than what was ordered, since sometimes there is a considerable differences between them.</t>
  </si>
  <si>
    <t>In the product it's possbile to create dynamic and visualized workflow for handling invoice processes. With this transparent visualized workflow it's easy to see how many invoices are in the each boxes (for example, pre-handling, PO-matching, review, approval, etc.) and by clicking the box user can see the invoices in each phase or task. It's also possible to set guards in the visualized workflow. For example in the workflow it can be set so that invoice cannot be reviewed before there is assigned approvers and the cost center has been filled in the posting. All the configurations are done in the product with settings and different kind of setups so that the multitenant SaaS environment can be updated without losing any current configurations.</t>
  </si>
  <si>
    <t>It's possible to manually create an invoice in the system. The invoice can be created even without the invoice image. For those manually created invoices it can be defined with it's own invoice process from the workflow point of view or the same process and validations can be used than for other non-PO or PO related invoices.</t>
  </si>
  <si>
    <t xml:space="preserve">No change + We partner with Exela for invoice receiving and OCR verification. </t>
  </si>
  <si>
    <t>Not currently supported but it's on the roadmap (Q4/2019.) AI and ML will be used in the first phase for assigning users to invoices in different roles and for setting default posting dimension values. In the second phase we will utilize AI/ML also for invoice matching against POs/GRs.</t>
  </si>
  <si>
    <t>From the process point of view it's possible to have any kind of data for invoice line items. For example time sheets can be imported in the system as a matching line items and those can be picked up to the manually created invoice as an invoice line items.</t>
  </si>
  <si>
    <t>Contract matching and creation of recurring invoices are included in the product basic functionalities.</t>
  </si>
  <si>
    <t>The product itself doesn't care what we are matching against. It can be PO, GR, PO+GR, payment plan, service entry sheet, contract line item or whatever kind of matching item. In the matching automation rules it's possible to define which item fields are compared against on the invoice line item and on the matching item and tolerances can be given.</t>
  </si>
  <si>
    <t>It's possible to create three different kinds of automation rules with conditions in the system. The first type is invoice manipulation related rules like copy PO number from the wrong element to the correct PO number field or remove the invoice line items for invoice header level matching. The second one is matching related rules including header level, line item level and extra costs matching rules. The 3rd category is approval flow and posting related rules. Within all these three different kind of rules it's possible to utilize both invoice header and line item level information as a part of action done in the automation rule or as a part of rules condition.</t>
  </si>
  <si>
    <t>It's possible to utilize, for example, invoice line item level VAT/TAX percentages for setting the correct VAT codes in the system posting module. Later there will be also ML utilized for fetching the correct VAT/TAX codes based on the historical data.</t>
  </si>
  <si>
    <t>For example currency conversions is a basic functionality and conversions can be done against any base currency. Other validations can be done in the visualized workflow. You can create "gates" for different purposes and invoices cannot move forward in the workflow before all the defined guards are filled.</t>
  </si>
  <si>
    <t>In the system there are several fixed validation rules like invoice number is a mandatory field, payment reference checks are done against known payment reference validation algorithms. There are also guards for validating other invoice header level fields.</t>
  </si>
  <si>
    <t>The visualized workflow is the core of the system. In the workflow it's possible to define when the reviews or approvals are needed, with which conditions and what other actions are needed from the end-user.</t>
  </si>
  <si>
    <t>At the moment, email is the only way to send messages to suppliers. A portal feature is on the roadmap for Q3 2019</t>
  </si>
  <si>
    <t>We support multiple integrations with customers' back-end systems. The most recommended protocols are SFTP, FTPS, REST, WS and AS2. The payload can be any structured format like ASCII, XML or JSON.</t>
  </si>
  <si>
    <t>There are integrations made to other systems in addition to AP or ERP system. The way of doing the integrations is the same as with AP or ERP systems.</t>
  </si>
  <si>
    <t>There are standard interfaces and integrations available like master data, invoice receiving, AP export and archive interfaces but then there is also invoice update interface possibilities. With the update integration it's possible to update different kinds of invoice information like actual payment date, assign users via interface, update or upload posting information, set voucher dates and numbers, etc.</t>
  </si>
  <si>
    <t>See invoice automation roadmap</t>
  </si>
  <si>
    <t>We no longer support Supply chain finance or Dynamic Discounting as this was not being demanded by any customers.</t>
  </si>
  <si>
    <t xml:space="preserve">Encryption for data in transit is in place, however Data in rest is not encrypted at this moment.
We can support multiple privacy regulations around the globe including GDPR.
We also have privacy by design and privacy by default implemented in the development, taking into account privacy requirements and beyond that how to even improve privacy from what is required. </t>
  </si>
  <si>
    <t>With our Payment Factory, We support local domestic, salary, treasury, cross border and any other payment type of format, where the format has enough information to make the payment in a bank. 
Our expertise on, how to convert systems source material to bank ready material is highly appreciated among our customers.
Any system producing payment material can be connected to our payment factory. There is a similar process for all different payments, making it easy for back office to approve payments. Connections to the bank can be with host 2 host or via SWIFT from our cloud based solution.
In our payment factory, there can be ready made templates for easy up the manual payments. System also providing different kind of guidance, how to place the manual payment with validations that may cause otherwise payments to be rejected at bank.
If you want to reduce the number of transactions, sent fron subsidiary to another,we offer an in-house-bank. You are able to reduce the number of bank accounts and make payment on behalf of payments for those who need to make external payments.</t>
  </si>
  <si>
    <t>With our compliance management we are providing three level compliancy management to our customers. First we provide technical validation (e.g. schema validation), secondly we provide Legal validation ( = validating invoice date elements against legal requirements) and third we allow our customers to add their own business rule validations (e.g. Industry specific, company specific data elements). We partner with Trustweaver to deliver global compliance.</t>
  </si>
  <si>
    <t xml:space="preserve">All events in the portal UI will be archived and separate logging can be accessed afterwards. </t>
  </si>
  <si>
    <t>Please see  48 Multi-lingual</t>
  </si>
  <si>
    <t>See roadmap documents</t>
  </si>
  <si>
    <t>Roadmaps</t>
  </si>
  <si>
    <t xml:space="preserve">The application can deal with customer hierarchies  and supports them in all features - Visibility, Catalog Uploads, Contracts, General Ledger, Workflow,  User Groups and Roles.
Management Hierarchies are available and in use for single features. The support will be enhanced continously in the next releases to cover visibility and workflow topics. </t>
  </si>
  <si>
    <t>Very good, user-friendly &amp; flexible solution, supporting multiple accounting dimensions and dependencies within them. Stable support of the follow-up logic in the workflow. Also import and export covered.</t>
  </si>
  <si>
    <t>Team members can be organized in user groups, but more sophisticated the management hierarchy can be used to determine the "borders" of a department. This concept is then used for managing visibility or taking over some actions. Of course, single tasks can be assigned to single users. (Score 2.5)</t>
  </si>
  <si>
    <t>P2P - Invoice Compliance (Self-Description):
Our solution alone does not come out-of-the-box with country specific VAT rules built in. We rely on our customers and partners (Trustweaver) to maintain an understanding of the local legislation and are generally able to create support within standard configuration of the invoicing solution. For the main markets we are focused on (Nordics, DACH, Europe) we are of course, familiar with VAT rules for e-Invoicing. B2B Integration (EDI) requires a higher level of built-in support for local legislation but this is done together with the customers and suppliers during implementation. Invoice validation is configured with country specific templates to have proper validation in place as part of the OpusCapita invoice receiving service. The software itself has a detailed audit log to povide audit-trail for internal and external audits. OpusCapita also possesses several certificates like e.g. ISAE 3402, ISO 9001, ISO 27001, BME Certification, SAP Certified, SWIFT Certified (payments) and PEPPOL certified. Since early 2018 we have been live on Microsoft Azure with all the security, scalability and agility which the Azure platform offers. OpusCapita has it's own information security policy, which is governed by IT security team and is the same as our parent company POSTI. 
P2P - Payment Processing (Self-Description):
Our payment factory module provides full end-to-end visibility to payment status, as well as status to cash flows / movements related to payment.  The payment factory module is in use by customers in close to 60 countries.</t>
  </si>
  <si>
    <t>The user can setup the language on the user interface.</t>
  </si>
  <si>
    <t>The user can define the widgets on the dashboard however he would like to have it. He can define multiple dashboards with different widgets tht are available and can place them with drag and drop.</t>
  </si>
  <si>
    <t>Not currently supported</t>
  </si>
  <si>
    <t>A user with the appropriate credentials (e.g. administrator)  can switch his role instantaneusly via a  toggle functionality.</t>
  </si>
  <si>
    <t>Compared to previous year, our workflow is getting more flexible and configurable. A lot of ready-to-use steps - optional and mandatory ones, different parameters available for activating the steps.</t>
  </si>
  <si>
    <t>If desired  - fully customizable, but not our policy and recommendation from strategic point of view.</t>
  </si>
  <si>
    <t>Admin Function: Tree-based workflow processes are graphically represented, can be moved and changed.
Requisitioner Function: Expected approval workflow is provided to each user in the cart.</t>
  </si>
  <si>
    <t>We have a multitude of ways to  configure the approval workflow, which allows for deep integration with business rules as well as automation without compromising control (See 82 native workflow support)</t>
  </si>
  <si>
    <t>E-mail approvals can be done without a specific need to log in to the system. Responses with predefined reasons can be received back from the mail.</t>
  </si>
  <si>
    <t>Workflows can be cloned and adapted to fit similar processes using tailorable workflow templates.</t>
  </si>
  <si>
    <t>Business rule -based cleansing and enrichment data is supported e.g. in our self-service manager and associated catalog upload. Simirarly invoice process automation is partly powered by busines rule based automation.</t>
  </si>
  <si>
    <t xml:space="preserve">For automatic data enrichment we employ a concept known a trusted source against which we can cross reference data for the benefit of cleansing and enrichment. </t>
  </si>
  <si>
    <t xml:space="preserve">Master data is automatically validated against cultivated vendor databases. Also, as an example price data can be validated against web -shop platforms in order asses validity. </t>
  </si>
  <si>
    <t>See 169 Data Management</t>
  </si>
  <si>
    <t xml:space="preserve">We have standard interfaces for the major ERPs such as SAP and we can make use of web-service based MRP runs extensively. </t>
  </si>
  <si>
    <t>See 200 ERP/MRP</t>
  </si>
  <si>
    <t xml:space="preserve">The solution supports integration the major risk rating and data consolidation vendors. </t>
  </si>
  <si>
    <t>See 203 Risk management integration types</t>
  </si>
  <si>
    <t>not applicable</t>
  </si>
  <si>
    <t xml:space="preserve">
See 357 Benchmarking services and 358 Business consulting services 
</t>
  </si>
  <si>
    <t>The customer has a choice between different service levels (see attachments Customer Service Description, Customer Service Description Service Levels) depending on the need. Additionally, our Customer Success Managers act as the SPOC for named customer to ensure SLA review and optimization as well as high-level service governance related to operational topics.</t>
  </si>
  <si>
    <t>Customer Service Description
Customer Service Description Service Levels</t>
  </si>
  <si>
    <t>Co-Innovation is an important part of our value proposition and product strategy overall. We are in constant dialogue with our customers regarding capabilities that would provide commercial and efficiency benefits, and develop our solutions accordingly as a response to these requirements. Typically the associated development model has elements of cost and or benefit sharing. In some cases the resulting product enhancements will also be made available out to the wider customer base as new functions, features, modules and/or products altogether (e.g Supplier Information Manager &amp; Inventory Manager ). We also manage and run customer advisory boards in order to collet requirements and best practices  as well as facilitate related dialogue.</t>
  </si>
  <si>
    <t>See roadmap docs</t>
  </si>
  <si>
    <t xml:space="preserve">Invoice Sending is a product for efficient sending of outgoing sales invoices. It is provided as a Service to the Customer. The Service helps companies and organizations to automate account receivable data entry by extracting business critical financial information from the invoice files during initial pre-processing and validation of data against agreed rules. After processing of the invoices the captured data is being channeled, and for print as well as email PDF invoices in addition visualized, and then sent to the end customer in a predefined and agreed way and format for further processing and archiving. The channels used for invoicing are; eInvoice, email PDF-invoice, printed invoices. By utilizing our interoperability network (other VAN-operators, PEPPOL etc.) and direct connections we help our customers on their journey from paper- and PDF-based invoicing towards fully electronical invoicing enabling better quality of data, shortened lead times in handling and paying the invoices resulting in a fast eTransition and increase of their e-invoice ratio. </t>
  </si>
  <si>
    <t>Invoice Sending is a file-based integration service and requires no system integration in that sense. OpusCapita offers core support for standard requirements as well as advanced integration and enrichment of our customers files.</t>
  </si>
  <si>
    <t xml:space="preserve">If there is a corporate structure (mother company with subsidiaries), the user will only have to sign on once and then they have access to the assigned companies (each subsidiary is a tenant within the corporate structure)		</t>
  </si>
  <si>
    <t>suppliers can add users with defined roles and permissions. The supplier is able to create /delete new accounts and unlock them if needed.</t>
  </si>
  <si>
    <t xml:space="preserve">There are two types of users for a supplier, Administrator and User. The administrator can create new users and edit the tenant profile. In case of a corporate structure, the administrator will assign the user to the part of the hierarchy her/she should have access to. </t>
  </si>
  <si>
    <t xml:space="preserve">the supplier can configure functions for electroninc catalog upload, electroninc purchase order receival/confirmation and invoice submission method of electronic invoices </t>
  </si>
  <si>
    <t xml:space="preserve">We can handle any taxonomy the customer can provide. We can do it with multiple modules in different use cases - assigning products to multiple classifications with full mapping in support of highly comprehensive catalog management. </t>
  </si>
  <si>
    <t>We harmonize within our customers, multiple ERP systems and with rules, their product codes, product groups, suppliers - all harmonized and spread back to various systems. The environments we do this in are often highly demanding - for example: Maersk and Rossmann (retail).</t>
  </si>
  <si>
    <t xml:space="preserve">We use ML in our auto-posting of GL accounts in both procurement and invoice handling scenarios. </t>
  </si>
  <si>
    <t>We use standard metrics for catalog quality, for example, does one description equal the previous, etc. We can define custom rules based on any data object (supplier, customer, item, etc). These rules then support auto validation, providing quality control to the category managers.</t>
  </si>
  <si>
    <t>See Roadmap doc</t>
  </si>
  <si>
    <t>in our applications we support customer hierarchies. Users can belong to different tenants and are enabled for visibilty and operations depending on their assignment and responsibilities. 
Different tenants can have multiple delivery and Invoice Addresses, with default preselected and selection possibilities. Posting dimensions are customer or tenant specific.
We support different currency settings on customer, supplier, contracted catalog  and product level.
The system perfectly deals with all standards and conventions for measurement.
The catalog, procurement and sourcing functionality can be delivered in English, German, Russian, Finnish, Norwegian, Swedish, French, Spanish and Chinese as standard language. Other languages can be supported within the project.
Catalog 4, Procurement 3</t>
  </si>
  <si>
    <t>See roadmap doc</t>
  </si>
  <si>
    <t>Roadamps</t>
  </si>
  <si>
    <t>roadmaps</t>
  </si>
  <si>
    <t>In addition to standard good receipt (incl. receipt on behalf) the solution supports service entry sheet functionality. This allows for the supplier to report the actuals of a given service delivery (e.g. effort &amp; material) thereby enabling a service(s) receipt based on actuals, which is an important enabler of e.g.  automated matching of service order invoices.</t>
  </si>
  <si>
    <t>See 930 Receiving process configuration</t>
  </si>
  <si>
    <t xml:space="preserve">See document 1.12 Catalog Secret Sauce </t>
  </si>
  <si>
    <t>we have advanced and configurable rule based workflow</t>
  </si>
  <si>
    <t>Our first system utilized Azure ML Services, we then developed a second generation using Python and R in order to improve accuracy prediction.</t>
  </si>
  <si>
    <t>Our Core Source to Pay platform is a fully normalized microservice architecure highly redundant and scalable. It is built with high level standard and modern best practices when it comes to coupling of services, SPA, multi-databases per service, queues and so on. It is a fault tolerant system we have enrich with several features for managing dependencies, service discovery, loggin and integration with business processes and tools</t>
  </si>
  <si>
    <t>we run a modern software stack, node.js, docker containers, ELK stack, Kafka and other modern 3rd party libraries.</t>
  </si>
  <si>
    <t>Our procurrement solution allow customizations via javascript</t>
  </si>
  <si>
    <t>We utilize  fully needed services to adapt the resources of our platform and services. In addition we have added several services to integrate the events happening on our cloud platform to our business tools as well as services to enhance evolitivity of our applications and APIs</t>
  </si>
  <si>
    <t>Our system deploys our core platform on Azure. We utilize Azure services to autoscale, automated operational tasks and several high availibility and monitoring features. We are in partnership with Microsoft via MS Co-Sell program and are in continuous collaboration to utilize the services that can improve the capabilities of our software and services towards our customers.</t>
  </si>
  <si>
    <t>Our Data is split across multiple databases and can be split across multiple global data centers even if we are not doing this at the moment but will be implementing it during this year</t>
  </si>
  <si>
    <t>Our platform as open API that our customer and partner consumes to send us documents. We also utilizes third party APIs to which we push data</t>
  </si>
  <si>
    <t>We do have a pre-defined data model but offer a large set of feature to provide context specific behavior. For example, inside a group, having different roles or worklfow for different entities</t>
  </si>
  <si>
    <t>We provide standard relational database templates with fields, fields types and fields sizes</t>
  </si>
  <si>
    <t>See row 11, multi-taxonomy support</t>
  </si>
  <si>
    <t>Messages are logges, changes stored and archived</t>
  </si>
  <si>
    <t>A project team can create a community sandbox of data and work on it collectively</t>
  </si>
  <si>
    <t>N/A, we do extract data like in PDF extraction but do not extract meta-data</t>
  </si>
  <si>
    <t>N/A, we have very limited needs towards Mobile, mainly handling approvals on the go when getting email notification and do not have a need for advance mobile support yet</t>
  </si>
  <si>
    <t>See roadmaps doc</t>
  </si>
  <si>
    <t xml:space="preserve"> integration done and managed internally</t>
  </si>
  <si>
    <t>We have a microservice based platform and several REST API to either send or receive data. Some of this APIs are used by Partners to integrate with our platform for example to send us eDocuments they have digitalize.</t>
  </si>
  <si>
    <t>Our system supports automatic timed input from SFTP</t>
  </si>
  <si>
    <t>new integration can be done through APIs</t>
  </si>
  <si>
    <t>We have integrated email messaging</t>
  </si>
  <si>
    <t xml:space="preserve">Beyond what' s been said, it's hard to add more. What might be indicative if qualitative, is what we've heard from recent customer wins about our UX vs Coupa - for example. We've been told that our Amazon-like usability is far beyond theirs. Additionally, we know Basware has invested little in their procurement solutions over the years and of course, as good as SAP/Ariba is, virtually 100% of our customer run SAP and have selected us over Ariba. It's true that the above response is primarily focused around our catalog functionality but we have spent the past year harmonizing our UX to a common look and feel on html 5 and this can only make usability better for the customer.  </t>
  </si>
  <si>
    <t xml:space="preserve">Within SSM you can define business rules / validation rules to support business objectives. We can use language and formulas. We can use these rules similarly in various other modules across S2P. Within the accounts payable module we use AI to support auto posting of invoices to GL account codes. </t>
  </si>
  <si>
    <t>We are on Azure</t>
  </si>
  <si>
    <t>we do integrate to third party for Receiving and sending services like digitizing paper invoices, email sending and receiving, etc..,</t>
  </si>
  <si>
    <t xml:space="preserve">Payment status for suppliers can made visible via the Business Network Portal. OpusCapita is part of the early adopter group of SWIFT GPI4C and we expect this to increase the visibility of cross-border payments to suppliers also. </t>
  </si>
  <si>
    <t xml:space="preserve">Although customers usually opt for the best practice of payment scheduling on the ERP side, we can manage the basics of payment plan scheduling within our Payments module. </t>
  </si>
  <si>
    <t>The basic capability is supported, but we do not have any current implementations</t>
  </si>
  <si>
    <t xml:space="preserve">Our Reconciliation tool is fully capable of p-card reconciliation, providing the required reporting and visibility on all p-card transactions. </t>
  </si>
  <si>
    <t>we do have a single sign on via an authentication API which grant accesses to specific APIs like document receiving API.</t>
  </si>
  <si>
    <t>adam.tamburello@opuscapita.com</t>
  </si>
  <si>
    <t>65,000,000 Euros</t>
  </si>
  <si>
    <t xml:space="preserve">OpusCapita helps organizations sell, buy and pay more effectively by providing them with extended purchase-to-pay and order-to-cash solutions. With 220 million e-transactions processed annually by over 3,000 customers across more than 100 countries, we have created a global ecosystem where buyers, suppliers, banks and other parties connect, transact and grow. 
Specifically, our portfolio includes Product Information Management, Source-to-Pay, Cash Management and Business Network solutions. We have direct connections with over 200 banks and are SWIFT Certified.  </t>
  </si>
  <si>
    <t>eProcurement, Source-to-Pay, Invoice Processing Automation, Product Information Management, e-Invoicing (sending/receiving), B2B Integration (EDI),  In-house Banking, Liquidity Management, Payment Management</t>
  </si>
  <si>
    <t>Keeping the selfscore but need to provide more specific information relates to the requirements</t>
  </si>
  <si>
    <t>Need demonstration</t>
  </si>
  <si>
    <t>IS there any AI integrated</t>
  </si>
  <si>
    <t xml:space="preserve"> Keeping the selfscore but need to provide more specific information relates to the requirements. 
</t>
  </si>
  <si>
    <t>Not yet on produciton, based on self-description</t>
  </si>
  <si>
    <t>we are refferring to non-integrated, non-approved or non-contracted. NOT punchouts, that`s in another requirement</t>
  </si>
  <si>
    <t>Is the same 2018 roadmap valid?</t>
  </si>
  <si>
    <t>We`re reffering to implementation support</t>
  </si>
  <si>
    <t>We are refering to search engine in this requirement</t>
  </si>
  <si>
    <t>Is your 2018 roadmap still valid?</t>
  </si>
  <si>
    <t>Is 2018 roadmap still valid?</t>
  </si>
  <si>
    <t>is 2018 roadmap still valid?</t>
  </si>
  <si>
    <t>Please describe to score more accurate</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</si>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</sst>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8">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6"/>
      <color rgb="FF000000"/>
      <name val="Calibri"/>
      <family val="2"/>
    </font>
    <font>
      <b/>
      <sz val="18"/>
      <color theme="1"/>
      <name val="Calibri"/>
      <family val="2"/>
      <scheme val="minor"/>
    </font>
    <font>
      <sz val="12"/>
      <name val="Calibri"/>
      <family val="2"/>
      <scheme val="minor"/>
    </font>
    <font>
      <sz val="12"/>
      <color rgb="FF434343"/>
      <name val="Calibri"/>
      <family val="2"/>
      <scheme val="minor"/>
    </font>
    <font>
      <sz val="12"/>
      <color rgb="FF000000"/>
      <name val="Calibri"/>
      <family val="2"/>
      <scheme val="minor"/>
    </font>
    <font>
      <b/>
      <sz val="14"/>
      <color rgb="FF000000"/>
      <name val="Calibri"/>
      <family val="2"/>
      <scheme val="minor"/>
    </font>
    <font>
      <b/>
      <sz val="11"/>
      <name val="Calibri"/>
      <family val="2"/>
      <scheme val="minor"/>
    </font>
    <font>
      <b/>
      <sz val="11"/>
      <color rgb="FF000000"/>
      <name val="Calibri"/>
      <family val="2"/>
      <scheme val="minor"/>
    </font>
    <font>
      <u/>
      <sz val="11"/>
      <color rgb="FF000000"/>
      <name val="Calibri"/>
      <family val="2"/>
      <scheme val="minor"/>
    </font>
    <font>
      <sz val="11"/>
      <color theme="1"/>
      <name val="Calibri"/>
      <family val="2"/>
      <scheme val="minor"/>
    </font>
    <font>
      <sz val="11"/>
      <name val="Calibri"/>
      <family val="2"/>
      <scheme val="minor"/>
    </font>
    <font>
      <sz val="11"/>
      <color rgb="FFFF0000"/>
      <name val="Calibri"/>
      <family val="2"/>
      <scheme val="minor"/>
    </font>
    <font>
      <u/>
      <sz val="12"/>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
      <sz val="11"/>
      <color rgb="FF000000"/>
      <name val="Calibri"/>
      <family val="2"/>
    </font>
    <font>
      <b/>
      <sz val="11"/>
      <name val="Calibri"/>
      <family val="2"/>
    </font>
    <font>
      <sz val="11"/>
      <color theme="1"/>
      <name val="Calibri"/>
      <family val="2"/>
    </font>
  </fonts>
  <fills count="33">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D9D2E9"/>
        <bgColor rgb="FFD9D2E9"/>
      </patternFill>
    </fill>
    <fill>
      <patternFill patternType="solid">
        <fgColor rgb="FFFF9900"/>
        <bgColor rgb="FFFF9900"/>
      </patternFill>
    </fill>
    <fill>
      <patternFill patternType="solid">
        <fgColor rgb="FFF3F3F3"/>
        <bgColor rgb="FFF3F3F3"/>
      </patternFill>
    </fill>
    <fill>
      <patternFill patternType="solid">
        <fgColor rgb="FFCFE2F3"/>
        <bgColor rgb="FFCFE2F3"/>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8" tint="0.79995117038483843"/>
        <bgColor indexed="64"/>
      </patternFill>
    </fill>
    <fill>
      <patternFill patternType="solid">
        <fgColor theme="5"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double">
        <color rgb="FF000000"/>
      </right>
      <top style="medium">
        <color rgb="FF000000"/>
      </top>
      <bottom style="double">
        <color rgb="FF000000"/>
      </bottom>
      <diagonal/>
    </border>
    <border>
      <left style="thin">
        <color rgb="FF000000"/>
      </left>
      <right/>
      <top style="thin">
        <color rgb="FF000000"/>
      </top>
      <bottom/>
      <diagonal/>
    </border>
    <border>
      <left style="double">
        <color rgb="FF000000"/>
      </left>
      <right/>
      <top style="medium">
        <color rgb="FF000000"/>
      </top>
      <bottom style="double">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5">
    <xf numFmtId="0" fontId="0" fillId="0" borderId="0"/>
    <xf numFmtId="0" fontId="13" fillId="0" borderId="0"/>
    <xf numFmtId="0" fontId="31" fillId="0" borderId="0" applyNumberFormat="0" applyFill="0" applyBorder="0" applyAlignment="0" applyProtection="0"/>
    <xf numFmtId="0" fontId="45" fillId="0" borderId="0"/>
    <xf numFmtId="0" fontId="45" fillId="0" borderId="0"/>
  </cellStyleXfs>
  <cellXfs count="186">
    <xf numFmtId="0" fontId="0" fillId="0" borderId="0" xfId="0"/>
    <xf numFmtId="0" fontId="0" fillId="0" borderId="0" xfId="0" applyAlignment="1">
      <alignment vertical="center"/>
    </xf>
    <xf numFmtId="0" fontId="7" fillId="5" borderId="1" xfId="0" applyFont="1" applyFill="1" applyBorder="1" applyAlignment="1">
      <alignment horizontal="left" vertical="center" wrapText="1"/>
    </xf>
    <xf numFmtId="0" fontId="7" fillId="5" borderId="0" xfId="0" applyFont="1" applyFill="1" applyAlignment="1">
      <alignment horizontal="left" vertical="center" wrapText="1"/>
    </xf>
    <xf numFmtId="0" fontId="0" fillId="0" borderId="0" xfId="0" applyAlignment="1">
      <alignment vertical="center" wrapText="1"/>
    </xf>
    <xf numFmtId="0" fontId="2" fillId="6" borderId="1" xfId="0" applyFont="1" applyFill="1" applyBorder="1" applyAlignment="1">
      <alignment horizontal="left" vertical="center" wrapText="1"/>
    </xf>
    <xf numFmtId="0" fontId="0" fillId="7" borderId="1" xfId="0" applyFill="1" applyBorder="1" applyAlignment="1">
      <alignment horizontal="left" vertical="center" wrapText="1"/>
    </xf>
    <xf numFmtId="0" fontId="2" fillId="7"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3" fillId="9" borderId="1" xfId="0" applyFont="1" applyFill="1" applyBorder="1" applyAlignment="1">
      <alignment horizontal="center" vertical="center" wrapText="1"/>
    </xf>
    <xf numFmtId="0" fontId="0" fillId="0" borderId="1" xfId="0" applyBorder="1" applyAlignment="1">
      <alignment vertical="center" wrapText="1"/>
    </xf>
    <xf numFmtId="0" fontId="0" fillId="10" borderId="1" xfId="0" applyFill="1" applyBorder="1" applyAlignment="1">
      <alignment vertical="center" wrapText="1"/>
    </xf>
    <xf numFmtId="0" fontId="0" fillId="3" borderId="1" xfId="0" applyFill="1" applyBorder="1" applyAlignment="1">
      <alignment vertical="center" wrapText="1"/>
    </xf>
    <xf numFmtId="0" fontId="0" fillId="0" borderId="0" xfId="0" applyAlignment="1">
      <alignment wrapText="1"/>
    </xf>
    <xf numFmtId="0" fontId="3" fillId="0" borderId="1" xfId="0" applyFont="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wrapText="1"/>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2" fillId="12" borderId="0" xfId="0" applyFont="1" applyFill="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3" fillId="13" borderId="1" xfId="0" applyFont="1" applyFill="1" applyBorder="1" applyAlignment="1">
      <alignment horizontal="center" vertical="center" wrapText="1"/>
    </xf>
    <xf numFmtId="0" fontId="8" fillId="0" borderId="1" xfId="0" applyFont="1" applyBorder="1" applyAlignment="1">
      <alignment vertical="center" wrapText="1"/>
    </xf>
    <xf numFmtId="0" fontId="14" fillId="9"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17" fillId="0" borderId="0" xfId="0" applyFont="1" applyAlignment="1">
      <alignment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10" fillId="9" borderId="1" xfId="0" applyFont="1" applyFill="1" applyBorder="1" applyAlignment="1">
      <alignment horizontal="left" vertical="center" wrapText="1"/>
    </xf>
    <xf numFmtId="0" fontId="9" fillId="9" borderId="1"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9"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19" fillId="2" borderId="0" xfId="0" applyFont="1" applyFill="1" applyAlignment="1">
      <alignment horizontal="center" vertical="center" wrapText="1"/>
    </xf>
    <xf numFmtId="0" fontId="0" fillId="0" borderId="0" xfId="0" applyAlignment="1" applyProtection="1">
      <alignment vertical="center" wrapText="1"/>
      <protection locked="0"/>
    </xf>
    <xf numFmtId="0" fontId="10" fillId="20"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left" vertical="center" wrapText="1"/>
      <protection locked="0"/>
    </xf>
    <xf numFmtId="0" fontId="4" fillId="4" borderId="1" xfId="0" applyFont="1" applyFill="1" applyBorder="1" applyAlignment="1" applyProtection="1">
      <alignment horizontal="left" vertical="center" wrapText="1"/>
      <protection locked="0"/>
    </xf>
    <xf numFmtId="0" fontId="20" fillId="6"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8" borderId="1" xfId="0" applyFont="1" applyFill="1" applyBorder="1" applyAlignment="1">
      <alignment horizontal="center" vertical="center" wrapText="1"/>
    </xf>
    <xf numFmtId="0" fontId="0" fillId="0" borderId="0" xfId="0" applyAlignment="1">
      <alignment horizontal="left" vertical="center" wrapText="1"/>
    </xf>
    <xf numFmtId="0" fontId="3" fillId="9" borderId="1" xfId="0" applyFont="1" applyFill="1" applyBorder="1" applyAlignment="1">
      <alignment horizontal="left" vertical="center" wrapText="1"/>
    </xf>
    <xf numFmtId="164" fontId="0" fillId="0" borderId="1" xfId="0" applyNumberFormat="1" applyBorder="1" applyAlignment="1">
      <alignment horizontal="center" vertical="center" wrapText="1"/>
    </xf>
    <xf numFmtId="0" fontId="28" fillId="0" borderId="1" xfId="0" applyFont="1" applyBorder="1" applyAlignment="1">
      <alignment vertical="center" wrapText="1"/>
    </xf>
    <xf numFmtId="0" fontId="28" fillId="0" borderId="5" xfId="0" applyFont="1" applyBorder="1" applyAlignment="1">
      <alignment vertical="center" wrapText="1"/>
    </xf>
    <xf numFmtId="0" fontId="21" fillId="21" borderId="5" xfId="0" applyFont="1" applyFill="1" applyBorder="1" applyAlignment="1">
      <alignment vertical="center" wrapText="1"/>
    </xf>
    <xf numFmtId="0" fontId="27" fillId="0" borderId="6" xfId="0" applyFont="1" applyBorder="1" applyAlignment="1">
      <alignment vertical="center" wrapText="1"/>
    </xf>
    <xf numFmtId="0" fontId="12" fillId="0" borderId="6" xfId="0" applyFont="1" applyBorder="1" applyAlignment="1">
      <alignment vertical="center" wrapText="1"/>
    </xf>
    <xf numFmtId="0" fontId="21" fillId="0" borderId="5" xfId="0" applyFont="1" applyBorder="1" applyAlignment="1">
      <alignment vertical="center" wrapText="1"/>
    </xf>
    <xf numFmtId="0" fontId="27" fillId="21" borderId="5" xfId="0" applyFont="1" applyFill="1" applyBorder="1" applyAlignment="1">
      <alignment vertical="center" wrapText="1"/>
    </xf>
    <xf numFmtId="0" fontId="27" fillId="21" borderId="6" xfId="0" applyFont="1" applyFill="1" applyBorder="1" applyAlignment="1">
      <alignment vertical="center" wrapText="1"/>
    </xf>
    <xf numFmtId="0" fontId="12" fillId="0" borderId="5" xfId="0" applyFont="1" applyBorder="1" applyAlignment="1">
      <alignment vertical="center" wrapText="1"/>
    </xf>
    <xf numFmtId="0" fontId="26" fillId="0" borderId="5" xfId="0" applyFont="1" applyBorder="1" applyAlignment="1">
      <alignment vertical="center" wrapText="1"/>
    </xf>
    <xf numFmtId="0" fontId="26" fillId="21" borderId="5" xfId="0" applyFont="1" applyFill="1" applyBorder="1" applyAlignment="1">
      <alignment vertical="center" wrapText="1"/>
    </xf>
    <xf numFmtId="0" fontId="21" fillId="21" borderId="7" xfId="0" applyFont="1" applyFill="1" applyBorder="1" applyAlignment="1">
      <alignment vertical="center" wrapText="1"/>
    </xf>
    <xf numFmtId="0" fontId="27" fillId="0" borderId="5" xfId="0" applyFont="1" applyBorder="1" applyAlignment="1">
      <alignment vertical="center" wrapText="1"/>
    </xf>
    <xf numFmtId="0" fontId="21" fillId="0" borderId="7" xfId="0" applyFont="1" applyBorder="1" applyAlignment="1">
      <alignment vertical="center" wrapText="1"/>
    </xf>
    <xf numFmtId="0" fontId="21" fillId="22" borderId="7" xfId="0" applyFont="1" applyFill="1" applyBorder="1" applyAlignment="1">
      <alignment vertical="center" wrapText="1"/>
    </xf>
    <xf numFmtId="0" fontId="12" fillId="22" borderId="5" xfId="0" applyFont="1" applyFill="1" applyBorder="1" applyAlignment="1">
      <alignment vertical="center" wrapText="1"/>
    </xf>
    <xf numFmtId="0" fontId="21" fillId="23" borderId="7" xfId="0" applyFont="1" applyFill="1" applyBorder="1" applyAlignment="1">
      <alignment vertical="center" wrapText="1"/>
    </xf>
    <xf numFmtId="0" fontId="21" fillId="24" borderId="7" xfId="0" applyFont="1" applyFill="1" applyBorder="1" applyAlignment="1">
      <alignment vertical="center" wrapText="1"/>
    </xf>
    <xf numFmtId="0" fontId="12" fillId="24" borderId="6" xfId="0" applyFont="1" applyFill="1" applyBorder="1" applyAlignment="1">
      <alignment vertical="center" wrapText="1"/>
    </xf>
    <xf numFmtId="0" fontId="12" fillId="24" borderId="5" xfId="0" applyFont="1" applyFill="1" applyBorder="1" applyAlignment="1">
      <alignment vertical="center" wrapText="1"/>
    </xf>
    <xf numFmtId="0" fontId="12" fillId="21" borderId="0" xfId="0" applyFont="1" applyFill="1" applyAlignment="1">
      <alignment horizontal="left" vertical="center" wrapText="1"/>
    </xf>
    <xf numFmtId="0" fontId="12" fillId="23" borderId="5" xfId="0" applyFont="1" applyFill="1" applyBorder="1" applyAlignment="1">
      <alignment vertical="center" wrapText="1"/>
    </xf>
    <xf numFmtId="0" fontId="21" fillId="0" borderId="9" xfId="0" applyFont="1" applyBorder="1" applyAlignment="1">
      <alignment vertical="center" wrapText="1"/>
    </xf>
    <xf numFmtId="0" fontId="21" fillId="25" borderId="5" xfId="0" applyFont="1" applyFill="1" applyBorder="1" applyAlignment="1">
      <alignment vertical="center" wrapText="1"/>
    </xf>
    <xf numFmtId="0" fontId="27" fillId="25" borderId="10" xfId="0" applyFont="1" applyFill="1" applyBorder="1" applyAlignment="1">
      <alignment vertical="center" wrapText="1"/>
    </xf>
    <xf numFmtId="0" fontId="12" fillId="0" borderId="10" xfId="0" applyFont="1" applyBorder="1" applyAlignment="1">
      <alignment vertical="center" wrapText="1"/>
    </xf>
    <xf numFmtId="0" fontId="22" fillId="0" borderId="5" xfId="0" applyFont="1" applyBorder="1" applyAlignment="1">
      <alignment vertical="center" wrapText="1"/>
    </xf>
    <xf numFmtId="0" fontId="21" fillId="0" borderId="11" xfId="0" applyFont="1" applyBorder="1" applyAlignment="1">
      <alignment vertical="center" wrapText="1"/>
    </xf>
    <xf numFmtId="0" fontId="12" fillId="0" borderId="12" xfId="0" applyFont="1" applyBorder="1" applyAlignment="1">
      <alignment vertical="center" wrapText="1"/>
    </xf>
    <xf numFmtId="0" fontId="26" fillId="0" borderId="0" xfId="0" applyFont="1" applyAlignment="1">
      <alignment vertical="center" wrapText="1"/>
    </xf>
    <xf numFmtId="0" fontId="12" fillId="0" borderId="0" xfId="0" applyFont="1" applyAlignment="1">
      <alignment vertical="center" wrapText="1"/>
    </xf>
    <xf numFmtId="0" fontId="21" fillId="21" borderId="9" xfId="0" applyFont="1" applyFill="1" applyBorder="1" applyAlignment="1">
      <alignment vertical="center" wrapText="1"/>
    </xf>
    <xf numFmtId="0" fontId="23" fillId="0" borderId="9" xfId="0" applyFont="1" applyBorder="1" applyAlignment="1">
      <alignment vertical="center" wrapText="1"/>
    </xf>
    <xf numFmtId="0" fontId="18" fillId="14" borderId="1" xfId="0" applyFont="1" applyFill="1" applyBorder="1" applyAlignment="1">
      <alignment horizontal="right" vertical="center" wrapText="1"/>
    </xf>
    <xf numFmtId="0" fontId="29" fillId="0" borderId="0" xfId="0" applyFont="1" applyAlignment="1">
      <alignment vertical="center" wrapText="1"/>
    </xf>
    <xf numFmtId="0" fontId="28" fillId="0" borderId="0" xfId="0" applyFont="1" applyAlignment="1">
      <alignment vertical="center" wrapText="1"/>
    </xf>
    <xf numFmtId="0" fontId="30" fillId="0" borderId="5" xfId="0" applyFont="1" applyBorder="1" applyAlignment="1">
      <alignment vertical="center" wrapText="1"/>
    </xf>
    <xf numFmtId="0" fontId="12" fillId="23" borderId="8" xfId="0" applyFont="1" applyFill="1" applyBorder="1" applyAlignment="1">
      <alignment vertical="center" wrapText="1"/>
    </xf>
    <xf numFmtId="0" fontId="16" fillId="17" borderId="1" xfId="0" applyFont="1" applyFill="1" applyBorder="1" applyAlignment="1">
      <alignment horizontal="center" vertical="center" wrapText="1"/>
    </xf>
    <xf numFmtId="0" fontId="0" fillId="0" borderId="4" xfId="0" applyBorder="1" applyAlignment="1">
      <alignment vertical="center" wrapText="1"/>
    </xf>
    <xf numFmtId="0" fontId="21" fillId="21" borderId="11" xfId="0" applyFont="1" applyFill="1" applyBorder="1" applyAlignment="1">
      <alignment vertical="center" wrapText="1"/>
    </xf>
    <xf numFmtId="0" fontId="27" fillId="0" borderId="13" xfId="0" applyFont="1" applyBorder="1" applyAlignment="1">
      <alignment vertical="center" wrapText="1"/>
    </xf>
    <xf numFmtId="0" fontId="12" fillId="0" borderId="11" xfId="0" applyFont="1" applyBorder="1" applyAlignment="1">
      <alignment vertical="center" wrapText="1"/>
    </xf>
    <xf numFmtId="0" fontId="0" fillId="0" borderId="4" xfId="0" applyBorder="1" applyAlignment="1">
      <alignment horizontal="center" vertical="center" wrapText="1"/>
    </xf>
    <xf numFmtId="0" fontId="0" fillId="19" borderId="4" xfId="0" applyFill="1" applyBorder="1" applyAlignment="1">
      <alignment horizontal="center" vertical="center" wrapText="1"/>
    </xf>
    <xf numFmtId="0" fontId="7" fillId="17" borderId="1" xfId="0" applyFont="1" applyFill="1" applyBorder="1" applyAlignment="1">
      <alignment horizontal="center" vertical="center" wrapText="1"/>
    </xf>
    <xf numFmtId="0" fontId="24" fillId="17" borderId="1" xfId="0" applyFont="1" applyFill="1" applyBorder="1" applyAlignment="1">
      <alignment horizontal="center" vertical="center" wrapText="1"/>
    </xf>
    <xf numFmtId="0" fontId="3" fillId="20" borderId="1" xfId="0" applyFont="1" applyFill="1" applyBorder="1" applyAlignment="1">
      <alignment horizontal="center" vertical="center" wrapText="1"/>
    </xf>
    <xf numFmtId="0" fontId="0" fillId="3" borderId="1" xfId="0" applyFill="1" applyBorder="1" applyAlignment="1" applyProtection="1">
      <alignment horizontal="center" vertical="center" wrapText="1"/>
      <protection locked="0"/>
    </xf>
    <xf numFmtId="0" fontId="0" fillId="0" borderId="0" xfId="0" applyAlignment="1" applyProtection="1">
      <alignment horizontal="left" vertical="center" wrapText="1"/>
      <protection locked="0"/>
    </xf>
    <xf numFmtId="0" fontId="9" fillId="9" borderId="1" xfId="0" applyFont="1" applyFill="1" applyBorder="1" applyAlignment="1" applyProtection="1">
      <alignment horizontal="center" vertical="center" wrapText="1"/>
      <protection locked="0"/>
    </xf>
    <xf numFmtId="0" fontId="3" fillId="20" borderId="1" xfId="0" applyFont="1" applyFill="1" applyBorder="1" applyAlignment="1" applyProtection="1">
      <alignment horizontal="center" vertical="center" wrapText="1"/>
      <protection locked="0"/>
    </xf>
    <xf numFmtId="0" fontId="15" fillId="17" borderId="1" xfId="0" applyFont="1" applyFill="1" applyBorder="1" applyAlignment="1" applyProtection="1">
      <alignment horizontal="center" vertical="center" wrapText="1"/>
      <protection locked="0"/>
    </xf>
    <xf numFmtId="0" fontId="16" fillId="17" borderId="1" xfId="0" applyFont="1" applyFill="1" applyBorder="1" applyAlignment="1" applyProtection="1">
      <alignment horizontal="center" vertical="center" wrapText="1"/>
      <protection locked="0"/>
    </xf>
    <xf numFmtId="0" fontId="15" fillId="18" borderId="1" xfId="0" applyFont="1" applyFill="1" applyBorder="1" applyAlignment="1" applyProtection="1">
      <alignment horizontal="center" vertical="center" wrapText="1"/>
      <protection locked="0"/>
    </xf>
    <xf numFmtId="0" fontId="0" fillId="3" borderId="4" xfId="0" applyFill="1" applyBorder="1" applyAlignment="1" applyProtection="1">
      <alignment horizontal="left" vertical="center" wrapText="1"/>
      <protection locked="0"/>
    </xf>
    <xf numFmtId="0" fontId="0" fillId="3" borderId="4" xfId="0" applyFill="1" applyBorder="1" applyAlignment="1" applyProtection="1">
      <alignment vertical="center" wrapText="1"/>
      <protection locked="0"/>
    </xf>
    <xf numFmtId="0" fontId="0" fillId="0" borderId="4" xfId="0"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9" fillId="10"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9" fillId="16"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27" borderId="1" xfId="0" applyFont="1" applyFill="1" applyBorder="1" applyAlignment="1">
      <alignment horizontal="center" vertical="center" wrapText="1"/>
    </xf>
    <xf numFmtId="164" fontId="3" fillId="14" borderId="1" xfId="0" applyNumberFormat="1" applyFont="1" applyFill="1" applyBorder="1" applyAlignment="1">
      <alignment horizontal="center" vertical="center" wrapText="1"/>
    </xf>
    <xf numFmtId="0" fontId="15" fillId="28" borderId="1" xfId="0" applyFont="1" applyFill="1" applyBorder="1" applyAlignment="1">
      <alignment horizontal="center" vertical="center" wrapText="1"/>
    </xf>
    <xf numFmtId="0" fontId="7" fillId="29" borderId="1" xfId="0" applyFont="1" applyFill="1" applyBorder="1" applyAlignment="1">
      <alignment horizontal="center" vertical="center" wrapText="1"/>
    </xf>
    <xf numFmtId="0" fontId="15" fillId="17" borderId="1" xfId="0" applyFont="1" applyFill="1" applyBorder="1" applyAlignment="1">
      <alignment horizontal="center" vertical="center" wrapText="1"/>
    </xf>
    <xf numFmtId="0" fontId="32" fillId="17"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0" fillId="30" borderId="0" xfId="0" applyFill="1" applyAlignment="1">
      <alignment wrapText="1"/>
    </xf>
    <xf numFmtId="0" fontId="3" fillId="3" borderId="2" xfId="0" applyFont="1" applyFill="1" applyBorder="1" applyAlignment="1">
      <alignment vertical="center" wrapText="1"/>
    </xf>
    <xf numFmtId="0" fontId="0" fillId="31" borderId="1" xfId="0" applyFill="1" applyBorder="1" applyAlignment="1" applyProtection="1">
      <alignment horizontal="center" vertical="center" wrapText="1"/>
      <protection locked="0"/>
    </xf>
    <xf numFmtId="0" fontId="0" fillId="31" borderId="1" xfId="0" applyFill="1" applyBorder="1" applyAlignment="1" applyProtection="1">
      <alignment horizontal="left" vertical="center" wrapText="1"/>
      <protection locked="0"/>
    </xf>
    <xf numFmtId="0" fontId="3" fillId="3" borderId="17" xfId="0" applyFont="1" applyFill="1" applyBorder="1" applyAlignment="1">
      <alignment vertical="center" wrapText="1"/>
    </xf>
    <xf numFmtId="0" fontId="0" fillId="0" borderId="16" xfId="0" applyBorder="1" applyAlignment="1">
      <alignment vertical="center" wrapText="1"/>
    </xf>
    <xf numFmtId="0" fontId="35" fillId="0" borderId="1" xfId="0" applyFont="1" applyBorder="1" applyAlignment="1">
      <alignment vertical="center" wrapText="1"/>
    </xf>
    <xf numFmtId="0" fontId="10" fillId="19" borderId="17" xfId="0" applyFont="1" applyFill="1" applyBorder="1" applyAlignment="1">
      <alignment horizontal="center" vertical="center"/>
    </xf>
    <xf numFmtId="0" fontId="3" fillId="16" borderId="17"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3" fillId="27" borderId="17" xfId="0" applyFont="1" applyFill="1" applyBorder="1" applyAlignment="1">
      <alignment horizontal="center" vertical="center" wrapText="1"/>
    </xf>
    <xf numFmtId="0" fontId="36" fillId="3" borderId="17" xfId="0" applyFont="1" applyFill="1" applyBorder="1" applyAlignment="1">
      <alignment horizontal="center" vertical="center" wrapText="1"/>
    </xf>
    <xf numFmtId="0" fontId="36" fillId="19" borderId="17" xfId="0" applyFont="1" applyFill="1" applyBorder="1" applyAlignment="1">
      <alignment horizontal="center" vertical="center" wrapText="1"/>
    </xf>
    <xf numFmtId="0" fontId="36" fillId="32" borderId="17" xfId="0" applyFont="1" applyFill="1" applyBorder="1" applyAlignment="1">
      <alignment horizontal="center" vertical="center" wrapText="1"/>
    </xf>
    <xf numFmtId="0" fontId="37" fillId="12" borderId="17" xfId="0" applyFont="1" applyFill="1" applyBorder="1" applyAlignment="1">
      <alignment horizontal="left" vertical="center"/>
    </xf>
    <xf numFmtId="2" fontId="20" fillId="12" borderId="17" xfId="0" applyNumberFormat="1" applyFont="1" applyFill="1" applyBorder="1" applyAlignment="1">
      <alignment horizontal="center" vertical="center"/>
    </xf>
    <xf numFmtId="0" fontId="38" fillId="20" borderId="17" xfId="0" applyFont="1" applyFill="1" applyBorder="1" applyAlignment="1">
      <alignment vertical="center" wrapText="1"/>
    </xf>
    <xf numFmtId="2" fontId="9" fillId="20" borderId="17" xfId="0" applyNumberFormat="1" applyFont="1" applyFill="1" applyBorder="1" applyAlignment="1">
      <alignment horizontal="center" vertical="center" wrapText="1"/>
    </xf>
    <xf numFmtId="0" fontId="39" fillId="3" borderId="17" xfId="0" applyFont="1" applyFill="1" applyBorder="1" applyAlignment="1">
      <alignment vertical="center" wrapText="1"/>
    </xf>
    <xf numFmtId="2" fontId="0" fillId="3" borderId="17" xfId="0" applyNumberFormat="1" applyFill="1" applyBorder="1" applyAlignment="1">
      <alignment horizontal="center" vertical="center" wrapText="1"/>
    </xf>
    <xf numFmtId="0" fontId="37" fillId="12" borderId="17" xfId="0" applyFont="1" applyFill="1" applyBorder="1" applyAlignment="1">
      <alignment vertical="center"/>
    </xf>
    <xf numFmtId="0" fontId="0" fillId="0" borderId="0" xfId="0" applyAlignment="1">
      <alignment horizontal="center"/>
    </xf>
    <xf numFmtId="0" fontId="3" fillId="0" borderId="0" xfId="0" applyFont="1" applyAlignment="1">
      <alignment vertical="center" wrapText="1"/>
    </xf>
    <xf numFmtId="0" fontId="40" fillId="9" borderId="18" xfId="0" applyFont="1" applyFill="1" applyBorder="1" applyAlignment="1">
      <alignment vertical="center" wrapText="1"/>
    </xf>
    <xf numFmtId="0" fontId="31" fillId="0" borderId="1" xfId="2" applyBorder="1" applyAlignment="1">
      <alignment vertical="center" wrapText="1"/>
    </xf>
    <xf numFmtId="0" fontId="11" fillId="0" borderId="0" xfId="0" applyFont="1" applyAlignment="1">
      <alignment vertical="center" wrapText="1"/>
    </xf>
    <xf numFmtId="0" fontId="6" fillId="11" borderId="2" xfId="0" applyFont="1" applyFill="1" applyBorder="1" applyAlignment="1">
      <alignment vertical="center" wrapText="1"/>
    </xf>
    <xf numFmtId="0" fontId="6" fillId="11" borderId="17" xfId="0" applyFont="1" applyFill="1" applyBorder="1" applyAlignment="1">
      <alignment vertical="center" wrapText="1"/>
    </xf>
    <xf numFmtId="0" fontId="0" fillId="0" borderId="17" xfId="0" applyBorder="1" applyAlignment="1">
      <alignment vertical="center" wrapText="1"/>
    </xf>
    <xf numFmtId="0" fontId="0" fillId="26" borderId="1" xfId="0" applyFill="1" applyBorder="1" applyAlignment="1" applyProtection="1">
      <alignment vertical="center" wrapText="1"/>
      <protection locked="0"/>
    </xf>
    <xf numFmtId="0" fontId="0" fillId="9" borderId="1" xfId="0" applyFill="1" applyBorder="1" applyAlignment="1">
      <alignment vertical="center" wrapText="1"/>
    </xf>
    <xf numFmtId="0" fontId="0" fillId="10" borderId="1" xfId="0" applyFill="1" applyBorder="1" applyAlignment="1">
      <alignment horizontal="center" vertical="center" wrapText="1"/>
    </xf>
    <xf numFmtId="0" fontId="31" fillId="3" borderId="1" xfId="2" applyFill="1" applyBorder="1" applyAlignment="1" applyProtection="1">
      <alignment horizontal="left" vertical="center" wrapText="1"/>
      <protection locked="0"/>
    </xf>
    <xf numFmtId="0" fontId="47" fillId="31" borderId="1" xfId="0" applyFont="1" applyFill="1" applyBorder="1" applyAlignment="1" applyProtection="1">
      <alignment horizontal="left" vertical="center" wrapText="1"/>
      <protection locked="0"/>
    </xf>
    <xf numFmtId="0" fontId="0" fillId="30" borderId="0" xfId="0" applyFill="1" applyAlignment="1" applyProtection="1">
      <alignment wrapText="1"/>
      <protection locked="0"/>
    </xf>
    <xf numFmtId="0" fontId="0" fillId="0" borderId="0" xfId="0" applyAlignment="1" applyProtection="1">
      <alignment wrapText="1"/>
      <protection locked="0"/>
    </xf>
    <xf numFmtId="0" fontId="0" fillId="0" borderId="17" xfId="0" applyBorder="1" applyAlignment="1">
      <alignment horizontal="left" vertical="center" wrapText="1"/>
    </xf>
    <xf numFmtId="0" fontId="6" fillId="11" borderId="17" xfId="0" applyFont="1" applyFill="1"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9" fillId="20" borderId="1" xfId="0" applyFont="1" applyFill="1" applyBorder="1" applyAlignment="1">
      <alignment horizontal="center" vertical="center" wrapText="1"/>
    </xf>
    <xf numFmtId="0" fontId="34" fillId="12" borderId="17" xfId="0" applyFont="1" applyFill="1" applyBorder="1" applyAlignment="1">
      <alignment horizontal="center" vertical="center" wrapText="1"/>
    </xf>
    <xf numFmtId="0" fontId="9" fillId="20" borderId="2" xfId="0" applyFont="1" applyFill="1" applyBorder="1" applyAlignment="1">
      <alignment horizontal="center" vertical="center" wrapText="1"/>
    </xf>
    <xf numFmtId="0" fontId="0" fillId="8" borderId="14" xfId="0" applyFill="1" applyBorder="1" applyAlignment="1">
      <alignment horizontal="center" vertical="center" wrapText="1"/>
    </xf>
    <xf numFmtId="0" fontId="0" fillId="8" borderId="15" xfId="0" applyFill="1" applyBorder="1" applyAlignment="1">
      <alignment horizontal="center" vertical="center" wrapText="1"/>
    </xf>
    <xf numFmtId="0" fontId="0" fillId="8" borderId="16" xfId="0" applyFill="1" applyBorder="1" applyAlignment="1">
      <alignment horizontal="center" vertical="center" wrapText="1"/>
    </xf>
    <xf numFmtId="0" fontId="9" fillId="20" borderId="4"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4" xfId="0" applyFont="1" applyFill="1" applyBorder="1" applyAlignment="1">
      <alignment horizontal="center" vertical="center" wrapText="1"/>
    </xf>
    <xf numFmtId="49" fontId="6" fillId="0" borderId="0" xfId="0" applyNumberFormat="1" applyFont="1" applyAlignment="1">
      <alignment horizontal="left" vertical="center" wrapText="1"/>
    </xf>
  </cellXfs>
  <cellStyles count="5">
    <cellStyle name="Hyperlink" xfId="2" builtinId="8"/>
    <cellStyle name="Normal" xfId="0" builtinId="0"/>
    <cellStyle name="Normal 2" xfId="1" xr:uid="{00000000-0005-0000-0000-000002000000}"/>
    <cellStyle name="Normal 3" xfId="3" xr:uid="{113D2896-DE96-46A4-A93D-A79141F7F440}"/>
    <cellStyle name="Normal 4" xfId="4" xr:uid="{E24DB037-0C99-4A87-93B8-6D59799F0A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0DE037AE-F1E0-F248-8D03-C339DAF789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mailto:adam.tamburello@opuscapi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O32"/>
  <sheetViews>
    <sheetView topLeftCell="A27" workbookViewId="0">
      <selection activeCell="A31" sqref="A31"/>
    </sheetView>
  </sheetViews>
  <sheetFormatPr baseColWidth="10" defaultColWidth="10.83203125" defaultRowHeight="16"/>
  <cols>
    <col min="1" max="2" width="100.83203125" style="4" customWidth="1"/>
    <col min="3" max="16384" width="10.83203125" style="4"/>
  </cols>
  <sheetData>
    <row r="1" spans="1:15" ht="17">
      <c r="A1" s="32" t="s">
        <v>740</v>
      </c>
      <c r="B1" s="32" t="s">
        <v>2591</v>
      </c>
    </row>
    <row r="2" spans="1:15" ht="17">
      <c r="A2" s="32" t="s">
        <v>2592</v>
      </c>
      <c r="B2" s="32" t="s">
        <v>2593</v>
      </c>
    </row>
    <row r="3" spans="1:15">
      <c r="A3" s="152"/>
      <c r="B3" s="152"/>
    </row>
    <row r="4" spans="1:15" s="155" customFormat="1" ht="22">
      <c r="A4" s="153" t="s">
        <v>2594</v>
      </c>
      <c r="B4" s="154" t="s">
        <v>2595</v>
      </c>
      <c r="C4" s="4"/>
      <c r="D4" s="4"/>
      <c r="E4" s="4"/>
      <c r="F4" s="4"/>
      <c r="G4" s="4"/>
      <c r="H4" s="4"/>
      <c r="I4" s="4"/>
      <c r="J4" s="4"/>
      <c r="K4" s="4"/>
      <c r="L4" s="4"/>
      <c r="M4" s="4"/>
      <c r="N4" s="4"/>
      <c r="O4" s="4"/>
    </row>
    <row r="6" spans="1:15" ht="17">
      <c r="A6" s="156" t="s">
        <v>2596</v>
      </c>
      <c r="B6" s="157" t="s">
        <v>2597</v>
      </c>
    </row>
    <row r="7" spans="1:15" ht="356">
      <c r="A7" s="158" t="s">
        <v>2598</v>
      </c>
      <c r="B7" s="158" t="s">
        <v>2599</v>
      </c>
    </row>
    <row r="8" spans="1:15" ht="85">
      <c r="A8" s="158" t="s">
        <v>2600</v>
      </c>
      <c r="B8" s="158" t="s">
        <v>2601</v>
      </c>
    </row>
    <row r="10" spans="1:15">
      <c r="A10" s="167" t="s">
        <v>2602</v>
      </c>
      <c r="B10" s="167"/>
    </row>
    <row r="11" spans="1:15" ht="78" customHeight="1">
      <c r="A11" s="168" t="s">
        <v>2603</v>
      </c>
      <c r="B11" s="169"/>
    </row>
    <row r="12" spans="1:15" ht="92" customHeight="1">
      <c r="A12" s="166" t="s">
        <v>2604</v>
      </c>
      <c r="B12" s="166"/>
    </row>
    <row r="13" spans="1:15">
      <c r="A13" s="166" t="s">
        <v>2605</v>
      </c>
      <c r="B13" s="166"/>
    </row>
    <row r="14" spans="1:15">
      <c r="A14" s="166" t="s">
        <v>2606</v>
      </c>
      <c r="B14" s="166"/>
    </row>
    <row r="15" spans="1:15">
      <c r="A15" s="166" t="s">
        <v>2607</v>
      </c>
      <c r="B15" s="166"/>
    </row>
    <row r="16" spans="1:15">
      <c r="A16" s="166" t="s">
        <v>2608</v>
      </c>
      <c r="B16" s="166"/>
    </row>
    <row r="17" spans="1:2">
      <c r="A17" s="166" t="s">
        <v>2609</v>
      </c>
      <c r="B17" s="166"/>
    </row>
    <row r="18" spans="1:2">
      <c r="A18" s="166" t="s">
        <v>2610</v>
      </c>
      <c r="B18" s="166"/>
    </row>
    <row r="19" spans="1:2">
      <c r="A19" s="166" t="s">
        <v>2611</v>
      </c>
      <c r="B19" s="166"/>
    </row>
    <row r="20" spans="1:2">
      <c r="A20" s="166" t="s">
        <v>2612</v>
      </c>
      <c r="B20" s="166"/>
    </row>
    <row r="22" spans="1:2" ht="17">
      <c r="A22" s="157" t="s">
        <v>2613</v>
      </c>
    </row>
    <row r="23" spans="1:2" ht="17">
      <c r="A23" s="158" t="s">
        <v>2614</v>
      </c>
    </row>
    <row r="24" spans="1:2" ht="17">
      <c r="A24" s="158" t="s">
        <v>2615</v>
      </c>
    </row>
    <row r="25" spans="1:2" ht="17">
      <c r="A25" s="158" t="s">
        <v>2616</v>
      </c>
    </row>
    <row r="26" spans="1:2" ht="17">
      <c r="A26" s="158" t="s">
        <v>2617</v>
      </c>
    </row>
    <row r="27" spans="1:2" ht="17">
      <c r="A27" s="158" t="s">
        <v>2618</v>
      </c>
    </row>
    <row r="28" spans="1:2" ht="34">
      <c r="A28" s="158" t="s">
        <v>2619</v>
      </c>
    </row>
    <row r="30" spans="1:2" ht="17">
      <c r="A30" s="157" t="s">
        <v>29</v>
      </c>
    </row>
    <row r="31" spans="1:2" ht="170">
      <c r="A31" s="158" t="s">
        <v>2620</v>
      </c>
    </row>
    <row r="32" spans="1:2" ht="153">
      <c r="A32" s="158" t="s">
        <v>2621</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00000000-0004-0000-00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K484"/>
  <sheetViews>
    <sheetView workbookViewId="0">
      <pane ySplit="1" topLeftCell="A2" activePane="bottomLeft" state="frozenSplit"/>
      <selection pane="bottomLeft" activeCell="B1" sqref="B1"/>
    </sheetView>
  </sheetViews>
  <sheetFormatPr baseColWidth="10" defaultColWidth="11" defaultRowHeight="16"/>
  <cols>
    <col min="1" max="1" width="37.6640625" style="4" bestFit="1" customWidth="1"/>
    <col min="2" max="5" width="18.5" style="151" customWidth="1"/>
    <col min="6" max="8" width="0" hidden="1" customWidth="1"/>
  </cols>
  <sheetData>
    <row r="1" spans="1:11" ht="34">
      <c r="A1" s="137" t="s">
        <v>2584</v>
      </c>
      <c r="B1" s="138" t="s">
        <v>3627</v>
      </c>
      <c r="C1" s="139" t="s">
        <v>3629</v>
      </c>
      <c r="D1" s="140" t="s">
        <v>882</v>
      </c>
      <c r="E1" s="139" t="s">
        <v>879</v>
      </c>
      <c r="F1" s="1" t="s">
        <v>2585</v>
      </c>
      <c r="G1" s="1" t="s">
        <v>2586</v>
      </c>
      <c r="H1" s="1" t="s">
        <v>2587</v>
      </c>
      <c r="I1" s="141" t="s">
        <v>2588</v>
      </c>
      <c r="J1" s="142" t="s">
        <v>2589</v>
      </c>
      <c r="K1" s="143" t="s">
        <v>2590</v>
      </c>
    </row>
    <row r="2" spans="1:11" ht="24">
      <c r="A2" s="144" t="s">
        <v>905</v>
      </c>
      <c r="B2" s="145">
        <v>1.8593324645577296</v>
      </c>
      <c r="C2" s="145">
        <v>1.6550387596899225</v>
      </c>
      <c r="D2" s="145">
        <f>IF(ISNUMBER(AVERAGE(RFI!Z4:Z219)),AVERAGE(RFI!Z4:Z219),"-")</f>
        <v>1.7906976744186047</v>
      </c>
      <c r="E2" s="145">
        <f>IF(ISNUMBER(AVERAGE(RFI!AA4:AA219)),AVERAGE(RFI!AA4:AA219),"-")</f>
        <v>1.6550387596899225</v>
      </c>
      <c r="F2">
        <v>4</v>
      </c>
      <c r="G2">
        <f>F2</f>
        <v>4</v>
      </c>
      <c r="H2">
        <v>219</v>
      </c>
      <c r="K2">
        <f>SUM(J3:J21)</f>
        <v>149</v>
      </c>
    </row>
    <row r="3" spans="1:11" ht="20">
      <c r="A3" s="146" t="s">
        <v>68</v>
      </c>
      <c r="B3" s="147">
        <v>2.1548353909465021</v>
      </c>
      <c r="C3" s="147">
        <v>1.7037037037037037</v>
      </c>
      <c r="D3" s="147">
        <f>IF(ISNUMBER(AVERAGE(RFI!Z5:Z42)),AVERAGE(RFI!Z5:Z42),"-")</f>
        <v>1.7407407407407407</v>
      </c>
      <c r="E3" s="147">
        <f>IF(ISNUMBER(AVERAGE(RFI!AA5:AA42)),AVERAGE(RFI!AA5:AA42),"-")</f>
        <v>1.7037037037037037</v>
      </c>
      <c r="F3">
        <v>5</v>
      </c>
      <c r="G3">
        <f t="shared" ref="G3:G66" si="0">F3</f>
        <v>5</v>
      </c>
      <c r="H3">
        <v>42</v>
      </c>
      <c r="J3">
        <f>SUM(I4:I7)</f>
        <v>27</v>
      </c>
    </row>
    <row r="4" spans="1:11" ht="17">
      <c r="A4" s="148" t="s">
        <v>906</v>
      </c>
      <c r="B4" s="149">
        <v>2.414351851851853</v>
      </c>
      <c r="C4" s="149">
        <v>2</v>
      </c>
      <c r="D4" s="149">
        <f>IF(ISNUMBER(AVERAGE(RFI!Z6:Z12)),AVERAGE(RFI!Z6:Z12),"-")</f>
        <v>2.1666666666666665</v>
      </c>
      <c r="E4" s="149">
        <f>IF(ISNUMBER(AVERAGE(RFI!AA6:AA12)),AVERAGE(RFI!AA6:AA12),"-")</f>
        <v>2</v>
      </c>
      <c r="F4">
        <v>6</v>
      </c>
      <c r="G4">
        <f t="shared" si="0"/>
        <v>6</v>
      </c>
      <c r="H4">
        <v>12</v>
      </c>
      <c r="I4">
        <v>6</v>
      </c>
    </row>
    <row r="5" spans="1:11" ht="17">
      <c r="A5" s="148" t="s">
        <v>924</v>
      </c>
      <c r="B5" s="149">
        <v>2.3361111111111112</v>
      </c>
      <c r="C5" s="149">
        <v>2.4</v>
      </c>
      <c r="D5" s="149">
        <f>IF(ISNUMBER(AVERAGE(RFI!Z15:Z20)),AVERAGE(RFI!Z15:Z20),"-")</f>
        <v>2.4</v>
      </c>
      <c r="E5" s="149">
        <f>IF(ISNUMBER(AVERAGE(RFI!AA15:AA20)),AVERAGE(RFI!AA15:AA20),"-")</f>
        <v>2.4</v>
      </c>
      <c r="F5">
        <v>15</v>
      </c>
      <c r="G5">
        <f t="shared" si="0"/>
        <v>15</v>
      </c>
      <c r="H5">
        <v>20</v>
      </c>
      <c r="I5">
        <v>5</v>
      </c>
    </row>
    <row r="6" spans="1:11" ht="17">
      <c r="A6" s="148" t="s">
        <v>939</v>
      </c>
      <c r="B6" s="149">
        <v>2.0472222222222221</v>
      </c>
      <c r="C6" s="149">
        <v>1.8</v>
      </c>
      <c r="D6" s="149">
        <f>IF(ISNUMBER(AVERAGE(RFI!Z23:Z28)),AVERAGE(RFI!Z23:Z28),"-")</f>
        <v>1.8</v>
      </c>
      <c r="E6" s="149">
        <f>IF(ISNUMBER(AVERAGE(RFI!AA23:AA28)),AVERAGE(RFI!AA23:AA28),"-")</f>
        <v>1.8</v>
      </c>
      <c r="F6">
        <v>23</v>
      </c>
      <c r="G6">
        <f t="shared" si="0"/>
        <v>23</v>
      </c>
      <c r="H6">
        <v>28</v>
      </c>
      <c r="I6">
        <v>5</v>
      </c>
    </row>
    <row r="7" spans="1:11" ht="17">
      <c r="A7" s="148" t="s">
        <v>955</v>
      </c>
      <c r="B7" s="149">
        <v>1.9797979797979797</v>
      </c>
      <c r="C7" s="149">
        <v>1.1818181818181819</v>
      </c>
      <c r="D7" s="149">
        <f>IF(ISNUMBER(AVERAGE(RFI!Z31:Z42)),AVERAGE(RFI!Z31:Z42),"-")</f>
        <v>1.1818181818181819</v>
      </c>
      <c r="E7" s="149">
        <f>IF(ISNUMBER(AVERAGE(RFI!AA31:AA42)),AVERAGE(RFI!AA31:AA42),"-")</f>
        <v>1.1818181818181819</v>
      </c>
      <c r="F7">
        <v>31</v>
      </c>
      <c r="G7">
        <f t="shared" si="0"/>
        <v>31</v>
      </c>
      <c r="H7">
        <v>42</v>
      </c>
      <c r="I7">
        <v>11</v>
      </c>
    </row>
    <row r="8" spans="1:11" ht="20">
      <c r="A8" s="146" t="s">
        <v>39</v>
      </c>
      <c r="B8" s="147">
        <v>1.9019439144064327</v>
      </c>
      <c r="C8" s="147">
        <v>2.1136363636363638</v>
      </c>
      <c r="D8" s="147">
        <f>IF(ISNUMBER(AVERAGE(RFI!Z45:Z88)),AVERAGE(RFI!Z45:Z88),"-")</f>
        <v>2.2727272727272729</v>
      </c>
      <c r="E8" s="147">
        <f>IF(ISNUMBER(AVERAGE(RFI!AA45:AA88)),AVERAGE(RFI!AA45:AA88),"-")</f>
        <v>2.1136363636363638</v>
      </c>
      <c r="F8">
        <v>45</v>
      </c>
      <c r="G8">
        <f t="shared" si="0"/>
        <v>45</v>
      </c>
      <c r="H8">
        <v>88</v>
      </c>
      <c r="J8">
        <f>SUM(I9:I13)</f>
        <v>30</v>
      </c>
    </row>
    <row r="9" spans="1:11" ht="17">
      <c r="A9" s="148" t="s">
        <v>402</v>
      </c>
      <c r="B9" s="149">
        <v>1.9325396825396832</v>
      </c>
      <c r="C9" s="149">
        <v>2.2857142857142856</v>
      </c>
      <c r="D9" s="149">
        <f>IF(ISNUMBER(AVERAGE(RFI!Z46:Z53)),AVERAGE(RFI!Z46:Z53),"-")</f>
        <v>2.2857142857142856</v>
      </c>
      <c r="E9" s="149">
        <f>IF(ISNUMBER(AVERAGE(RFI!AA46:AA53)),AVERAGE(RFI!AA46:AA53),"-")</f>
        <v>2.2857142857142856</v>
      </c>
      <c r="F9">
        <v>46</v>
      </c>
      <c r="G9">
        <f t="shared" si="0"/>
        <v>46</v>
      </c>
      <c r="H9">
        <v>53</v>
      </c>
      <c r="I9">
        <v>7</v>
      </c>
    </row>
    <row r="10" spans="1:11" ht="17">
      <c r="A10" s="148" t="s">
        <v>1003</v>
      </c>
      <c r="B10" s="149">
        <v>1.712037037037037</v>
      </c>
      <c r="C10" s="149">
        <v>2.5</v>
      </c>
      <c r="D10" s="149">
        <f>IF(ISNUMBER(AVERAGE(RFI!Z56:Z62)),AVERAGE(RFI!Z56:Z62),"-")</f>
        <v>3</v>
      </c>
      <c r="E10" s="149">
        <f>IF(ISNUMBER(AVERAGE(RFI!AA56:AA62)),AVERAGE(RFI!AA56:AA62),"-")</f>
        <v>2.5</v>
      </c>
      <c r="F10">
        <v>56</v>
      </c>
      <c r="G10">
        <f t="shared" si="0"/>
        <v>56</v>
      </c>
      <c r="H10">
        <v>62</v>
      </c>
      <c r="I10">
        <v>6</v>
      </c>
    </row>
    <row r="11" spans="1:11" ht="17">
      <c r="A11" s="148" t="s">
        <v>104</v>
      </c>
      <c r="B11" s="149">
        <v>2.1138888888888889</v>
      </c>
      <c r="C11" s="149">
        <v>1.2</v>
      </c>
      <c r="D11" s="149">
        <f>IF(ISNUMBER(AVERAGE(RFI!Z65:Z70)),AVERAGE(RFI!Z65:Z70),"-")</f>
        <v>1.2</v>
      </c>
      <c r="E11" s="149">
        <f>IF(ISNUMBER(AVERAGE(RFI!AA65:AA70)),AVERAGE(RFI!AA65:AA70),"-")</f>
        <v>1.2</v>
      </c>
      <c r="F11">
        <v>65</v>
      </c>
      <c r="G11">
        <f t="shared" si="0"/>
        <v>65</v>
      </c>
      <c r="H11">
        <v>70</v>
      </c>
      <c r="I11">
        <v>5</v>
      </c>
    </row>
    <row r="12" spans="1:11" ht="17" hidden="1">
      <c r="A12" s="148" t="s">
        <v>255</v>
      </c>
      <c r="B12" s="149">
        <v>1.5999999999999999</v>
      </c>
      <c r="C12" s="149" t="s">
        <v>725</v>
      </c>
      <c r="D12" s="149" t="str">
        <f>IF(ISNUMBER(AVERAGE(RFI!Z73:Z78)),AVERAGE(RFI!Z73:Z78),"-")</f>
        <v>-</v>
      </c>
      <c r="E12" s="149" t="str">
        <f>IF(ISNUMBER(AVERAGE(RFI!AA73:AA78)),AVERAGE(RFI!AA73:AA78),"-")</f>
        <v>-</v>
      </c>
      <c r="F12">
        <v>73</v>
      </c>
      <c r="G12">
        <f t="shared" si="0"/>
        <v>73</v>
      </c>
      <c r="H12">
        <v>78</v>
      </c>
      <c r="I12">
        <v>5</v>
      </c>
    </row>
    <row r="13" spans="1:11" ht="17">
      <c r="A13" s="148" t="s">
        <v>398</v>
      </c>
      <c r="B13" s="149">
        <v>1.9953703703703702</v>
      </c>
      <c r="C13" s="149">
        <v>2.4285714285714284</v>
      </c>
      <c r="D13" s="149">
        <f>IF(ISNUMBER(AVERAGE(RFI!Z81:Z88)),AVERAGE(RFI!Z81:Z88),"-")</f>
        <v>2.7142857142857144</v>
      </c>
      <c r="E13" s="149">
        <f>IF(ISNUMBER(AVERAGE(RFI!AA81:AA88)),AVERAGE(RFI!AA81:AA88),"-")</f>
        <v>2.4285714285714284</v>
      </c>
      <c r="F13">
        <v>81</v>
      </c>
      <c r="G13">
        <f t="shared" si="0"/>
        <v>81</v>
      </c>
      <c r="H13">
        <v>88</v>
      </c>
      <c r="I13">
        <v>7</v>
      </c>
    </row>
    <row r="14" spans="1:11" ht="20">
      <c r="A14" s="146" t="s">
        <v>256</v>
      </c>
      <c r="B14" s="147">
        <v>1.6055555555555558</v>
      </c>
      <c r="C14" s="147">
        <v>1.75</v>
      </c>
      <c r="D14" s="147">
        <f>IF(ISNUMBER(AVERAGE(RFI!Z91:Z108)),AVERAGE(RFI!Z91:Z108),"-")</f>
        <v>1.875</v>
      </c>
      <c r="E14" s="147">
        <f>IF(ISNUMBER(AVERAGE(RFI!AA91:AA108)),AVERAGE(RFI!AA91:AA108),"-")</f>
        <v>1.75</v>
      </c>
      <c r="F14">
        <v>91</v>
      </c>
      <c r="G14">
        <f t="shared" si="0"/>
        <v>91</v>
      </c>
      <c r="H14">
        <v>108</v>
      </c>
      <c r="J14">
        <f>SUM(I15:I17)</f>
        <v>10</v>
      </c>
    </row>
    <row r="15" spans="1:11" ht="17">
      <c r="A15" s="148" t="s">
        <v>1063</v>
      </c>
      <c r="B15" s="149">
        <v>1.5781249999999998</v>
      </c>
      <c r="C15" s="149">
        <v>1.6</v>
      </c>
      <c r="D15" s="149">
        <f>IF(ISNUMBER(AVERAGE(RFI!Z92:Z97)),AVERAGE(RFI!Z92:Z97),"-")</f>
        <v>1.8</v>
      </c>
      <c r="E15" s="149">
        <f>IF(ISNUMBER(AVERAGE(RFI!AA92:AA97)),AVERAGE(RFI!AA92:AA97),"-")</f>
        <v>1.6</v>
      </c>
      <c r="F15">
        <v>92</v>
      </c>
      <c r="G15">
        <f t="shared" si="0"/>
        <v>92</v>
      </c>
      <c r="H15">
        <v>97</v>
      </c>
      <c r="I15">
        <v>5</v>
      </c>
    </row>
    <row r="16" spans="1:11" ht="17" hidden="1">
      <c r="A16" s="148" t="s">
        <v>1078</v>
      </c>
      <c r="B16" s="149">
        <v>1.3076923076923077</v>
      </c>
      <c r="C16" s="149" t="s">
        <v>725</v>
      </c>
      <c r="D16" s="149" t="str">
        <f>IF(ISNUMBER(AVERAGE(RFI!Z100:Z102)),AVERAGE(RFI!Z100:Z102),"-")</f>
        <v>-</v>
      </c>
      <c r="E16" s="149" t="str">
        <f>IF(ISNUMBER(AVERAGE(RFI!AA100:AA102)),AVERAGE(RFI!AA100:AA102),"-")</f>
        <v>-</v>
      </c>
      <c r="F16">
        <v>100</v>
      </c>
      <c r="G16">
        <f t="shared" si="0"/>
        <v>100</v>
      </c>
      <c r="H16">
        <v>102</v>
      </c>
      <c r="I16">
        <v>2</v>
      </c>
    </row>
    <row r="17" spans="1:11" ht="17">
      <c r="A17" s="148" t="s">
        <v>1084</v>
      </c>
      <c r="B17" s="149">
        <v>1.5885416666666663</v>
      </c>
      <c r="C17" s="149">
        <v>2</v>
      </c>
      <c r="D17" s="149">
        <f>IF(ISNUMBER(AVERAGE(RFI!Z105:Z108)),AVERAGE(RFI!Z105:Z108),"-")</f>
        <v>2</v>
      </c>
      <c r="E17" s="149">
        <f>IF(ISNUMBER(AVERAGE(RFI!AA105:AA108)),AVERAGE(RFI!AA105:AA108),"-")</f>
        <v>2</v>
      </c>
      <c r="F17">
        <v>105</v>
      </c>
      <c r="G17">
        <f t="shared" si="0"/>
        <v>105</v>
      </c>
      <c r="H17">
        <v>108</v>
      </c>
      <c r="I17">
        <v>3</v>
      </c>
    </row>
    <row r="18" spans="1:11" ht="20" hidden="1">
      <c r="A18" s="146" t="s">
        <v>1093</v>
      </c>
      <c r="B18" s="147">
        <v>1.6431818181818185</v>
      </c>
      <c r="C18" s="147" t="s">
        <v>725</v>
      </c>
      <c r="D18" s="147" t="str">
        <f>IF(ISNUMBER(AVERAGE(RFI!Z111:Z125)),AVERAGE(RFI!Z111:Z125),"-")</f>
        <v>-</v>
      </c>
      <c r="E18" s="147" t="str">
        <f>IF(ISNUMBER(AVERAGE(RFI!AA111:AA125)),AVERAGE(RFI!AA111:AA125),"-")</f>
        <v>-</v>
      </c>
      <c r="F18">
        <v>111</v>
      </c>
      <c r="G18">
        <f t="shared" si="0"/>
        <v>111</v>
      </c>
      <c r="H18">
        <v>125</v>
      </c>
      <c r="J18">
        <f>SUM(I19:I20)</f>
        <v>10</v>
      </c>
    </row>
    <row r="19" spans="1:11" ht="17" hidden="1">
      <c r="A19" s="148" t="s">
        <v>88</v>
      </c>
      <c r="B19" s="149">
        <v>1.6461038961038961</v>
      </c>
      <c r="C19" s="149" t="s">
        <v>725</v>
      </c>
      <c r="D19" s="149" t="str">
        <f>IF(ISNUMBER(AVERAGE(RFI!Z112:Z119)),AVERAGE(RFI!Z112:Z119),"-")</f>
        <v>-</v>
      </c>
      <c r="E19" s="149" t="str">
        <f>IF(ISNUMBER(AVERAGE(RFI!AA112:AA119)),AVERAGE(RFI!AA112:AA119),"-")</f>
        <v>-</v>
      </c>
      <c r="F19">
        <v>112</v>
      </c>
      <c r="G19">
        <f t="shared" si="0"/>
        <v>112</v>
      </c>
      <c r="H19">
        <v>119</v>
      </c>
      <c r="I19">
        <v>7</v>
      </c>
    </row>
    <row r="20" spans="1:11" ht="17" hidden="1">
      <c r="A20" s="148" t="s">
        <v>1111</v>
      </c>
      <c r="B20" s="149">
        <v>1.6363636363636365</v>
      </c>
      <c r="C20" s="149" t="s">
        <v>725</v>
      </c>
      <c r="D20" s="149" t="str">
        <f>IF(ISNUMBER(AVERAGE(RFI!Z122:Z125)),AVERAGE(RFI!Z122:Z125),"-")</f>
        <v>-</v>
      </c>
      <c r="E20" s="149" t="str">
        <f>IF(ISNUMBER(AVERAGE(RFI!AA122:AA125)),AVERAGE(RFI!AA122:AA125),"-")</f>
        <v>-</v>
      </c>
      <c r="F20">
        <v>122</v>
      </c>
      <c r="G20">
        <f t="shared" si="0"/>
        <v>122</v>
      </c>
      <c r="H20">
        <v>125</v>
      </c>
      <c r="I20">
        <v>3</v>
      </c>
    </row>
    <row r="21" spans="1:11" ht="20">
      <c r="A21" s="146" t="s">
        <v>40</v>
      </c>
      <c r="B21" s="147">
        <v>1.7734873276157215</v>
      </c>
      <c r="C21" s="147">
        <v>1.4861111111111112</v>
      </c>
      <c r="D21" s="147">
        <f>IF(ISNUMBER(AVERAGE(RFI!Z128:Z219)),AVERAGE(RFI!Z128:Z219),"-")</f>
        <v>1.6527777777777777</v>
      </c>
      <c r="E21" s="147">
        <f>IF(ISNUMBER(AVERAGE(RFI!AA128:AA219)),AVERAGE(RFI!AA128:AA219),"-")</f>
        <v>1.4861111111111112</v>
      </c>
      <c r="F21">
        <v>128</v>
      </c>
      <c r="G21">
        <f t="shared" si="0"/>
        <v>128</v>
      </c>
      <c r="H21">
        <v>219</v>
      </c>
      <c r="J21">
        <f>SUM(I22:I28)</f>
        <v>72</v>
      </c>
    </row>
    <row r="22" spans="1:11" ht="17">
      <c r="A22" s="148" t="s">
        <v>1118</v>
      </c>
      <c r="B22" s="149">
        <v>1.4292328042328046</v>
      </c>
      <c r="C22" s="149">
        <v>1.1428571428571428</v>
      </c>
      <c r="D22" s="149">
        <f>IF(ISNUMBER(AVERAGE(RFI!Z129:Z136)),AVERAGE(RFI!Z129:Z136),"-")</f>
        <v>1.2857142857142858</v>
      </c>
      <c r="E22" s="149">
        <f>IF(ISNUMBER(AVERAGE(RFI!AA129:AA136)),AVERAGE(RFI!AA129:AA136),"-")</f>
        <v>1.1428571428571428</v>
      </c>
      <c r="F22">
        <v>129</v>
      </c>
      <c r="G22">
        <f t="shared" si="0"/>
        <v>129</v>
      </c>
      <c r="H22">
        <v>136</v>
      </c>
      <c r="I22">
        <v>7</v>
      </c>
    </row>
    <row r="23" spans="1:11" ht="17">
      <c r="A23" s="148" t="s">
        <v>1139</v>
      </c>
      <c r="B23" s="149">
        <v>1.9750233426704011</v>
      </c>
      <c r="C23" s="149">
        <v>2</v>
      </c>
      <c r="D23" s="149">
        <f>IF(ISNUMBER(AVERAGE(RFI!Z139:Z156)),AVERAGE(RFI!Z139:Z156),"-")</f>
        <v>2.1176470588235294</v>
      </c>
      <c r="E23" s="149">
        <f>IF(ISNUMBER(AVERAGE(RFI!AA139:AA156)),AVERAGE(RFI!AA139:AA156),"-")</f>
        <v>2</v>
      </c>
      <c r="F23">
        <v>139</v>
      </c>
      <c r="G23">
        <f t="shared" si="0"/>
        <v>139</v>
      </c>
      <c r="H23">
        <v>156</v>
      </c>
      <c r="I23">
        <v>17</v>
      </c>
    </row>
    <row r="24" spans="1:11" ht="17">
      <c r="A24" s="148" t="s">
        <v>924</v>
      </c>
      <c r="B24" s="149">
        <v>1.9546296296296299</v>
      </c>
      <c r="C24" s="149">
        <v>1.5333333333333334</v>
      </c>
      <c r="D24" s="149">
        <f>IF(ISNUMBER(AVERAGE(RFI!Z159:Z174)),AVERAGE(RFI!Z159:Z174),"-")</f>
        <v>1.7333333333333334</v>
      </c>
      <c r="E24" s="149">
        <f>IF(ISNUMBER(AVERAGE(RFI!AA159:AA174)),AVERAGE(RFI!AA159:AA174),"-")</f>
        <v>1.5333333333333334</v>
      </c>
      <c r="F24">
        <v>159</v>
      </c>
      <c r="G24">
        <f t="shared" si="0"/>
        <v>159</v>
      </c>
      <c r="H24">
        <v>174</v>
      </c>
      <c r="I24">
        <v>15</v>
      </c>
    </row>
    <row r="25" spans="1:11" ht="17">
      <c r="A25" s="148" t="s">
        <v>1078</v>
      </c>
      <c r="B25" s="149">
        <v>1.4583333333333333</v>
      </c>
      <c r="C25" s="149">
        <v>1.2</v>
      </c>
      <c r="D25" s="149">
        <f>IF(ISNUMBER(AVERAGE(RFI!Z177:Z182)),AVERAGE(RFI!Z177:Z182),"-")</f>
        <v>1.2</v>
      </c>
      <c r="E25" s="149">
        <f>IF(ISNUMBER(AVERAGE(RFI!AA177:AA182)),AVERAGE(RFI!AA177:AA182),"-")</f>
        <v>1.2</v>
      </c>
      <c r="F25">
        <v>177</v>
      </c>
      <c r="G25">
        <f t="shared" si="0"/>
        <v>177</v>
      </c>
      <c r="H25">
        <v>182</v>
      </c>
      <c r="I25">
        <v>5</v>
      </c>
    </row>
    <row r="26" spans="1:11" ht="17">
      <c r="A26" s="148" t="s">
        <v>1234</v>
      </c>
      <c r="B26" s="149">
        <v>1.3142361111111112</v>
      </c>
      <c r="C26" s="149">
        <v>1</v>
      </c>
      <c r="D26" s="149">
        <f>IF(ISNUMBER(AVERAGE(RFI!Z185:Z193)),AVERAGE(RFI!Z185:Z193),"-")</f>
        <v>1</v>
      </c>
      <c r="E26" s="149">
        <f>IF(ISNUMBER(AVERAGE(RFI!AA185:AA193)),AVERAGE(RFI!AA185:AA193),"-")</f>
        <v>1</v>
      </c>
      <c r="F26">
        <v>185</v>
      </c>
      <c r="G26">
        <f t="shared" si="0"/>
        <v>185</v>
      </c>
      <c r="H26">
        <v>193</v>
      </c>
      <c r="I26">
        <v>8</v>
      </c>
    </row>
    <row r="27" spans="1:11" ht="17">
      <c r="A27" s="148" t="s">
        <v>1255</v>
      </c>
      <c r="B27" s="149">
        <v>1.9109686609686609</v>
      </c>
      <c r="C27" s="149">
        <v>1.6923076923076923</v>
      </c>
      <c r="D27" s="149">
        <f>IF(ISNUMBER(AVERAGE(RFI!Z196:Z209)),AVERAGE(RFI!Z196:Z209),"-")</f>
        <v>2.1538461538461537</v>
      </c>
      <c r="E27" s="149">
        <f>IF(ISNUMBER(AVERAGE(RFI!AA196:AA209)),AVERAGE(RFI!AA196:AA209),"-")</f>
        <v>1.6923076923076923</v>
      </c>
      <c r="F27">
        <v>196</v>
      </c>
      <c r="G27">
        <f t="shared" si="0"/>
        <v>196</v>
      </c>
      <c r="H27">
        <v>209</v>
      </c>
      <c r="I27">
        <v>13</v>
      </c>
    </row>
    <row r="28" spans="1:11" ht="17">
      <c r="A28" s="148" t="s">
        <v>1290</v>
      </c>
      <c r="B28" s="149">
        <v>1.7361111111111112</v>
      </c>
      <c r="C28" s="149">
        <v>0.8571428571428571</v>
      </c>
      <c r="D28" s="149">
        <f>IF(ISNUMBER(AVERAGE(RFI!Z212:Z219)),AVERAGE(RFI!Z212:Z219),"-")</f>
        <v>0.8571428571428571</v>
      </c>
      <c r="E28" s="149">
        <f>IF(ISNUMBER(AVERAGE(RFI!AA212:AA219)),AVERAGE(RFI!AA212:AA219),"-")</f>
        <v>0.8571428571428571</v>
      </c>
      <c r="F28">
        <v>212</v>
      </c>
      <c r="G28">
        <f t="shared" si="0"/>
        <v>212</v>
      </c>
      <c r="H28">
        <v>219</v>
      </c>
      <c r="I28">
        <v>7</v>
      </c>
    </row>
    <row r="29" spans="1:11" ht="24" hidden="1">
      <c r="A29" s="150" t="s">
        <v>1310</v>
      </c>
      <c r="B29" s="145">
        <v>1.3635328825586182</v>
      </c>
      <c r="C29" s="145" t="s">
        <v>725</v>
      </c>
      <c r="D29" s="145" t="str">
        <f>IF(ISNUMBER(AVERAGE(RFI!Z222:Z345)),AVERAGE(RFI!Z222:Z345),"-")</f>
        <v>-</v>
      </c>
      <c r="E29" s="145" t="str">
        <f>IF(ISNUMBER(AVERAGE(RFI!AA222:AA345)),AVERAGE(RFI!AA222:AA345),"-")</f>
        <v>-</v>
      </c>
      <c r="F29">
        <v>222</v>
      </c>
      <c r="G29">
        <f t="shared" si="0"/>
        <v>222</v>
      </c>
      <c r="H29">
        <v>345</v>
      </c>
      <c r="K29">
        <f>SUM(J30:J48)</f>
        <v>65</v>
      </c>
    </row>
    <row r="30" spans="1:11" ht="40" hidden="1">
      <c r="A30" s="146" t="s">
        <v>1311</v>
      </c>
      <c r="B30" s="147">
        <v>1.3431372549019605</v>
      </c>
      <c r="C30" s="147" t="s">
        <v>725</v>
      </c>
      <c r="D30" s="147" t="str">
        <f>IF(ISNUMBER(AVERAGE(RFI!Z223:Z227)),AVERAGE(RFI!Z223:Z227),"-")</f>
        <v>-</v>
      </c>
      <c r="E30" s="147" t="str">
        <f>IF(ISNUMBER(AVERAGE(RFI!AA223:AA227)),AVERAGE(RFI!AA223:AA227),"-")</f>
        <v>-</v>
      </c>
      <c r="F30">
        <v>223</v>
      </c>
      <c r="G30">
        <f t="shared" si="0"/>
        <v>223</v>
      </c>
      <c r="H30">
        <v>227</v>
      </c>
      <c r="J30">
        <f>SUM(I31)</f>
        <v>3</v>
      </c>
    </row>
    <row r="31" spans="1:11" ht="17" hidden="1">
      <c r="A31" s="148" t="s">
        <v>1312</v>
      </c>
      <c r="B31" s="149">
        <v>1.3431372549019605</v>
      </c>
      <c r="C31" s="149" t="s">
        <v>725</v>
      </c>
      <c r="D31" s="149" t="str">
        <f>IF(ISNUMBER(AVERAGE(RFI!Z224:Z227)),AVERAGE(RFI!Z224:Z227),"-")</f>
        <v>-</v>
      </c>
      <c r="E31" s="149" t="str">
        <f>IF(ISNUMBER(AVERAGE(RFI!AA224:AA227)),AVERAGE(RFI!AA224:AA227),"-")</f>
        <v>-</v>
      </c>
      <c r="F31">
        <v>224</v>
      </c>
      <c r="G31">
        <f t="shared" si="0"/>
        <v>224</v>
      </c>
      <c r="H31">
        <v>227</v>
      </c>
      <c r="I31">
        <v>3</v>
      </c>
    </row>
    <row r="32" spans="1:11" ht="20" hidden="1">
      <c r="A32" s="146" t="s">
        <v>415</v>
      </c>
      <c r="B32" s="147">
        <v>2.1029411764705883</v>
      </c>
      <c r="C32" s="147" t="s">
        <v>725</v>
      </c>
      <c r="D32" s="147" t="str">
        <f>IF(ISNUMBER(AVERAGE(RFI!Z230:Z233)),AVERAGE(RFI!Z230:Z233),"-")</f>
        <v>-</v>
      </c>
      <c r="E32" s="147" t="str">
        <f>IF(ISNUMBER(AVERAGE(RFI!AA230:AA233)),AVERAGE(RFI!AA230:AA233),"-")</f>
        <v>-</v>
      </c>
      <c r="F32">
        <v>230</v>
      </c>
      <c r="G32">
        <f t="shared" si="0"/>
        <v>230</v>
      </c>
      <c r="H32">
        <v>233</v>
      </c>
      <c r="J32">
        <f>SUM(I33)</f>
        <v>2</v>
      </c>
    </row>
    <row r="33" spans="1:10" ht="17" hidden="1">
      <c r="A33" s="148" t="s">
        <v>1319</v>
      </c>
      <c r="B33" s="149">
        <v>2.1029411764705883</v>
      </c>
      <c r="C33" s="149" t="s">
        <v>725</v>
      </c>
      <c r="D33" s="149" t="str">
        <f>IF(ISNUMBER(AVERAGE(RFI!Z231:Z233)),AVERAGE(RFI!Z231:Z233),"-")</f>
        <v>-</v>
      </c>
      <c r="E33" s="149" t="str">
        <f>IF(ISNUMBER(AVERAGE(RFI!AA231:AA233)),AVERAGE(RFI!AA231:AA233),"-")</f>
        <v>-</v>
      </c>
      <c r="F33">
        <v>231</v>
      </c>
      <c r="G33">
        <f t="shared" si="0"/>
        <v>231</v>
      </c>
      <c r="H33">
        <v>233</v>
      </c>
      <c r="I33">
        <v>2</v>
      </c>
    </row>
    <row r="34" spans="1:10" ht="20" hidden="1">
      <c r="A34" s="146" t="s">
        <v>1324</v>
      </c>
      <c r="B34" s="147">
        <v>1.4355203619909498</v>
      </c>
      <c r="C34" s="147" t="s">
        <v>725</v>
      </c>
      <c r="D34" s="147" t="str">
        <f>IF(ISNUMBER(AVERAGE(RFI!Z236:Z253)),AVERAGE(RFI!Z236:Z253),"-")</f>
        <v>-</v>
      </c>
      <c r="E34" s="147" t="str">
        <f>IF(ISNUMBER(AVERAGE(RFI!AA236:AA253)),AVERAGE(RFI!AA236:AA253),"-")</f>
        <v>-</v>
      </c>
      <c r="F34">
        <v>236</v>
      </c>
      <c r="G34">
        <f t="shared" si="0"/>
        <v>236</v>
      </c>
      <c r="H34">
        <v>253</v>
      </c>
      <c r="J34">
        <f>SUM(I35:I36)</f>
        <v>13</v>
      </c>
    </row>
    <row r="35" spans="1:10" ht="17" hidden="1">
      <c r="A35" s="148" t="s">
        <v>1325</v>
      </c>
      <c r="B35" s="149">
        <v>1.5235294117647058</v>
      </c>
      <c r="C35" s="149" t="s">
        <v>725</v>
      </c>
      <c r="D35" s="149" t="str">
        <f>IF(ISNUMBER(AVERAGE(RFI!Z237:Z242)),AVERAGE(RFI!Z237:Z242),"-")</f>
        <v>-</v>
      </c>
      <c r="E35" s="149" t="str">
        <f>IF(ISNUMBER(AVERAGE(RFI!AA237:AA242)),AVERAGE(RFI!AA237:AA242),"-")</f>
        <v>-</v>
      </c>
      <c r="F35">
        <v>237</v>
      </c>
      <c r="G35">
        <f t="shared" si="0"/>
        <v>237</v>
      </c>
      <c r="H35">
        <v>242</v>
      </c>
      <c r="I35">
        <v>5</v>
      </c>
    </row>
    <row r="36" spans="1:10" ht="17" hidden="1">
      <c r="A36" s="148" t="s">
        <v>1339</v>
      </c>
      <c r="B36" s="149">
        <v>1.3786764705882355</v>
      </c>
      <c r="C36" s="149" t="s">
        <v>725</v>
      </c>
      <c r="D36" s="149" t="str">
        <f>IF(ISNUMBER(AVERAGE(RFI!Z245:Z253)),AVERAGE(RFI!Z245:Z253),"-")</f>
        <v>-</v>
      </c>
      <c r="E36" s="149" t="str">
        <f>IF(ISNUMBER(AVERAGE(RFI!AA245:AA253)),AVERAGE(RFI!AA245:AA253),"-")</f>
        <v>-</v>
      </c>
      <c r="F36">
        <v>245</v>
      </c>
      <c r="G36">
        <f t="shared" si="0"/>
        <v>245</v>
      </c>
      <c r="H36">
        <v>253</v>
      </c>
      <c r="I36">
        <v>8</v>
      </c>
    </row>
    <row r="37" spans="1:10" ht="20" hidden="1">
      <c r="A37" s="146" t="s">
        <v>421</v>
      </c>
      <c r="B37" s="147">
        <v>1.0603641456582633</v>
      </c>
      <c r="C37" s="147" t="s">
        <v>725</v>
      </c>
      <c r="D37" s="147" t="str">
        <f>IF(ISNUMBER(AVERAGE(RFI!Z256:Z302)),AVERAGE(RFI!Z256:Z302),"-")</f>
        <v>-</v>
      </c>
      <c r="E37" s="147" t="str">
        <f>IF(ISNUMBER(AVERAGE(RFI!AA256:AA302)),AVERAGE(RFI!AA256:AA302),"-")</f>
        <v>-</v>
      </c>
      <c r="F37">
        <v>256</v>
      </c>
      <c r="G37">
        <f t="shared" si="0"/>
        <v>256</v>
      </c>
      <c r="H37">
        <v>302</v>
      </c>
      <c r="J37">
        <f>SUM(I38:I43)</f>
        <v>30</v>
      </c>
    </row>
    <row r="38" spans="1:10" ht="17" hidden="1">
      <c r="A38" s="148" t="s">
        <v>1361</v>
      </c>
      <c r="B38" s="149">
        <v>1.0294117647058825</v>
      </c>
      <c r="C38" s="149" t="s">
        <v>725</v>
      </c>
      <c r="D38" s="149" t="str">
        <f>IF(ISNUMBER(AVERAGE(RFI!Z257:Z260)),AVERAGE(RFI!Z257:Z260),"-")</f>
        <v>-</v>
      </c>
      <c r="E38" s="149" t="str">
        <f>IF(ISNUMBER(AVERAGE(RFI!AA257:AA260)),AVERAGE(RFI!AA257:AA260),"-")</f>
        <v>-</v>
      </c>
      <c r="F38">
        <v>257</v>
      </c>
      <c r="G38">
        <f t="shared" si="0"/>
        <v>257</v>
      </c>
      <c r="H38">
        <v>260</v>
      </c>
      <c r="I38">
        <v>3</v>
      </c>
    </row>
    <row r="39" spans="1:10" ht="17" hidden="1">
      <c r="A39" s="148" t="s">
        <v>1368</v>
      </c>
      <c r="B39" s="149">
        <v>0.96323529411764708</v>
      </c>
      <c r="C39" s="149" t="s">
        <v>725</v>
      </c>
      <c r="D39" s="149" t="str">
        <f>IF(ISNUMBER(AVERAGE(RFI!Z263:Z267)),AVERAGE(RFI!Z263:Z267),"-")</f>
        <v>-</v>
      </c>
      <c r="E39" s="149" t="str">
        <f>IF(ISNUMBER(AVERAGE(RFI!AA263:AA267)),AVERAGE(RFI!AA263:AA267),"-")</f>
        <v>-</v>
      </c>
      <c r="F39">
        <v>263</v>
      </c>
      <c r="G39">
        <f t="shared" si="0"/>
        <v>263</v>
      </c>
      <c r="H39">
        <v>267</v>
      </c>
      <c r="I39">
        <v>4</v>
      </c>
    </row>
    <row r="40" spans="1:10" ht="17" hidden="1">
      <c r="A40" s="148" t="s">
        <v>1378</v>
      </c>
      <c r="B40" s="149">
        <v>0.80147058823529416</v>
      </c>
      <c r="C40" s="149" t="s">
        <v>725</v>
      </c>
      <c r="D40" s="149" t="str">
        <f>IF(ISNUMBER(AVERAGE(RFI!Z270:Z274)),AVERAGE(RFI!Z270:Z274),"-")</f>
        <v>-</v>
      </c>
      <c r="E40" s="149" t="str">
        <f>IF(ISNUMBER(AVERAGE(RFI!AA270:AA274)),AVERAGE(RFI!AA270:AA274),"-")</f>
        <v>-</v>
      </c>
      <c r="F40">
        <v>270</v>
      </c>
      <c r="G40">
        <f t="shared" si="0"/>
        <v>270</v>
      </c>
      <c r="H40">
        <v>274</v>
      </c>
      <c r="I40">
        <v>4</v>
      </c>
    </row>
    <row r="41" spans="1:10" ht="17" hidden="1">
      <c r="A41" s="148" t="s">
        <v>1388</v>
      </c>
      <c r="B41" s="149">
        <v>0.98529411764705888</v>
      </c>
      <c r="C41" s="149" t="s">
        <v>725</v>
      </c>
      <c r="D41" s="149" t="str">
        <f>IF(ISNUMBER(AVERAGE(RFI!Z277:Z287)),AVERAGE(RFI!Z277:Z287),"-")</f>
        <v>-</v>
      </c>
      <c r="E41" s="149" t="str">
        <f>IF(ISNUMBER(AVERAGE(RFI!AA277:AA287)),AVERAGE(RFI!AA277:AA287),"-")</f>
        <v>-</v>
      </c>
      <c r="F41">
        <v>277</v>
      </c>
      <c r="G41">
        <f t="shared" si="0"/>
        <v>277</v>
      </c>
      <c r="H41">
        <v>287</v>
      </c>
      <c r="I41">
        <v>10</v>
      </c>
    </row>
    <row r="42" spans="1:10" ht="17" hidden="1">
      <c r="A42" s="148" t="s">
        <v>1412</v>
      </c>
      <c r="B42" s="149">
        <v>1.3515625</v>
      </c>
      <c r="C42" s="149" t="s">
        <v>725</v>
      </c>
      <c r="D42" s="149" t="str">
        <f>IF(ISNUMBER(AVERAGE(RFI!Z290:Z298)),AVERAGE(RFI!Z290:Z298),"-")</f>
        <v>-</v>
      </c>
      <c r="E42" s="149" t="str">
        <f>IF(ISNUMBER(AVERAGE(RFI!AA290:AA298)),AVERAGE(RFI!AA290:AA298),"-")</f>
        <v>-</v>
      </c>
      <c r="F42">
        <v>290</v>
      </c>
      <c r="G42">
        <f t="shared" si="0"/>
        <v>290</v>
      </c>
      <c r="H42">
        <v>298</v>
      </c>
      <c r="I42">
        <v>8</v>
      </c>
    </row>
    <row r="43" spans="1:10" ht="17" hidden="1">
      <c r="A43" s="148" t="s">
        <v>1429</v>
      </c>
      <c r="B43" s="149">
        <v>1.65625</v>
      </c>
      <c r="C43" s="149" t="s">
        <v>725</v>
      </c>
      <c r="D43" s="149" t="str">
        <f>IF(ISNUMBER(AVERAGE(RFI!Z301:Z302)),AVERAGE(RFI!Z301:Z302),"-")</f>
        <v>-</v>
      </c>
      <c r="E43" s="149" t="str">
        <f>IF(ISNUMBER(AVERAGE(RFI!AA301:AA302)),AVERAGE(RFI!AA301:AA302),"-")</f>
        <v>-</v>
      </c>
      <c r="F43">
        <v>301</v>
      </c>
      <c r="G43">
        <f t="shared" si="0"/>
        <v>301</v>
      </c>
      <c r="H43">
        <v>302</v>
      </c>
      <c r="I43">
        <v>1</v>
      </c>
    </row>
    <row r="44" spans="1:10" ht="20" hidden="1">
      <c r="A44" s="146" t="s">
        <v>88</v>
      </c>
      <c r="B44" s="147">
        <v>1.8627450980392157</v>
      </c>
      <c r="C44" s="147" t="s">
        <v>725</v>
      </c>
      <c r="D44" s="147" t="str">
        <f>IF(ISNUMBER(AVERAGE(RFI!Z305:Z321)),AVERAGE(RFI!Z305:Z321),"-")</f>
        <v>-</v>
      </c>
      <c r="E44" s="147" t="str">
        <f>IF(ISNUMBER(AVERAGE(RFI!AA305:AA321)),AVERAGE(RFI!AA305:AA321),"-")</f>
        <v>-</v>
      </c>
      <c r="F44">
        <v>305</v>
      </c>
      <c r="G44">
        <f t="shared" si="0"/>
        <v>305</v>
      </c>
      <c r="H44">
        <v>321</v>
      </c>
      <c r="J44">
        <f>SUM(I45:I47)</f>
        <v>9</v>
      </c>
    </row>
    <row r="45" spans="1:10" ht="17" hidden="1">
      <c r="A45" s="148" t="s">
        <v>1433</v>
      </c>
      <c r="B45" s="149">
        <v>1.4823529411764707</v>
      </c>
      <c r="C45" s="149" t="s">
        <v>725</v>
      </c>
      <c r="D45" s="149" t="str">
        <f>IF(ISNUMBER(AVERAGE(RFI!Z306:Z311)),AVERAGE(RFI!Z306:Z311),"-")</f>
        <v>-</v>
      </c>
      <c r="E45" s="149" t="str">
        <f>IF(ISNUMBER(AVERAGE(RFI!AA306:AA311)),AVERAGE(RFI!AA306:AA311),"-")</f>
        <v>-</v>
      </c>
      <c r="F45">
        <v>306</v>
      </c>
      <c r="G45">
        <f t="shared" si="0"/>
        <v>306</v>
      </c>
      <c r="H45">
        <v>311</v>
      </c>
      <c r="I45">
        <v>5</v>
      </c>
    </row>
    <row r="46" spans="1:10" ht="17" hidden="1">
      <c r="A46" s="148" t="s">
        <v>1446</v>
      </c>
      <c r="B46" s="149">
        <v>2.2205882352941178</v>
      </c>
      <c r="C46" s="149" t="s">
        <v>725</v>
      </c>
      <c r="D46" s="149" t="str">
        <f>IF(ISNUMBER(AVERAGE(RFI!Z314:Z316)),AVERAGE(RFI!Z314:Z316),"-")</f>
        <v>-</v>
      </c>
      <c r="E46" s="149" t="str">
        <f>IF(ISNUMBER(AVERAGE(RFI!AA314:AA316)),AVERAGE(RFI!AA314:AA316),"-")</f>
        <v>-</v>
      </c>
      <c r="F46">
        <v>314</v>
      </c>
      <c r="G46">
        <f t="shared" si="0"/>
        <v>314</v>
      </c>
      <c r="H46">
        <v>316</v>
      </c>
      <c r="I46">
        <v>2</v>
      </c>
    </row>
    <row r="47" spans="1:10" ht="17" hidden="1">
      <c r="A47" s="148" t="s">
        <v>1453</v>
      </c>
      <c r="B47" s="149">
        <v>2.4558823529411766</v>
      </c>
      <c r="C47" s="149" t="s">
        <v>725</v>
      </c>
      <c r="D47" s="149" t="str">
        <f>IF(ISNUMBER(AVERAGE(RFI!Z319:Z321)),AVERAGE(RFI!Z319:Z321),"-")</f>
        <v>-</v>
      </c>
      <c r="E47" s="149" t="str">
        <f>IF(ISNUMBER(AVERAGE(RFI!AA319:AA321)),AVERAGE(RFI!AA319:AA321),"-")</f>
        <v>-</v>
      </c>
      <c r="F47">
        <v>319</v>
      </c>
      <c r="G47">
        <f t="shared" si="0"/>
        <v>319</v>
      </c>
      <c r="H47">
        <v>321</v>
      </c>
      <c r="I47">
        <v>2</v>
      </c>
    </row>
    <row r="48" spans="1:10" ht="20" hidden="1">
      <c r="A48" s="146" t="s">
        <v>256</v>
      </c>
      <c r="B48" s="147">
        <v>1.5919117647058822</v>
      </c>
      <c r="C48" s="147" t="s">
        <v>725</v>
      </c>
      <c r="D48" s="147" t="str">
        <f>IF(ISNUMBER(AVERAGE(RFI!Z324:Z345)),AVERAGE(RFI!Z324:Z345),"-")</f>
        <v>-</v>
      </c>
      <c r="E48" s="147" t="str">
        <f>IF(ISNUMBER(AVERAGE(RFI!AA324:AA345)),AVERAGE(RFI!AA324:AA345),"-")</f>
        <v>-</v>
      </c>
      <c r="F48">
        <v>324</v>
      </c>
      <c r="G48">
        <f t="shared" si="0"/>
        <v>324</v>
      </c>
      <c r="H48">
        <v>345</v>
      </c>
      <c r="J48">
        <f>SUM(I49:I53)</f>
        <v>8</v>
      </c>
    </row>
    <row r="49" spans="1:11" ht="17" hidden="1">
      <c r="A49" s="148" t="s">
        <v>121</v>
      </c>
      <c r="B49" s="149">
        <v>1.9705882352941178</v>
      </c>
      <c r="C49" s="149" t="s">
        <v>725</v>
      </c>
      <c r="D49" s="149" t="str">
        <f>IF(ISNUMBER(AVERAGE(RFI!Z325:Z326)),AVERAGE(RFI!Z325:Z326),"-")</f>
        <v>-</v>
      </c>
      <c r="E49" s="149" t="str">
        <f>IF(ISNUMBER(AVERAGE(RFI!AA325:AA326)),AVERAGE(RFI!AA325:AA326),"-")</f>
        <v>-</v>
      </c>
      <c r="F49">
        <v>325</v>
      </c>
      <c r="G49">
        <f t="shared" si="0"/>
        <v>325</v>
      </c>
      <c r="H49">
        <v>326</v>
      </c>
      <c r="I49">
        <v>1</v>
      </c>
    </row>
    <row r="50" spans="1:11" ht="17" hidden="1">
      <c r="A50" s="148" t="s">
        <v>1084</v>
      </c>
      <c r="B50" s="149">
        <v>2.0147058823529411</v>
      </c>
      <c r="C50" s="149" t="s">
        <v>725</v>
      </c>
      <c r="D50" s="149" t="str">
        <f>IF(ISNUMBER(AVERAGE(RFI!Z329:Z331)),AVERAGE(RFI!Z329:Z331),"-")</f>
        <v>-</v>
      </c>
      <c r="E50" s="149" t="str">
        <f>IF(ISNUMBER(AVERAGE(RFI!AA329:AA331)),AVERAGE(RFI!AA329:AA331),"-")</f>
        <v>-</v>
      </c>
      <c r="F50">
        <v>329</v>
      </c>
      <c r="G50">
        <f t="shared" si="0"/>
        <v>329</v>
      </c>
      <c r="H50">
        <v>331</v>
      </c>
      <c r="I50">
        <v>2</v>
      </c>
    </row>
    <row r="51" spans="1:11" ht="17" hidden="1">
      <c r="A51" s="148" t="s">
        <v>415</v>
      </c>
      <c r="B51" s="149">
        <v>0.94117647058823528</v>
      </c>
      <c r="C51" s="149" t="s">
        <v>725</v>
      </c>
      <c r="D51" s="149" t="str">
        <f>IF(ISNUMBER(AVERAGE(RFI!Z334:Z335)),AVERAGE(RFI!Z334:Z335),"-")</f>
        <v>-</v>
      </c>
      <c r="E51" s="149" t="str">
        <f>IF(ISNUMBER(AVERAGE(RFI!AA334:AA335)),AVERAGE(RFI!AA334:AA335),"-")</f>
        <v>-</v>
      </c>
      <c r="F51">
        <v>334</v>
      </c>
      <c r="G51">
        <f t="shared" si="0"/>
        <v>334</v>
      </c>
      <c r="H51">
        <v>335</v>
      </c>
      <c r="I51">
        <v>1</v>
      </c>
    </row>
    <row r="52" spans="1:11" ht="17" hidden="1">
      <c r="A52" s="148" t="s">
        <v>1324</v>
      </c>
      <c r="B52" s="149">
        <v>1.4215686274509807</v>
      </c>
      <c r="C52" s="149" t="s">
        <v>725</v>
      </c>
      <c r="D52" s="149" t="str">
        <f>IF(ISNUMBER(AVERAGE(RFI!Z338:Z341)),AVERAGE(RFI!Z338:Z341),"-")</f>
        <v>-</v>
      </c>
      <c r="E52" s="149" t="str">
        <f>IF(ISNUMBER(AVERAGE(RFI!AA338:AA341)),AVERAGE(RFI!AA338:AA341),"-")</f>
        <v>-</v>
      </c>
      <c r="F52">
        <v>338</v>
      </c>
      <c r="G52">
        <f t="shared" si="0"/>
        <v>338</v>
      </c>
      <c r="H52">
        <v>341</v>
      </c>
      <c r="I52">
        <v>3</v>
      </c>
    </row>
    <row r="53" spans="1:11" ht="17" hidden="1">
      <c r="A53" s="148" t="s">
        <v>256</v>
      </c>
      <c r="B53" s="149">
        <v>1.5294117647058822</v>
      </c>
      <c r="C53" s="149" t="s">
        <v>725</v>
      </c>
      <c r="D53" s="149" t="str">
        <f>IF(ISNUMBER(AVERAGE(RFI!Z344:Z345)),AVERAGE(RFI!Z344:Z345),"-")</f>
        <v>-</v>
      </c>
      <c r="E53" s="149" t="str">
        <f>IF(ISNUMBER(AVERAGE(RFI!AA344:AA345)),AVERAGE(RFI!AA344:AA345),"-")</f>
        <v>-</v>
      </c>
      <c r="F53">
        <v>344</v>
      </c>
      <c r="G53">
        <f t="shared" si="0"/>
        <v>344</v>
      </c>
      <c r="H53">
        <v>345</v>
      </c>
      <c r="I53">
        <v>1</v>
      </c>
    </row>
    <row r="54" spans="1:11" ht="24">
      <c r="A54" s="150" t="s">
        <v>1479</v>
      </c>
      <c r="B54" s="145">
        <v>2.2579125450502264</v>
      </c>
      <c r="C54" s="145">
        <v>2.6428571428571428</v>
      </c>
      <c r="D54" s="145">
        <f>IF(ISNUMBER(AVERAGE(RFI!Z348:Z380)),AVERAGE(RFI!Z348:Z380),"-")</f>
        <v>2.9285714285714284</v>
      </c>
      <c r="E54" s="145">
        <f>IF(ISNUMBER(AVERAGE(RFI!AA348:AA380)),AVERAGE(RFI!AA348:AA380),"-")</f>
        <v>2.6428571428571428</v>
      </c>
      <c r="F54">
        <v>348</v>
      </c>
      <c r="G54">
        <f t="shared" si="0"/>
        <v>348</v>
      </c>
      <c r="H54">
        <v>380</v>
      </c>
      <c r="K54">
        <f>SUM(J55:J57)</f>
        <v>23</v>
      </c>
    </row>
    <row r="55" spans="1:11" ht="20">
      <c r="A55" s="146" t="s">
        <v>1480</v>
      </c>
      <c r="B55" s="147">
        <v>2.2895218816271448</v>
      </c>
      <c r="C55" s="147">
        <v>2.6428571428571428</v>
      </c>
      <c r="D55" s="147">
        <f>IF(ISNUMBER(AVERAGE(RFI!Z349:Z368)),AVERAGE(RFI!Z349:Z368),"-")</f>
        <v>2.9285714285714284</v>
      </c>
      <c r="E55" s="147">
        <f>IF(ISNUMBER(AVERAGE(RFI!AA349:AA368)),AVERAGE(RFI!AA349:AA368),"-")</f>
        <v>2.6428571428571428</v>
      </c>
      <c r="F55">
        <v>349</v>
      </c>
      <c r="G55">
        <f t="shared" si="0"/>
        <v>349</v>
      </c>
      <c r="H55">
        <v>368</v>
      </c>
      <c r="J55">
        <v>19</v>
      </c>
    </row>
    <row r="56" spans="1:11" ht="20" hidden="1">
      <c r="A56" s="146" t="s">
        <v>1508</v>
      </c>
      <c r="B56" s="147">
        <v>1.5961538461538463</v>
      </c>
      <c r="C56" s="147" t="s">
        <v>725</v>
      </c>
      <c r="D56" s="147" t="str">
        <f>IF(ISNUMBER(AVERAGE(RFI!Z371:Z372)),AVERAGE(RFI!Z371:Z372),"-")</f>
        <v>-</v>
      </c>
      <c r="E56" s="147" t="str">
        <f>IF(ISNUMBER(AVERAGE(RFI!AA371:AA372)),AVERAGE(RFI!AA371:AA372),"-")</f>
        <v>-</v>
      </c>
      <c r="F56">
        <v>371</v>
      </c>
      <c r="G56">
        <f t="shared" si="0"/>
        <v>371</v>
      </c>
      <c r="H56">
        <v>372</v>
      </c>
      <c r="J56">
        <v>1</v>
      </c>
    </row>
    <row r="57" spans="1:11" ht="20" hidden="1">
      <c r="A57" s="146" t="s">
        <v>1510</v>
      </c>
      <c r="B57" s="147">
        <v>1.7941176470588238</v>
      </c>
      <c r="C57" s="147" t="s">
        <v>725</v>
      </c>
      <c r="D57" s="147" t="str">
        <f>IF(ISNUMBER(AVERAGE(RFI!Z375:Z378)),AVERAGE(RFI!Z375:Z378),"-")</f>
        <v>-</v>
      </c>
      <c r="E57" s="147" t="str">
        <f>IF(ISNUMBER(AVERAGE(RFI!AA375:AA378)),AVERAGE(RFI!AA375:AA378),"-")</f>
        <v>-</v>
      </c>
      <c r="F57">
        <v>375</v>
      </c>
      <c r="G57">
        <f t="shared" si="0"/>
        <v>375</v>
      </c>
      <c r="H57">
        <v>378</v>
      </c>
      <c r="J57">
        <v>3</v>
      </c>
    </row>
    <row r="58" spans="1:11" ht="24" hidden="1">
      <c r="A58" s="150" t="s">
        <v>1516</v>
      </c>
      <c r="B58" s="145">
        <v>1.8357155681375863</v>
      </c>
      <c r="C58" s="145" t="s">
        <v>725</v>
      </c>
      <c r="D58" s="145" t="str">
        <f>IF(ISNUMBER(AVERAGE(RFI!Z381:Z516)),AVERAGE(RFI!Z381:Z516),"-")</f>
        <v>-</v>
      </c>
      <c r="E58" s="145" t="str">
        <f>IF(ISNUMBER(AVERAGE(RFI!AA381:AA516)),AVERAGE(RFI!AA381:AA516),"-")</f>
        <v>-</v>
      </c>
      <c r="F58">
        <v>381</v>
      </c>
      <c r="G58">
        <f t="shared" si="0"/>
        <v>381</v>
      </c>
      <c r="H58">
        <v>516</v>
      </c>
      <c r="K58">
        <f>SUM(J59:J73)</f>
        <v>99</v>
      </c>
    </row>
    <row r="59" spans="1:11" ht="20" hidden="1">
      <c r="A59" s="146" t="s">
        <v>254</v>
      </c>
      <c r="B59" s="147">
        <v>1.8637390387390389</v>
      </c>
      <c r="C59" s="147" t="s">
        <v>725</v>
      </c>
      <c r="D59" s="147" t="str">
        <f>IF(ISNUMBER(AVERAGE(RFI!Z382:Z407)),AVERAGE(RFI!Z382:Z407),"-")</f>
        <v>-</v>
      </c>
      <c r="E59" s="147" t="str">
        <f>IF(ISNUMBER(AVERAGE(RFI!AA382:AA407)),AVERAGE(RFI!AA382:AA407),"-")</f>
        <v>-</v>
      </c>
      <c r="F59">
        <v>382</v>
      </c>
      <c r="G59">
        <f t="shared" si="0"/>
        <v>382</v>
      </c>
      <c r="H59">
        <v>407</v>
      </c>
      <c r="J59">
        <f>SUM(I60:I61)</f>
        <v>21</v>
      </c>
    </row>
    <row r="60" spans="1:11" ht="17" hidden="1">
      <c r="A60" s="148" t="s">
        <v>416</v>
      </c>
      <c r="B60" s="149">
        <v>1.9130036630036631</v>
      </c>
      <c r="C60" s="149" t="s">
        <v>725</v>
      </c>
      <c r="D60" s="149" t="str">
        <f>IF(ISNUMBER(AVERAGE(RFI!Z383:Z397)),AVERAGE(RFI!Z383:Z397),"-")</f>
        <v>-</v>
      </c>
      <c r="E60" s="149" t="str">
        <f>IF(ISNUMBER(AVERAGE(RFI!AA383:AA397)),AVERAGE(RFI!AA383:AA397),"-")</f>
        <v>-</v>
      </c>
      <c r="F60">
        <v>383</v>
      </c>
      <c r="G60">
        <f t="shared" si="0"/>
        <v>383</v>
      </c>
      <c r="H60">
        <v>397</v>
      </c>
      <c r="I60">
        <v>14</v>
      </c>
    </row>
    <row r="61" spans="1:11" ht="17" hidden="1">
      <c r="A61" s="148" t="s">
        <v>417</v>
      </c>
      <c r="B61" s="149">
        <v>1.7445054945054943</v>
      </c>
      <c r="C61" s="149" t="s">
        <v>725</v>
      </c>
      <c r="D61" s="149" t="str">
        <f>IF(ISNUMBER(AVERAGE(RFI!Z400:Z407)),AVERAGE(RFI!Z400:Z407),"-")</f>
        <v>-</v>
      </c>
      <c r="E61" s="149" t="str">
        <f>IF(ISNUMBER(AVERAGE(RFI!AA400:AA407)),AVERAGE(RFI!AA400:AA407),"-")</f>
        <v>-</v>
      </c>
      <c r="F61">
        <v>400</v>
      </c>
      <c r="G61">
        <f t="shared" si="0"/>
        <v>400</v>
      </c>
      <c r="H61">
        <v>407</v>
      </c>
      <c r="I61">
        <v>7</v>
      </c>
    </row>
    <row r="62" spans="1:11" ht="20" hidden="1">
      <c r="A62" s="146" t="s">
        <v>418</v>
      </c>
      <c r="B62" s="147">
        <v>2.2376698644781063</v>
      </c>
      <c r="C62" s="147" t="s">
        <v>725</v>
      </c>
      <c r="D62" s="147" t="str">
        <f>IF(ISNUMBER(AVERAGE(RFI!Z410:Z462)),AVERAGE(RFI!Z410:Z462),"-")</f>
        <v>-</v>
      </c>
      <c r="E62" s="147" t="str">
        <f>IF(ISNUMBER(AVERAGE(RFI!AA410:AA462)),AVERAGE(RFI!AA410:AA462),"-")</f>
        <v>-</v>
      </c>
      <c r="F62">
        <v>410</v>
      </c>
      <c r="G62">
        <f t="shared" si="0"/>
        <v>410</v>
      </c>
      <c r="H62">
        <v>462</v>
      </c>
      <c r="J62">
        <f>SUM(I63:I66)</f>
        <v>42</v>
      </c>
    </row>
    <row r="63" spans="1:11" ht="17" hidden="1">
      <c r="A63" s="148" t="s">
        <v>1562</v>
      </c>
      <c r="B63" s="149">
        <v>2.3528083028083029</v>
      </c>
      <c r="C63" s="149" t="s">
        <v>725</v>
      </c>
      <c r="D63" s="149" t="str">
        <f>IF(ISNUMBER(AVERAGE(RFI!Z411:Z432)),AVERAGE(RFI!Z411:Z432),"-")</f>
        <v>-</v>
      </c>
      <c r="E63" s="149" t="str">
        <f>IF(ISNUMBER(AVERAGE(RFI!AA411:AA432)),AVERAGE(RFI!AA411:AA432),"-")</f>
        <v>-</v>
      </c>
      <c r="F63">
        <v>411</v>
      </c>
      <c r="G63">
        <f t="shared" si="0"/>
        <v>411</v>
      </c>
      <c r="H63">
        <v>432</v>
      </c>
      <c r="I63">
        <v>21</v>
      </c>
    </row>
    <row r="64" spans="1:11" ht="17" hidden="1">
      <c r="A64" s="148" t="s">
        <v>410</v>
      </c>
      <c r="B64" s="149">
        <v>2.4487179487179485</v>
      </c>
      <c r="C64" s="149" t="s">
        <v>725</v>
      </c>
      <c r="D64" s="149" t="str">
        <f>IF(ISNUMBER(AVERAGE(RFI!Z435:Z439)),AVERAGE(RFI!Z435:Z439),"-")</f>
        <v>-</v>
      </c>
      <c r="E64" s="149" t="str">
        <f>IF(ISNUMBER(AVERAGE(RFI!AA435:AA439)),AVERAGE(RFI!AA435:AA439),"-")</f>
        <v>-</v>
      </c>
      <c r="F64">
        <v>435</v>
      </c>
      <c r="G64">
        <f t="shared" si="0"/>
        <v>435</v>
      </c>
      <c r="H64">
        <v>439</v>
      </c>
      <c r="I64">
        <v>4</v>
      </c>
    </row>
    <row r="65" spans="1:11" ht="17" hidden="1">
      <c r="A65" s="148" t="s">
        <v>411</v>
      </c>
      <c r="B65" s="149">
        <v>2.0410256410256413</v>
      </c>
      <c r="C65" s="149" t="s">
        <v>725</v>
      </c>
      <c r="D65" s="149" t="str">
        <f>IF(ISNUMBER(AVERAGE(RFI!Z442:Z448)),AVERAGE(RFI!Z442:Z448),"-")</f>
        <v>-</v>
      </c>
      <c r="E65" s="149" t="str">
        <f>IF(ISNUMBER(AVERAGE(RFI!AA442:AA448)),AVERAGE(RFI!AA442:AA448),"-")</f>
        <v>-</v>
      </c>
      <c r="F65">
        <v>442</v>
      </c>
      <c r="G65">
        <f t="shared" si="0"/>
        <v>442</v>
      </c>
      <c r="H65">
        <v>448</v>
      </c>
      <c r="I65">
        <v>6</v>
      </c>
    </row>
    <row r="66" spans="1:11" ht="17" hidden="1">
      <c r="A66" s="148" t="s">
        <v>419</v>
      </c>
      <c r="B66" s="149">
        <v>2.0192307692307692</v>
      </c>
      <c r="C66" s="149" t="s">
        <v>725</v>
      </c>
      <c r="D66" s="149" t="str">
        <f>IF(ISNUMBER(AVERAGE(RFI!Z451:Z462)),AVERAGE(RFI!Z451:Z462),"-")</f>
        <v>-</v>
      </c>
      <c r="E66" s="149" t="str">
        <f>IF(ISNUMBER(AVERAGE(RFI!AA451:AA462)),AVERAGE(RFI!AA451:AA462),"-")</f>
        <v>-</v>
      </c>
      <c r="F66">
        <v>451</v>
      </c>
      <c r="G66">
        <f t="shared" si="0"/>
        <v>451</v>
      </c>
      <c r="H66">
        <v>462</v>
      </c>
      <c r="I66">
        <v>11</v>
      </c>
    </row>
    <row r="67" spans="1:11" ht="20" hidden="1">
      <c r="A67" s="146" t="s">
        <v>258</v>
      </c>
      <c r="B67" s="147">
        <v>1.0642690642690644</v>
      </c>
      <c r="C67" s="147" t="s">
        <v>725</v>
      </c>
      <c r="D67" s="147" t="str">
        <f>IF(ISNUMBER(AVERAGE(RFI!Z465:Z494)),AVERAGE(RFI!Z465:Z494),"-")</f>
        <v>-</v>
      </c>
      <c r="E67" s="147" t="str">
        <f>IF(ISNUMBER(AVERAGE(RFI!AA465:AA494)),AVERAGE(RFI!AA465:AA494),"-")</f>
        <v>-</v>
      </c>
      <c r="F67">
        <v>465</v>
      </c>
      <c r="G67">
        <f t="shared" ref="G67:G167" si="1">F67</f>
        <v>465</v>
      </c>
      <c r="H67">
        <v>494</v>
      </c>
      <c r="J67">
        <f>SUM(I68:I70)</f>
        <v>22</v>
      </c>
    </row>
    <row r="68" spans="1:11" ht="17" hidden="1">
      <c r="A68" s="148" t="s">
        <v>1647</v>
      </c>
      <c r="B68" s="149">
        <v>1.3685897435897434</v>
      </c>
      <c r="C68" s="149" t="s">
        <v>725</v>
      </c>
      <c r="D68" s="149" t="str">
        <f>IF(ISNUMBER(AVERAGE(RFI!Z466:Z475)),AVERAGE(RFI!Z466:Z475),"-")</f>
        <v>-</v>
      </c>
      <c r="E68" s="149" t="str">
        <f>IF(ISNUMBER(AVERAGE(RFI!AA466:AA475)),AVERAGE(RFI!AA466:AA475),"-")</f>
        <v>-</v>
      </c>
      <c r="F68">
        <v>466</v>
      </c>
      <c r="G68">
        <f t="shared" si="1"/>
        <v>466</v>
      </c>
      <c r="H68">
        <v>475</v>
      </c>
      <c r="I68">
        <v>9</v>
      </c>
    </row>
    <row r="69" spans="1:11" ht="17" hidden="1">
      <c r="A69" s="148" t="s">
        <v>420</v>
      </c>
      <c r="B69" s="149">
        <v>0.88782051282051277</v>
      </c>
      <c r="C69" s="149" t="s">
        <v>725</v>
      </c>
      <c r="D69" s="149" t="str">
        <f>IF(ISNUMBER(AVERAGE(RFI!Z478:Z486)),AVERAGE(RFI!Z478:Z486),"-")</f>
        <v>-</v>
      </c>
      <c r="E69" s="149" t="str">
        <f>IF(ISNUMBER(AVERAGE(RFI!AA478:AA486)),AVERAGE(RFI!AA478:AA486),"-")</f>
        <v>-</v>
      </c>
      <c r="F69">
        <v>478</v>
      </c>
      <c r="G69">
        <f t="shared" si="1"/>
        <v>478</v>
      </c>
      <c r="H69">
        <v>486</v>
      </c>
      <c r="I69">
        <v>8</v>
      </c>
    </row>
    <row r="70" spans="1:11" ht="17" hidden="1">
      <c r="A70" s="148" t="s">
        <v>1683</v>
      </c>
      <c r="B70" s="149">
        <v>0.76666666666666661</v>
      </c>
      <c r="C70" s="149" t="s">
        <v>725</v>
      </c>
      <c r="D70" s="149" t="str">
        <f>IF(ISNUMBER(AVERAGE(RFI!Z489:Z494)),AVERAGE(RFI!Z489:Z494),"-")</f>
        <v>-</v>
      </c>
      <c r="E70" s="149" t="str">
        <f>IF(ISNUMBER(AVERAGE(RFI!AA489:AA494)),AVERAGE(RFI!AA489:AA494),"-")</f>
        <v>-</v>
      </c>
      <c r="F70">
        <v>489</v>
      </c>
      <c r="G70">
        <f t="shared" si="1"/>
        <v>489</v>
      </c>
      <c r="H70">
        <v>494</v>
      </c>
      <c r="I70">
        <v>5</v>
      </c>
    </row>
    <row r="71" spans="1:11" ht="20" hidden="1">
      <c r="A71" s="146" t="s">
        <v>415</v>
      </c>
      <c r="B71" s="147">
        <v>1.7811813186813186</v>
      </c>
      <c r="C71" s="147" t="s">
        <v>725</v>
      </c>
      <c r="D71" s="147" t="str">
        <f>IF(ISNUMBER(AVERAGE(RFI!Z497:Z506)),AVERAGE(RFI!Z497:Z506),"-")</f>
        <v>-</v>
      </c>
      <c r="E71" s="147" t="str">
        <f>IF(ISNUMBER(AVERAGE(RFI!AA497:AA506)),AVERAGE(RFI!AA497:AA506),"-")</f>
        <v>-</v>
      </c>
      <c r="F71">
        <v>497</v>
      </c>
      <c r="G71">
        <f t="shared" si="1"/>
        <v>497</v>
      </c>
      <c r="H71">
        <v>506</v>
      </c>
      <c r="J71">
        <f>SUM(I72)</f>
        <v>8</v>
      </c>
    </row>
    <row r="72" spans="1:11" ht="17" hidden="1">
      <c r="A72" s="148" t="s">
        <v>1695</v>
      </c>
      <c r="B72" s="149">
        <v>1.7811813186813186</v>
      </c>
      <c r="C72" s="149" t="s">
        <v>725</v>
      </c>
      <c r="D72" s="149" t="str">
        <f>IF(ISNUMBER(AVERAGE(RFI!Z498:Z506)),AVERAGE(RFI!Z498:Z506),"-")</f>
        <v>-</v>
      </c>
      <c r="E72" s="149" t="str">
        <f>IF(ISNUMBER(AVERAGE(RFI!AA498:AA506)),AVERAGE(RFI!AA498:AA506),"-")</f>
        <v>-</v>
      </c>
      <c r="F72">
        <v>498</v>
      </c>
      <c r="G72">
        <f t="shared" si="1"/>
        <v>498</v>
      </c>
      <c r="H72">
        <v>506</v>
      </c>
      <c r="I72">
        <v>8</v>
      </c>
    </row>
    <row r="73" spans="1:11" ht="20" hidden="1">
      <c r="A73" s="146" t="s">
        <v>1711</v>
      </c>
      <c r="B73" s="147">
        <v>1.5972222222222223</v>
      </c>
      <c r="C73" s="147" t="s">
        <v>725</v>
      </c>
      <c r="D73" s="147" t="str">
        <f>IF(ISNUMBER(AVERAGE(RFI!Z509:Z516)),AVERAGE(RFI!Z509:Z516),"-")</f>
        <v>-</v>
      </c>
      <c r="E73" s="147" t="str">
        <f>IF(ISNUMBER(AVERAGE(RFI!AA509:AA516)),AVERAGE(RFI!AA509:AA516),"-")</f>
        <v>-</v>
      </c>
      <c r="F73">
        <v>509</v>
      </c>
      <c r="G73">
        <f t="shared" si="1"/>
        <v>509</v>
      </c>
      <c r="H73">
        <v>516</v>
      </c>
      <c r="J73">
        <f>SUM(I74)</f>
        <v>6</v>
      </c>
    </row>
    <row r="74" spans="1:11" ht="17" hidden="1">
      <c r="A74" s="148" t="s">
        <v>1695</v>
      </c>
      <c r="B74" s="149">
        <v>1.5972222222222223</v>
      </c>
      <c r="C74" s="149" t="s">
        <v>725</v>
      </c>
      <c r="D74" s="149" t="str">
        <f>IF(ISNUMBER(AVERAGE(RFI!Z510:Z516)),AVERAGE(RFI!Z510:Z516),"-")</f>
        <v>-</v>
      </c>
      <c r="E74" s="149" t="str">
        <f>IF(ISNUMBER(AVERAGE(RFI!AA510:AA516)),AVERAGE(RFI!AA510:AA516),"-")</f>
        <v>-</v>
      </c>
      <c r="F74">
        <v>510</v>
      </c>
      <c r="G74">
        <f t="shared" si="1"/>
        <v>510</v>
      </c>
      <c r="H74">
        <v>516</v>
      </c>
      <c r="I74">
        <v>6</v>
      </c>
    </row>
    <row r="75" spans="1:11" ht="24" hidden="1">
      <c r="A75" s="150" t="s">
        <v>1093</v>
      </c>
      <c r="B75" s="145">
        <v>2.035889355742297</v>
      </c>
      <c r="C75" s="145" t="s">
        <v>725</v>
      </c>
      <c r="D75" s="145" t="str">
        <f>IF(ISNUMBER(AVERAGE(RFI!Z519:Z565)),AVERAGE(RFI!Z519:Z565),"-")</f>
        <v>-</v>
      </c>
      <c r="E75" s="145" t="str">
        <f>IF(ISNUMBER(AVERAGE(RFI!AA519:AA565)),AVERAGE(RFI!AA519:AA565),"-")</f>
        <v>-</v>
      </c>
      <c r="F75">
        <v>519</v>
      </c>
      <c r="G75">
        <f t="shared" si="1"/>
        <v>519</v>
      </c>
      <c r="H75">
        <v>565</v>
      </c>
      <c r="K75">
        <f>SUM(J76:J77)</f>
        <v>35</v>
      </c>
    </row>
    <row r="76" spans="1:11" ht="20" hidden="1">
      <c r="A76" s="146" t="s">
        <v>1723</v>
      </c>
      <c r="B76" s="147">
        <v>2.0324675324675323</v>
      </c>
      <c r="C76" s="147" t="s">
        <v>725</v>
      </c>
      <c r="D76" s="147" t="str">
        <f>IF(ISNUMBER(AVERAGE(RFI!Z520:Z541)),AVERAGE(RFI!Z520:Z541),"-")</f>
        <v>-</v>
      </c>
      <c r="E76" s="147" t="str">
        <f>IF(ISNUMBER(AVERAGE(RFI!AA520:AA541)),AVERAGE(RFI!AA520:AA541),"-")</f>
        <v>-</v>
      </c>
      <c r="F76">
        <v>520</v>
      </c>
      <c r="G76">
        <f t="shared" si="1"/>
        <v>520</v>
      </c>
      <c r="H76">
        <v>541</v>
      </c>
      <c r="J76">
        <v>21</v>
      </c>
    </row>
    <row r="77" spans="1:11" ht="20" hidden="1">
      <c r="A77" s="146" t="s">
        <v>1093</v>
      </c>
      <c r="B77" s="147">
        <v>1.9159798534798533</v>
      </c>
      <c r="C77" s="147" t="s">
        <v>725</v>
      </c>
      <c r="D77" s="147" t="str">
        <f>IF(ISNUMBER(AVERAGE(RFI!Z544:Z565)),AVERAGE(RFI!Z544:Z565),"-")</f>
        <v>-</v>
      </c>
      <c r="E77" s="147" t="str">
        <f>IF(ISNUMBER(AVERAGE(RFI!AA544:AA565)),AVERAGE(RFI!AA544:AA565),"-")</f>
        <v>-</v>
      </c>
      <c r="F77">
        <v>544</v>
      </c>
      <c r="G77">
        <f t="shared" si="1"/>
        <v>544</v>
      </c>
      <c r="H77">
        <v>565</v>
      </c>
      <c r="J77">
        <f>SUM(I78:I80)</f>
        <v>14</v>
      </c>
    </row>
    <row r="78" spans="1:11" ht="17" hidden="1">
      <c r="A78" s="148" t="s">
        <v>1778</v>
      </c>
      <c r="B78" s="149">
        <v>1.8909090909090907</v>
      </c>
      <c r="C78" s="149" t="s">
        <v>725</v>
      </c>
      <c r="D78" s="149" t="str">
        <f>IF(ISNUMBER(AVERAGE(RFI!Z545:Z550)),AVERAGE(RFI!Z545:Z550),"-")</f>
        <v>-</v>
      </c>
      <c r="E78" s="149" t="str">
        <f>IF(ISNUMBER(AVERAGE(RFI!AA545:AA550)),AVERAGE(RFI!AA545:AA550),"-")</f>
        <v>-</v>
      </c>
      <c r="F78">
        <v>545</v>
      </c>
      <c r="G78">
        <f t="shared" si="1"/>
        <v>545</v>
      </c>
      <c r="H78">
        <v>550</v>
      </c>
      <c r="I78">
        <v>5</v>
      </c>
    </row>
    <row r="79" spans="1:11" ht="17" hidden="1">
      <c r="A79" s="148" t="s">
        <v>1792</v>
      </c>
      <c r="B79" s="149">
        <v>1.8250000000000002</v>
      </c>
      <c r="C79" s="149" t="s">
        <v>725</v>
      </c>
      <c r="D79" s="149" t="str">
        <f>IF(ISNUMBER(AVERAGE(RFI!Z553:Z558)),AVERAGE(RFI!Z553:Z558),"-")</f>
        <v>-</v>
      </c>
      <c r="E79" s="149" t="str">
        <f>IF(ISNUMBER(AVERAGE(RFI!AA553:AA558)),AVERAGE(RFI!AA553:AA558),"-")</f>
        <v>-</v>
      </c>
      <c r="F79">
        <v>553</v>
      </c>
      <c r="G79">
        <f t="shared" si="1"/>
        <v>553</v>
      </c>
      <c r="H79">
        <v>558</v>
      </c>
      <c r="I79">
        <v>5</v>
      </c>
    </row>
    <row r="80" spans="1:11" ht="17" hidden="1">
      <c r="A80" s="148" t="s">
        <v>1807</v>
      </c>
      <c r="B80" s="149">
        <v>1.8409090909090908</v>
      </c>
      <c r="C80" s="149" t="s">
        <v>725</v>
      </c>
      <c r="D80" s="149" t="str">
        <f>IF(ISNUMBER(AVERAGE(RFI!Z561:Z565)),AVERAGE(RFI!Z561:Z565),"-")</f>
        <v>-</v>
      </c>
      <c r="E80" s="149" t="str">
        <f>IF(ISNUMBER(AVERAGE(RFI!AA561:AA565)),AVERAGE(RFI!AA561:AA565),"-")</f>
        <v>-</v>
      </c>
      <c r="F80">
        <v>561</v>
      </c>
      <c r="G80">
        <f t="shared" si="1"/>
        <v>561</v>
      </c>
      <c r="H80">
        <v>565</v>
      </c>
      <c r="I80">
        <v>4</v>
      </c>
    </row>
    <row r="81" spans="1:11" ht="24" hidden="1">
      <c r="A81" s="150" t="s">
        <v>1817</v>
      </c>
      <c r="B81" s="145">
        <v>1.8836221369643831</v>
      </c>
      <c r="C81" s="145" t="s">
        <v>725</v>
      </c>
      <c r="D81" s="145" t="str">
        <f>IF(ISNUMBER(AVERAGE(RFI!Z568:Z614)),AVERAGE(RFI!Z568:Z614),"-")</f>
        <v>-</v>
      </c>
      <c r="E81" s="145" t="str">
        <f>IF(ISNUMBER(AVERAGE(RFI!AA568:AA614)),AVERAGE(RFI!AA568:AA614),"-")</f>
        <v>-</v>
      </c>
      <c r="F81">
        <v>568</v>
      </c>
      <c r="G81">
        <f t="shared" si="1"/>
        <v>568</v>
      </c>
      <c r="H81">
        <v>614</v>
      </c>
      <c r="K81">
        <f>SUM(J82:J83)</f>
        <v>36</v>
      </c>
    </row>
    <row r="82" spans="1:11" ht="20" hidden="1">
      <c r="A82" s="146" t="s">
        <v>1818</v>
      </c>
      <c r="B82" s="147">
        <v>2.0252525252525251</v>
      </c>
      <c r="C82" s="147" t="s">
        <v>725</v>
      </c>
      <c r="D82" s="147" t="str">
        <f>IF(ISNUMBER(AVERAGE(RFI!Z569:Z587)),AVERAGE(RFI!Z569:Z587),"-")</f>
        <v>-</v>
      </c>
      <c r="E82" s="147" t="str">
        <f>IF(ISNUMBER(AVERAGE(RFI!AA569:AA587)),AVERAGE(RFI!AA569:AA587),"-")</f>
        <v>-</v>
      </c>
      <c r="F82">
        <v>569</v>
      </c>
      <c r="G82">
        <f t="shared" si="1"/>
        <v>569</v>
      </c>
      <c r="H82">
        <v>587</v>
      </c>
      <c r="J82">
        <v>18</v>
      </c>
    </row>
    <row r="83" spans="1:11" ht="20" hidden="1">
      <c r="A83" s="146" t="s">
        <v>1869</v>
      </c>
      <c r="B83" s="147">
        <v>1.7388755980861248</v>
      </c>
      <c r="C83" s="147" t="s">
        <v>725</v>
      </c>
      <c r="D83" s="147" t="str">
        <f>IF(ISNUMBER(AVERAGE(RFI!Z590:Z614)),AVERAGE(RFI!Z590:Z614),"-")</f>
        <v>-</v>
      </c>
      <c r="E83" s="147" t="str">
        <f>IF(ISNUMBER(AVERAGE(RFI!AA590:AA614)),AVERAGE(RFI!AA590:AA614),"-")</f>
        <v>-</v>
      </c>
      <c r="F83">
        <v>590</v>
      </c>
      <c r="G83">
        <f t="shared" si="1"/>
        <v>590</v>
      </c>
      <c r="H83">
        <v>614</v>
      </c>
      <c r="J83">
        <f>SUM(I84:I85)</f>
        <v>18</v>
      </c>
    </row>
    <row r="84" spans="1:11" ht="17" hidden="1">
      <c r="A84" s="148" t="s">
        <v>1870</v>
      </c>
      <c r="B84" s="149">
        <v>1.8715909090909093</v>
      </c>
      <c r="C84" s="149" t="s">
        <v>725</v>
      </c>
      <c r="D84" s="149" t="str">
        <f>IF(ISNUMBER(AVERAGE(RFI!Z591:Z600)),AVERAGE(RFI!Z591:Z600),"-")</f>
        <v>-</v>
      </c>
      <c r="E84" s="149" t="str">
        <f>IF(ISNUMBER(AVERAGE(RFI!AA591:AA600)),AVERAGE(RFI!AA591:AA600),"-")</f>
        <v>-</v>
      </c>
      <c r="F84">
        <v>591</v>
      </c>
      <c r="G84">
        <f t="shared" si="1"/>
        <v>591</v>
      </c>
      <c r="H84">
        <v>600</v>
      </c>
      <c r="I84">
        <v>7</v>
      </c>
    </row>
    <row r="85" spans="1:11" ht="17" hidden="1">
      <c r="A85" s="148" t="s">
        <v>1889</v>
      </c>
      <c r="B85" s="149">
        <v>1.6818181818181819</v>
      </c>
      <c r="C85" s="149" t="s">
        <v>725</v>
      </c>
      <c r="D85" s="149" t="str">
        <f>IF(ISNUMBER(AVERAGE(RFI!Z603:Z614)),AVERAGE(RFI!Z603:Z614),"-")</f>
        <v>-</v>
      </c>
      <c r="E85" s="149" t="str">
        <f>IF(ISNUMBER(AVERAGE(RFI!AA603:AA614)),AVERAGE(RFI!AA603:AA614),"-")</f>
        <v>-</v>
      </c>
      <c r="F85">
        <v>603</v>
      </c>
      <c r="G85">
        <f t="shared" si="1"/>
        <v>603</v>
      </c>
      <c r="H85">
        <v>614</v>
      </c>
      <c r="I85">
        <v>11</v>
      </c>
    </row>
    <row r="86" spans="1:11" ht="24" hidden="1">
      <c r="A86" s="150" t="s">
        <v>1923</v>
      </c>
      <c r="B86" s="145">
        <v>2.684498834498835</v>
      </c>
      <c r="C86" s="145" t="s">
        <v>725</v>
      </c>
      <c r="D86" s="145" t="str">
        <f>IF(ISNUMBER(AVERAGE(RFI!Z617:Z685)),AVERAGE(RFI!Z617:Z685),"-")</f>
        <v>-</v>
      </c>
      <c r="E86" s="145" t="str">
        <f>IF(ISNUMBER(AVERAGE(RFI!AA617:AA685)),AVERAGE(RFI!AA617:AA685),"-")</f>
        <v>-</v>
      </c>
      <c r="F86">
        <v>617</v>
      </c>
      <c r="G86">
        <f t="shared" si="1"/>
        <v>617</v>
      </c>
      <c r="H86">
        <v>685</v>
      </c>
      <c r="K86">
        <f>SUM(J87:J95)</f>
        <v>39</v>
      </c>
    </row>
    <row r="87" spans="1:11" ht="20" hidden="1">
      <c r="A87" s="146" t="s">
        <v>1924</v>
      </c>
      <c r="B87" s="147">
        <v>2.8236111111111106</v>
      </c>
      <c r="C87" s="147" t="s">
        <v>725</v>
      </c>
      <c r="D87" s="147" t="str">
        <f>IF(ISNUMBER(AVERAGE(RFI!Z618:Z642)),AVERAGE(RFI!Z618:Z642),"-")</f>
        <v>-</v>
      </c>
      <c r="E87" s="147" t="str">
        <f>IF(ISNUMBER(AVERAGE(RFI!AA618:AA642)),AVERAGE(RFI!AA618:AA642),"-")</f>
        <v>-</v>
      </c>
      <c r="F87">
        <v>618</v>
      </c>
      <c r="G87">
        <f t="shared" si="1"/>
        <v>618</v>
      </c>
      <c r="H87">
        <v>642</v>
      </c>
      <c r="J87">
        <f>SUM(I88:I89)</f>
        <v>18</v>
      </c>
    </row>
    <row r="88" spans="1:11" ht="17" hidden="1">
      <c r="A88" s="148" t="s">
        <v>1925</v>
      </c>
      <c r="B88" s="149">
        <v>2.9750000000000001</v>
      </c>
      <c r="C88" s="149" t="s">
        <v>725</v>
      </c>
      <c r="D88" s="149" t="str">
        <f>IF(ISNUMBER(AVERAGE(RFI!Z619:Z630)),AVERAGE(RFI!Z619:Z630),"-")</f>
        <v>-</v>
      </c>
      <c r="E88" s="149" t="str">
        <f>IF(ISNUMBER(AVERAGE(RFI!AA619:AA630)),AVERAGE(RFI!AA619:AA630),"-")</f>
        <v>-</v>
      </c>
      <c r="F88">
        <v>619</v>
      </c>
      <c r="G88">
        <f t="shared" si="1"/>
        <v>619</v>
      </c>
      <c r="H88">
        <v>630</v>
      </c>
      <c r="I88">
        <v>9</v>
      </c>
    </row>
    <row r="89" spans="1:11" ht="17" hidden="1">
      <c r="A89" s="148" t="s">
        <v>1953</v>
      </c>
      <c r="B89" s="149">
        <v>2.6722222222222221</v>
      </c>
      <c r="C89" s="149" t="s">
        <v>725</v>
      </c>
      <c r="D89" s="149" t="str">
        <f>IF(ISNUMBER(AVERAGE(RFI!Z633:Z642)),AVERAGE(RFI!Z633:Z642),"-")</f>
        <v>-</v>
      </c>
      <c r="E89" s="149" t="str">
        <f>IF(ISNUMBER(AVERAGE(RFI!AA633:AA642)),AVERAGE(RFI!AA633:AA642),"-")</f>
        <v>-</v>
      </c>
      <c r="F89">
        <v>633</v>
      </c>
      <c r="G89">
        <f t="shared" si="1"/>
        <v>633</v>
      </c>
      <c r="H89">
        <v>642</v>
      </c>
      <c r="I89">
        <v>9</v>
      </c>
    </row>
    <row r="90" spans="1:11" ht="20" hidden="1">
      <c r="A90" s="146" t="s">
        <v>1981</v>
      </c>
      <c r="B90" s="147">
        <v>2.6812499999999999</v>
      </c>
      <c r="C90" s="147" t="s">
        <v>725</v>
      </c>
      <c r="D90" s="147" t="str">
        <f>IF(ISNUMBER(AVERAGE(RFI!Z645:Z673)),AVERAGE(RFI!Z645:Z673),"-")</f>
        <v>-</v>
      </c>
      <c r="E90" s="147" t="str">
        <f>IF(ISNUMBER(AVERAGE(RFI!AA645:AA673)),AVERAGE(RFI!AA645:AA673),"-")</f>
        <v>-</v>
      </c>
      <c r="F90">
        <v>645</v>
      </c>
      <c r="G90">
        <f t="shared" si="1"/>
        <v>645</v>
      </c>
      <c r="H90">
        <v>673</v>
      </c>
      <c r="J90">
        <f>SUM(I91:I94)</f>
        <v>16</v>
      </c>
    </row>
    <row r="91" spans="1:11" ht="17" hidden="1">
      <c r="A91" s="148" t="s">
        <v>1982</v>
      </c>
      <c r="B91" s="149">
        <v>2.8703703703703707</v>
      </c>
      <c r="C91" s="149" t="s">
        <v>725</v>
      </c>
      <c r="D91" s="149" t="str">
        <f>IF(ISNUMBER(AVERAGE(RFI!Z646:Z649)),AVERAGE(RFI!Z646:Z649),"-")</f>
        <v>-</v>
      </c>
      <c r="E91" s="149" t="str">
        <f>IF(ISNUMBER(AVERAGE(RFI!AA646:AA649)),AVERAGE(RFI!AA646:AA649),"-")</f>
        <v>-</v>
      </c>
      <c r="F91">
        <v>646</v>
      </c>
      <c r="G91">
        <f t="shared" si="1"/>
        <v>646</v>
      </c>
      <c r="H91">
        <v>649</v>
      </c>
      <c r="I91">
        <v>3</v>
      </c>
    </row>
    <row r="92" spans="1:11" ht="17" hidden="1">
      <c r="A92" s="148" t="s">
        <v>1992</v>
      </c>
      <c r="B92" s="149">
        <v>2.4444444444444446</v>
      </c>
      <c r="C92" s="149" t="s">
        <v>725</v>
      </c>
      <c r="D92" s="149" t="str">
        <f>IF(ISNUMBER(AVERAGE(RFI!Z652:Z659)),AVERAGE(RFI!Z652:Z659),"-")</f>
        <v>-</v>
      </c>
      <c r="E92" s="149" t="str">
        <f>IF(ISNUMBER(AVERAGE(RFI!AA652:AA659)),AVERAGE(RFI!AA652:AA659),"-")</f>
        <v>-</v>
      </c>
      <c r="F92">
        <v>652</v>
      </c>
      <c r="G92">
        <f t="shared" si="1"/>
        <v>652</v>
      </c>
      <c r="H92">
        <v>659</v>
      </c>
      <c r="I92">
        <v>6</v>
      </c>
    </row>
    <row r="93" spans="1:11" ht="17" hidden="1">
      <c r="A93" s="148" t="s">
        <v>2011</v>
      </c>
      <c r="B93" s="149">
        <v>2.8583333333333334</v>
      </c>
      <c r="C93" s="149" t="s">
        <v>725</v>
      </c>
      <c r="D93" s="149" t="str">
        <f>IF(ISNUMBER(AVERAGE(RFI!Z662:Z667)),AVERAGE(RFI!Z662:Z667),"-")</f>
        <v>-</v>
      </c>
      <c r="E93" s="149" t="str">
        <f>IF(ISNUMBER(AVERAGE(RFI!AA662:AA667)),AVERAGE(RFI!AA662:AA667),"-")</f>
        <v>-</v>
      </c>
      <c r="F93">
        <v>662</v>
      </c>
      <c r="G93">
        <f t="shared" si="1"/>
        <v>662</v>
      </c>
      <c r="H93">
        <v>667</v>
      </c>
      <c r="I93">
        <v>4</v>
      </c>
    </row>
    <row r="94" spans="1:11" ht="17" hidden="1">
      <c r="A94" s="148" t="s">
        <v>2024</v>
      </c>
      <c r="B94" s="149">
        <v>2.7666666666666666</v>
      </c>
      <c r="C94" s="149" t="s">
        <v>725</v>
      </c>
      <c r="D94" s="149" t="str">
        <f>IF(ISNUMBER(AVERAGE(RFI!Z670:Z673)),AVERAGE(RFI!Z670:Z673),"-")</f>
        <v>-</v>
      </c>
      <c r="E94" s="149" t="str">
        <f>IF(ISNUMBER(AVERAGE(RFI!AA670:AA673)),AVERAGE(RFI!AA670:AA673),"-")</f>
        <v>-</v>
      </c>
      <c r="F94">
        <v>670</v>
      </c>
      <c r="G94">
        <f t="shared" si="1"/>
        <v>670</v>
      </c>
      <c r="H94">
        <v>673</v>
      </c>
      <c r="I94">
        <v>3</v>
      </c>
    </row>
    <row r="95" spans="1:11" ht="20" hidden="1">
      <c r="A95" s="146" t="s">
        <v>68</v>
      </c>
      <c r="B95" s="147">
        <v>2.3400000000000003</v>
      </c>
      <c r="C95" s="147" t="s">
        <v>725</v>
      </c>
      <c r="D95" s="147" t="str">
        <f>IF(ISNUMBER(AVERAGE(RFI!Z676:Z685)),AVERAGE(RFI!Z676:Z685),"-")</f>
        <v>-</v>
      </c>
      <c r="E95" s="147" t="str">
        <f>IF(ISNUMBER(AVERAGE(RFI!AA676:AA685)),AVERAGE(RFI!AA676:AA685),"-")</f>
        <v>-</v>
      </c>
      <c r="F95">
        <v>676</v>
      </c>
      <c r="G95">
        <f t="shared" si="1"/>
        <v>676</v>
      </c>
      <c r="H95">
        <v>685</v>
      </c>
      <c r="J95">
        <f>SUM(I96:I97)</f>
        <v>5</v>
      </c>
    </row>
    <row r="96" spans="1:11" ht="17" hidden="1">
      <c r="A96" s="148" t="s">
        <v>2033</v>
      </c>
      <c r="B96" s="149">
        <v>3.0750000000000002</v>
      </c>
      <c r="C96" s="149" t="s">
        <v>725</v>
      </c>
      <c r="D96" s="149" t="str">
        <f>IF(ISNUMBER(AVERAGE(RFI!Z677:Z679)),AVERAGE(RFI!Z677:Z679),"-")</f>
        <v>-</v>
      </c>
      <c r="E96" s="149" t="str">
        <f>IF(ISNUMBER(AVERAGE(RFI!AA677:AA679)),AVERAGE(RFI!AA677:AA679),"-")</f>
        <v>-</v>
      </c>
      <c r="F96">
        <v>677</v>
      </c>
      <c r="G96">
        <f t="shared" si="1"/>
        <v>677</v>
      </c>
      <c r="H96">
        <v>679</v>
      </c>
      <c r="I96">
        <v>2</v>
      </c>
    </row>
    <row r="97" spans="1:11" ht="17" hidden="1">
      <c r="A97" s="148" t="s">
        <v>2039</v>
      </c>
      <c r="B97" s="149">
        <v>1.75</v>
      </c>
      <c r="C97" s="149" t="s">
        <v>725</v>
      </c>
      <c r="D97" s="149" t="str">
        <f>IF(ISNUMBER(AVERAGE(RFI!Z682:Z685)),AVERAGE(RFI!Z682:Z685),"-")</f>
        <v>-</v>
      </c>
      <c r="E97" s="149" t="str">
        <f>IF(ISNUMBER(AVERAGE(RFI!AA682:AA685)),AVERAGE(RFI!AA682:AA685),"-")</f>
        <v>-</v>
      </c>
      <c r="F97">
        <v>682</v>
      </c>
      <c r="G97">
        <f t="shared" si="1"/>
        <v>682</v>
      </c>
      <c r="H97">
        <v>685</v>
      </c>
      <c r="I97">
        <v>3</v>
      </c>
    </row>
    <row r="98" spans="1:11" ht="24">
      <c r="A98" s="150" t="s">
        <v>25</v>
      </c>
      <c r="B98" s="145">
        <v>2.1696496378939125</v>
      </c>
      <c r="C98" s="145">
        <v>2.0190839694656488</v>
      </c>
      <c r="D98" s="145">
        <f>IF(ISNUMBER(AVERAGE(RFI!Z688:Z947)),AVERAGE(RFI!Z688:Z947),"-")</f>
        <v>2.66412213740458</v>
      </c>
      <c r="E98" s="145">
        <f>IF(ISNUMBER(AVERAGE(RFI!AA688:AA947)),AVERAGE(RFI!AA688:AA947),"-")</f>
        <v>2.0190839694656488</v>
      </c>
      <c r="F98">
        <v>688</v>
      </c>
      <c r="G98">
        <f t="shared" si="1"/>
        <v>688</v>
      </c>
      <c r="H98">
        <v>947</v>
      </c>
      <c r="K98">
        <f>SUM(J99:J138)</f>
        <v>131</v>
      </c>
    </row>
    <row r="99" spans="1:11" ht="20">
      <c r="A99" s="146" t="s">
        <v>2047</v>
      </c>
      <c r="B99" s="147">
        <v>2.2680000000000002</v>
      </c>
      <c r="C99" s="147">
        <v>2.52</v>
      </c>
      <c r="D99" s="147">
        <f>IF(ISNUMBER(AVERAGE(RFI!Z689:Z739)),AVERAGE(RFI!Z689:Z739),"-")</f>
        <v>3.36</v>
      </c>
      <c r="E99" s="147">
        <f>IF(ISNUMBER(AVERAGE(RFI!AA689:AA739)),AVERAGE(RFI!AA689:AA739),"-")</f>
        <v>2.52</v>
      </c>
      <c r="F99">
        <v>689</v>
      </c>
      <c r="G99">
        <f t="shared" si="1"/>
        <v>689</v>
      </c>
      <c r="H99">
        <v>739</v>
      </c>
      <c r="J99">
        <f>SUM(I100:I108)</f>
        <v>25</v>
      </c>
    </row>
    <row r="100" spans="1:11" ht="17">
      <c r="A100" s="148" t="s">
        <v>232</v>
      </c>
      <c r="B100" s="149">
        <v>2.3566666666666665</v>
      </c>
      <c r="C100" s="149">
        <v>2.95</v>
      </c>
      <c r="D100" s="149">
        <f>IF(ISNUMBER(AVERAGE(RFI!Z690:Z700)),AVERAGE(RFI!Z690:Z700),"-")</f>
        <v>3.7</v>
      </c>
      <c r="E100" s="149">
        <f>IF(ISNUMBER(AVERAGE(RFI!AA690:AA700)),AVERAGE(RFI!AA690:AA700),"-")</f>
        <v>2.95</v>
      </c>
      <c r="F100">
        <v>690</v>
      </c>
      <c r="G100">
        <f t="shared" si="1"/>
        <v>690</v>
      </c>
      <c r="H100">
        <v>700</v>
      </c>
      <c r="I100">
        <v>10</v>
      </c>
    </row>
    <row r="101" spans="1:11" ht="17">
      <c r="A101" s="148" t="s">
        <v>233</v>
      </c>
      <c r="B101" s="149">
        <v>2.3333333333333335</v>
      </c>
      <c r="C101" s="149">
        <v>2.6666666666666665</v>
      </c>
      <c r="D101" s="149">
        <f>IF(ISNUMBER(AVERAGE(RFI!Z703:Z706)),AVERAGE(RFI!Z703:Z706),"-")</f>
        <v>3.3333333333333335</v>
      </c>
      <c r="E101" s="149">
        <f>IF(ISNUMBER(AVERAGE(RFI!AA703:AA706)),AVERAGE(RFI!AA703:AA706),"-")</f>
        <v>2.6666666666666665</v>
      </c>
      <c r="F101">
        <v>703</v>
      </c>
      <c r="G101">
        <f t="shared" si="1"/>
        <v>703</v>
      </c>
      <c r="H101">
        <v>706</v>
      </c>
      <c r="I101">
        <v>3</v>
      </c>
    </row>
    <row r="102" spans="1:11" ht="17">
      <c r="A102" s="148" t="s">
        <v>44</v>
      </c>
      <c r="B102" s="149">
        <v>2.1944444444444442</v>
      </c>
      <c r="C102" s="149">
        <v>2.5833333333333335</v>
      </c>
      <c r="D102" s="149">
        <f>IF(ISNUMBER(AVERAGE(RFI!Z709:Z715)),AVERAGE(RFI!Z709:Z715),"-")</f>
        <v>3.3333333333333335</v>
      </c>
      <c r="E102" s="149">
        <f>IF(ISNUMBER(AVERAGE(RFI!AA709:AA715)),AVERAGE(RFI!AA709:AA715),"-")</f>
        <v>2.5833333333333335</v>
      </c>
      <c r="F102">
        <v>709</v>
      </c>
      <c r="G102">
        <f t="shared" si="1"/>
        <v>709</v>
      </c>
      <c r="H102">
        <v>715</v>
      </c>
      <c r="I102">
        <v>6</v>
      </c>
    </row>
    <row r="103" spans="1:11" ht="17">
      <c r="A103" s="148" t="s">
        <v>2089</v>
      </c>
      <c r="B103" s="149">
        <v>2.5</v>
      </c>
      <c r="C103" s="149">
        <v>3</v>
      </c>
      <c r="D103" s="149">
        <f>IF(ISNUMBER(AVERAGE(RFI!Z718:Z719)),AVERAGE(RFI!Z718:Z719),"-")</f>
        <v>3</v>
      </c>
      <c r="E103" s="149">
        <f>IF(ISNUMBER(AVERAGE(RFI!AA718:AA719)),AVERAGE(RFI!AA718:AA719),"-")</f>
        <v>3</v>
      </c>
      <c r="F103">
        <v>718</v>
      </c>
      <c r="G103">
        <f t="shared" si="1"/>
        <v>718</v>
      </c>
      <c r="H103">
        <v>719</v>
      </c>
      <c r="I103">
        <v>1</v>
      </c>
    </row>
    <row r="104" spans="1:11" ht="17">
      <c r="A104" s="148" t="s">
        <v>234</v>
      </c>
      <c r="B104" s="149">
        <v>2.3333333333333335</v>
      </c>
      <c r="C104" s="149">
        <v>2</v>
      </c>
      <c r="D104" s="149">
        <f>IF(ISNUMBER(AVERAGE(RFI!Z722:Z723)),AVERAGE(RFI!Z722:Z723),"-")</f>
        <v>3</v>
      </c>
      <c r="E104" s="149">
        <f>IF(ISNUMBER(AVERAGE(RFI!AA722:AA723)),AVERAGE(RFI!AA722:AA723),"-")</f>
        <v>2</v>
      </c>
      <c r="F104">
        <v>722</v>
      </c>
      <c r="G104">
        <f t="shared" si="1"/>
        <v>722</v>
      </c>
      <c r="H104">
        <v>723</v>
      </c>
      <c r="I104">
        <v>1</v>
      </c>
    </row>
    <row r="105" spans="1:11" ht="17">
      <c r="A105" s="148" t="s">
        <v>46</v>
      </c>
      <c r="B105" s="149">
        <v>2.5666666666666669</v>
      </c>
      <c r="C105" s="149">
        <v>2</v>
      </c>
      <c r="D105" s="149">
        <f>IF(ISNUMBER(AVERAGE(RFI!Z726:Z727)),AVERAGE(RFI!Z726:Z727),"-")</f>
        <v>2</v>
      </c>
      <c r="E105" s="149">
        <f>IF(ISNUMBER(AVERAGE(RFI!AA726:AA727)),AVERAGE(RFI!AA726:AA727),"-")</f>
        <v>2</v>
      </c>
      <c r="F105">
        <v>726</v>
      </c>
      <c r="G105">
        <f t="shared" si="1"/>
        <v>726</v>
      </c>
      <c r="H105">
        <v>727</v>
      </c>
      <c r="I105">
        <v>1</v>
      </c>
    </row>
    <row r="106" spans="1:11" ht="17">
      <c r="A106" s="148" t="s">
        <v>47</v>
      </c>
      <c r="B106" s="149">
        <v>2.2999999999999998</v>
      </c>
      <c r="C106" s="149">
        <v>2</v>
      </c>
      <c r="D106" s="149">
        <f>IF(ISNUMBER(AVERAGE(RFI!Z730:Z731)),AVERAGE(RFI!Z730:Z731),"-")</f>
        <v>3</v>
      </c>
      <c r="E106" s="149">
        <f>IF(ISNUMBER(AVERAGE(RFI!AA730:AA731)),AVERAGE(RFI!AA730:AA731),"-")</f>
        <v>2</v>
      </c>
      <c r="F106">
        <v>730</v>
      </c>
      <c r="G106">
        <f t="shared" si="1"/>
        <v>730</v>
      </c>
      <c r="H106">
        <v>731</v>
      </c>
      <c r="I106">
        <v>1</v>
      </c>
    </row>
    <row r="107" spans="1:11" ht="17">
      <c r="A107" s="148" t="s">
        <v>2106</v>
      </c>
      <c r="B107" s="149">
        <v>1.2</v>
      </c>
      <c r="C107" s="149">
        <v>0</v>
      </c>
      <c r="D107" s="149">
        <f>IF(ISNUMBER(AVERAGE(RFI!Z734:Z735)),AVERAGE(RFI!Z734:Z735),"-")</f>
        <v>3</v>
      </c>
      <c r="E107" s="149">
        <f>IF(ISNUMBER(AVERAGE(RFI!AA734:AA735)),AVERAGE(RFI!AA734:AA735),"-")</f>
        <v>0</v>
      </c>
      <c r="F107">
        <v>734</v>
      </c>
      <c r="G107">
        <f t="shared" si="1"/>
        <v>734</v>
      </c>
      <c r="H107">
        <v>735</v>
      </c>
      <c r="I107">
        <v>1</v>
      </c>
    </row>
    <row r="108" spans="1:11" ht="17">
      <c r="A108" s="148" t="s">
        <v>48</v>
      </c>
      <c r="B108" s="149">
        <v>2.0666666666666669</v>
      </c>
      <c r="C108" s="149">
        <v>1</v>
      </c>
      <c r="D108" s="149">
        <f>IF(ISNUMBER(AVERAGE(RFI!Z738:Z739)),AVERAGE(RFI!Z738:Z739),"-")</f>
        <v>3</v>
      </c>
      <c r="E108" s="149">
        <f>IF(ISNUMBER(AVERAGE(RFI!AA738:AA739)),AVERAGE(RFI!AA738:AA739),"-")</f>
        <v>1</v>
      </c>
      <c r="F108">
        <v>738</v>
      </c>
      <c r="G108">
        <f t="shared" si="1"/>
        <v>738</v>
      </c>
      <c r="H108">
        <v>739</v>
      </c>
      <c r="I108">
        <v>1</v>
      </c>
    </row>
    <row r="109" spans="1:11" ht="20">
      <c r="A109" s="146" t="s">
        <v>2114</v>
      </c>
      <c r="B109" s="147">
        <v>2.1350172532781224</v>
      </c>
      <c r="C109" s="147">
        <v>1.7357142857142858</v>
      </c>
      <c r="D109" s="147">
        <f>IF(ISNUMBER(AVERAGE(RFI!Z742:Z861)),AVERAGE(RFI!Z742:Z861),"-")</f>
        <v>2.3714285714285714</v>
      </c>
      <c r="E109" s="147">
        <f>IF(ISNUMBER(AVERAGE(RFI!AA742:AA861)),AVERAGE(RFI!AA742:AA861),"-")</f>
        <v>1.7357142857142858</v>
      </c>
      <c r="F109">
        <v>742</v>
      </c>
      <c r="G109">
        <f t="shared" si="1"/>
        <v>742</v>
      </c>
      <c r="H109">
        <v>861</v>
      </c>
      <c r="J109">
        <f>SUM(I110:I126)</f>
        <v>70</v>
      </c>
    </row>
    <row r="110" spans="1:11" ht="17">
      <c r="A110" s="148" t="s">
        <v>2115</v>
      </c>
      <c r="B110" s="149">
        <v>2.5166666666666666</v>
      </c>
      <c r="C110" s="149">
        <v>2.25</v>
      </c>
      <c r="D110" s="149">
        <f>IF(ISNUMBER(AVERAGE(RFI!Z743:Z747)),AVERAGE(RFI!Z743:Z747),"-")</f>
        <v>3</v>
      </c>
      <c r="E110" s="149">
        <f>IF(ISNUMBER(AVERAGE(RFI!AA743:AA747)),AVERAGE(RFI!AA743:AA747),"-")</f>
        <v>2.25</v>
      </c>
      <c r="F110">
        <v>743</v>
      </c>
      <c r="G110">
        <f t="shared" si="1"/>
        <v>743</v>
      </c>
      <c r="H110">
        <v>747</v>
      </c>
      <c r="I110">
        <v>4</v>
      </c>
    </row>
    <row r="111" spans="1:11" ht="17">
      <c r="A111" s="148" t="s">
        <v>2125</v>
      </c>
      <c r="B111" s="149">
        <v>2.6333333333333333</v>
      </c>
      <c r="C111" s="149">
        <v>2</v>
      </c>
      <c r="D111" s="149">
        <f>IF(ISNUMBER(AVERAGE(RFI!Z750:Z752)),AVERAGE(RFI!Z750:Z752),"-")</f>
        <v>2</v>
      </c>
      <c r="E111" s="149">
        <f>IF(ISNUMBER(AVERAGE(RFI!AA750:AA752)),AVERAGE(RFI!AA750:AA752),"-")</f>
        <v>2</v>
      </c>
      <c r="F111">
        <v>750</v>
      </c>
      <c r="G111">
        <f t="shared" si="1"/>
        <v>750</v>
      </c>
      <c r="H111">
        <v>752</v>
      </c>
      <c r="I111">
        <v>2</v>
      </c>
    </row>
    <row r="112" spans="1:11" ht="17">
      <c r="A112" s="148" t="s">
        <v>53</v>
      </c>
      <c r="B112" s="149">
        <v>1.9999999999999998</v>
      </c>
      <c r="C112" s="149">
        <v>1.3333333333333333</v>
      </c>
      <c r="D112" s="149">
        <f>IF(ISNUMBER(AVERAGE(RFI!Z755:Z758)),AVERAGE(RFI!Z755:Z758),"-")</f>
        <v>2.3333333333333335</v>
      </c>
      <c r="E112" s="149">
        <f>IF(ISNUMBER(AVERAGE(RFI!AA755:AA758)),AVERAGE(RFI!AA755:AA758),"-")</f>
        <v>1.3333333333333333</v>
      </c>
      <c r="F112">
        <v>755</v>
      </c>
      <c r="G112">
        <f t="shared" si="1"/>
        <v>755</v>
      </c>
      <c r="H112">
        <v>758</v>
      </c>
      <c r="I112">
        <v>3</v>
      </c>
    </row>
    <row r="113" spans="1:10" ht="17">
      <c r="A113" s="148" t="s">
        <v>55</v>
      </c>
      <c r="B113" s="149">
        <v>2.2142857142857144</v>
      </c>
      <c r="C113" s="149">
        <v>1.5714285714285714</v>
      </c>
      <c r="D113" s="149">
        <f>IF(ISNUMBER(AVERAGE(RFI!Z761:Z768)),AVERAGE(RFI!Z761:Z768),"-")</f>
        <v>2.5714285714285716</v>
      </c>
      <c r="E113" s="149">
        <f>IF(ISNUMBER(AVERAGE(RFI!AA761:AA768)),AVERAGE(RFI!AA761:AA768),"-")</f>
        <v>1.5714285714285714</v>
      </c>
      <c r="F113">
        <v>761</v>
      </c>
      <c r="G113">
        <f t="shared" si="1"/>
        <v>761</v>
      </c>
      <c r="H113">
        <v>768</v>
      </c>
      <c r="I113">
        <v>7</v>
      </c>
    </row>
    <row r="114" spans="1:10" ht="17">
      <c r="A114" s="148" t="s">
        <v>56</v>
      </c>
      <c r="B114" s="149">
        <v>2.1944444444444446</v>
      </c>
      <c r="C114" s="149">
        <v>1.625</v>
      </c>
      <c r="D114" s="149">
        <f>IF(ISNUMBER(AVERAGE(RFI!Z771:Z775)),AVERAGE(RFI!Z771:Z775),"-")</f>
        <v>2.25</v>
      </c>
      <c r="E114" s="149">
        <f>IF(ISNUMBER(AVERAGE(RFI!AA771:AA775)),AVERAGE(RFI!AA771:AA775),"-")</f>
        <v>1.625</v>
      </c>
      <c r="F114">
        <v>771</v>
      </c>
      <c r="G114">
        <f t="shared" si="1"/>
        <v>771</v>
      </c>
      <c r="H114">
        <v>775</v>
      </c>
      <c r="I114">
        <v>4</v>
      </c>
    </row>
    <row r="115" spans="1:10" ht="17">
      <c r="A115" s="148" t="s">
        <v>57</v>
      </c>
      <c r="B115" s="149">
        <v>2.0545454545454542</v>
      </c>
      <c r="C115" s="149">
        <v>1.7916666666666667</v>
      </c>
      <c r="D115" s="149">
        <f>IF(ISNUMBER(AVERAGE(RFI!Z778:Z790)),AVERAGE(RFI!Z778:Z790),"-")</f>
        <v>2.3333333333333335</v>
      </c>
      <c r="E115" s="149">
        <f>IF(ISNUMBER(AVERAGE(RFI!AA778:AA790)),AVERAGE(RFI!AA778:AA790),"-")</f>
        <v>1.7916666666666667</v>
      </c>
      <c r="F115">
        <v>778</v>
      </c>
      <c r="G115">
        <f t="shared" si="1"/>
        <v>778</v>
      </c>
      <c r="H115">
        <v>790</v>
      </c>
      <c r="I115">
        <v>12</v>
      </c>
    </row>
    <row r="116" spans="1:10" ht="17">
      <c r="A116" s="148" t="s">
        <v>64</v>
      </c>
      <c r="B116" s="149">
        <v>2.4888888888888889</v>
      </c>
      <c r="C116" s="149">
        <v>1.6666666666666667</v>
      </c>
      <c r="D116" s="149">
        <f>IF(ISNUMBER(AVERAGE(RFI!Z793:Z796)),AVERAGE(RFI!Z793:Z796),"-")</f>
        <v>3</v>
      </c>
      <c r="E116" s="149">
        <f>IF(ISNUMBER(AVERAGE(RFI!AA793:AA796)),AVERAGE(RFI!AA793:AA796),"-")</f>
        <v>1.6666666666666667</v>
      </c>
      <c r="F116">
        <v>793</v>
      </c>
      <c r="G116">
        <f t="shared" si="1"/>
        <v>793</v>
      </c>
      <c r="H116">
        <v>796</v>
      </c>
      <c r="I116">
        <v>3</v>
      </c>
    </row>
    <row r="117" spans="1:10" ht="17">
      <c r="A117" s="148" t="s">
        <v>2189</v>
      </c>
      <c r="B117" s="149">
        <v>1.3666666666666667</v>
      </c>
      <c r="C117" s="149">
        <v>1.4</v>
      </c>
      <c r="D117" s="149">
        <f>IF(ISNUMBER(AVERAGE(RFI!Z799:Z804)),AVERAGE(RFI!Z799:Z804),"-")</f>
        <v>2.6</v>
      </c>
      <c r="E117" s="149">
        <f>IF(ISNUMBER(AVERAGE(RFI!AA799:AA804)),AVERAGE(RFI!AA799:AA804),"-")</f>
        <v>1.4</v>
      </c>
      <c r="F117">
        <v>799</v>
      </c>
      <c r="G117">
        <f t="shared" si="1"/>
        <v>799</v>
      </c>
      <c r="H117">
        <v>804</v>
      </c>
      <c r="I117">
        <v>5</v>
      </c>
    </row>
    <row r="118" spans="1:10" ht="17">
      <c r="A118" s="148" t="s">
        <v>238</v>
      </c>
      <c r="B118" s="149">
        <v>2.088888888888889</v>
      </c>
      <c r="C118" s="149">
        <v>1.7777777777777777</v>
      </c>
      <c r="D118" s="149">
        <f>IF(ISNUMBER(AVERAGE(RFI!Z807:Z816)),AVERAGE(RFI!Z807:Z816),"-")</f>
        <v>2.3333333333333335</v>
      </c>
      <c r="E118" s="149">
        <f>IF(ISNUMBER(AVERAGE(RFI!AA807:AA816)),AVERAGE(RFI!AA807:AA816),"-")</f>
        <v>1.7777777777777777</v>
      </c>
      <c r="F118">
        <v>807</v>
      </c>
      <c r="G118">
        <f t="shared" si="1"/>
        <v>807</v>
      </c>
      <c r="H118">
        <v>816</v>
      </c>
      <c r="I118">
        <v>9</v>
      </c>
    </row>
    <row r="119" spans="1:10" ht="17">
      <c r="A119" s="148" t="s">
        <v>2217</v>
      </c>
      <c r="B119" s="149">
        <v>2.1</v>
      </c>
      <c r="C119" s="149">
        <v>0.66666666666666663</v>
      </c>
      <c r="D119" s="149">
        <f>IF(ISNUMBER(AVERAGE(RFI!Z819:Z822)),AVERAGE(RFI!Z819:Z822),"-")</f>
        <v>0.66666666666666663</v>
      </c>
      <c r="E119" s="149">
        <f>IF(ISNUMBER(AVERAGE(RFI!AA819:AA822)),AVERAGE(RFI!AA819:AA822),"-")</f>
        <v>0.66666666666666663</v>
      </c>
      <c r="F119">
        <v>819</v>
      </c>
      <c r="G119">
        <f t="shared" si="1"/>
        <v>819</v>
      </c>
      <c r="H119">
        <v>822</v>
      </c>
      <c r="I119">
        <v>3</v>
      </c>
    </row>
    <row r="120" spans="1:10" ht="17">
      <c r="A120" s="148" t="s">
        <v>62</v>
      </c>
      <c r="B120" s="149">
        <v>2.1666666666666665</v>
      </c>
      <c r="C120" s="149">
        <v>1.5</v>
      </c>
      <c r="D120" s="149">
        <f>IF(ISNUMBER(AVERAGE(RFI!Z825:Z833)),AVERAGE(RFI!Z825:Z833),"-")</f>
        <v>1.875</v>
      </c>
      <c r="E120" s="149">
        <f>IF(ISNUMBER(AVERAGE(RFI!AA825:AA833)),AVERAGE(RFI!AA825:AA833),"-")</f>
        <v>1.5</v>
      </c>
      <c r="F120">
        <v>825</v>
      </c>
      <c r="G120">
        <f t="shared" si="1"/>
        <v>825</v>
      </c>
      <c r="H120">
        <v>833</v>
      </c>
      <c r="I120">
        <v>8</v>
      </c>
    </row>
    <row r="121" spans="1:10" ht="17">
      <c r="A121" s="148" t="s">
        <v>65</v>
      </c>
      <c r="B121" s="149">
        <v>2.5666666666666669</v>
      </c>
      <c r="C121" s="149">
        <v>3</v>
      </c>
      <c r="D121" s="149">
        <f>IF(ISNUMBER(AVERAGE(RFI!Z836:Z837)),AVERAGE(RFI!Z836:Z837),"-")</f>
        <v>3</v>
      </c>
      <c r="E121" s="149">
        <f>IF(ISNUMBER(AVERAGE(RFI!AA836:AA837)),AVERAGE(RFI!AA836:AA837),"-")</f>
        <v>3</v>
      </c>
      <c r="F121">
        <v>836</v>
      </c>
      <c r="G121">
        <f t="shared" si="1"/>
        <v>836</v>
      </c>
      <c r="H121">
        <v>837</v>
      </c>
      <c r="I121">
        <v>1</v>
      </c>
    </row>
    <row r="122" spans="1:10" ht="17">
      <c r="A122" s="148" t="s">
        <v>66</v>
      </c>
      <c r="B122" s="149">
        <v>2.3833333333333333</v>
      </c>
      <c r="C122" s="149">
        <v>3</v>
      </c>
      <c r="D122" s="149">
        <f>IF(ISNUMBER(AVERAGE(RFI!Z840:Z842)),AVERAGE(RFI!Z840:Z842),"-")</f>
        <v>3</v>
      </c>
      <c r="E122" s="149">
        <f>IF(ISNUMBER(AVERAGE(RFI!AA840:AA842)),AVERAGE(RFI!AA840:AA842),"-")</f>
        <v>3</v>
      </c>
      <c r="F122">
        <v>840</v>
      </c>
      <c r="G122">
        <f t="shared" si="1"/>
        <v>840</v>
      </c>
      <c r="H122">
        <v>842</v>
      </c>
      <c r="I122">
        <v>2</v>
      </c>
    </row>
    <row r="123" spans="1:10" ht="17">
      <c r="A123" s="148" t="s">
        <v>63</v>
      </c>
      <c r="B123" s="149">
        <v>2.0166666666666666</v>
      </c>
      <c r="C123" s="149">
        <v>2.375</v>
      </c>
      <c r="D123" s="149">
        <f>IF(ISNUMBER(AVERAGE(RFI!Z845:Z849)),AVERAGE(RFI!Z845:Z849),"-")</f>
        <v>2.75</v>
      </c>
      <c r="E123" s="149">
        <f>IF(ISNUMBER(AVERAGE(RFI!AA845:AA849)),AVERAGE(RFI!AA845:AA849),"-")</f>
        <v>2.375</v>
      </c>
      <c r="F123">
        <v>845</v>
      </c>
      <c r="G123">
        <f t="shared" si="1"/>
        <v>845</v>
      </c>
      <c r="H123">
        <v>849</v>
      </c>
      <c r="I123">
        <v>4</v>
      </c>
    </row>
    <row r="124" spans="1:10" ht="17">
      <c r="A124" s="148" t="s">
        <v>67</v>
      </c>
      <c r="B124" s="149">
        <v>2.8333333333333335</v>
      </c>
      <c r="C124" s="149">
        <v>2</v>
      </c>
      <c r="D124" s="149">
        <f>IF(ISNUMBER(AVERAGE(RFI!Z852:Z853)),AVERAGE(RFI!Z852:Z853),"-")</f>
        <v>3</v>
      </c>
      <c r="E124" s="149">
        <f>IF(ISNUMBER(AVERAGE(RFI!AA852:AA853)),AVERAGE(RFI!AA852:AA853),"-")</f>
        <v>2</v>
      </c>
      <c r="F124">
        <v>852</v>
      </c>
      <c r="G124">
        <f t="shared" si="1"/>
        <v>852</v>
      </c>
      <c r="H124">
        <v>853</v>
      </c>
      <c r="I124">
        <v>1</v>
      </c>
    </row>
    <row r="125" spans="1:10" ht="17">
      <c r="A125" s="148" t="s">
        <v>2261</v>
      </c>
      <c r="B125" s="149">
        <v>2.4</v>
      </c>
      <c r="C125" s="149">
        <v>2</v>
      </c>
      <c r="D125" s="149">
        <f>IF(ISNUMBER(AVERAGE(RFI!Z856:Z857)),AVERAGE(RFI!Z856:Z857),"-")</f>
        <v>2</v>
      </c>
      <c r="E125" s="149">
        <f>IF(ISNUMBER(AVERAGE(RFI!AA856:AA857)),AVERAGE(RFI!AA856:AA857),"-")</f>
        <v>2</v>
      </c>
      <c r="F125">
        <v>856</v>
      </c>
      <c r="G125">
        <f t="shared" si="1"/>
        <v>856</v>
      </c>
      <c r="H125">
        <v>857</v>
      </c>
      <c r="I125">
        <v>1</v>
      </c>
    </row>
    <row r="126" spans="1:10" ht="17">
      <c r="A126" s="148" t="s">
        <v>70</v>
      </c>
      <c r="B126" s="149">
        <v>1.8</v>
      </c>
      <c r="C126" s="149">
        <v>1</v>
      </c>
      <c r="D126" s="149">
        <f>IF(ISNUMBER(AVERAGE(RFI!Z860:Z861)),AVERAGE(RFI!Z860:Z861),"-")</f>
        <v>3</v>
      </c>
      <c r="E126" s="149">
        <f>IF(ISNUMBER(AVERAGE(RFI!AA860:AA861)),AVERAGE(RFI!AA860:AA861),"-")</f>
        <v>1</v>
      </c>
      <c r="F126">
        <v>860</v>
      </c>
      <c r="G126">
        <f t="shared" si="1"/>
        <v>860</v>
      </c>
      <c r="H126">
        <v>861</v>
      </c>
      <c r="I126">
        <v>1</v>
      </c>
    </row>
    <row r="127" spans="1:10" ht="20">
      <c r="A127" s="146" t="s">
        <v>37</v>
      </c>
      <c r="B127" s="147">
        <v>2.2180555555555559</v>
      </c>
      <c r="C127" s="147">
        <v>2.125</v>
      </c>
      <c r="D127" s="147">
        <f>IF(ISNUMBER(AVERAGE(RFI!Z864:Z916)),AVERAGE(RFI!Z864:Z916),"-")</f>
        <v>2.75</v>
      </c>
      <c r="E127" s="147">
        <f>IF(ISNUMBER(AVERAGE(RFI!AA864:AA916)),AVERAGE(RFI!AA864:AA916),"-")</f>
        <v>2.125</v>
      </c>
      <c r="F127">
        <v>864</v>
      </c>
      <c r="G127">
        <f t="shared" si="1"/>
        <v>864</v>
      </c>
      <c r="H127">
        <v>916</v>
      </c>
      <c r="J127">
        <f>SUM(I128:I137)</f>
        <v>24</v>
      </c>
    </row>
    <row r="128" spans="1:10" ht="17">
      <c r="A128" s="148" t="s">
        <v>239</v>
      </c>
      <c r="B128" s="149">
        <v>2.3333333333333335</v>
      </c>
      <c r="C128" s="149">
        <v>2.5</v>
      </c>
      <c r="D128" s="149">
        <f>IF(ISNUMBER(AVERAGE(RFI!Z865:Z867)),AVERAGE(RFI!Z865:Z867),"-")</f>
        <v>3.5</v>
      </c>
      <c r="E128" s="149">
        <f>IF(ISNUMBER(AVERAGE(RFI!AA865:AA867)),AVERAGE(RFI!AA865:AA867),"-")</f>
        <v>2.5</v>
      </c>
      <c r="F128">
        <v>865</v>
      </c>
      <c r="G128">
        <f t="shared" si="1"/>
        <v>865</v>
      </c>
      <c r="H128">
        <v>867</v>
      </c>
      <c r="I128">
        <v>2</v>
      </c>
    </row>
    <row r="129" spans="1:10" ht="17">
      <c r="A129" s="148" t="s">
        <v>240</v>
      </c>
      <c r="B129" s="149">
        <v>2.0583333333333331</v>
      </c>
      <c r="C129" s="149">
        <v>2</v>
      </c>
      <c r="D129" s="149">
        <f>IF(ISNUMBER(AVERAGE(RFI!Z870:Z878)),AVERAGE(RFI!Z870:Z878),"-")</f>
        <v>2.375</v>
      </c>
      <c r="E129" s="149">
        <f>IF(ISNUMBER(AVERAGE(RFI!AA870:AA878)),AVERAGE(RFI!AA870:AA878),"-")</f>
        <v>2</v>
      </c>
      <c r="F129">
        <v>870</v>
      </c>
      <c r="G129">
        <f t="shared" si="1"/>
        <v>870</v>
      </c>
      <c r="H129">
        <v>878</v>
      </c>
      <c r="I129">
        <v>8</v>
      </c>
    </row>
    <row r="130" spans="1:10" ht="17">
      <c r="A130" s="148" t="s">
        <v>71</v>
      </c>
      <c r="B130" s="149">
        <v>2.2000000000000002</v>
      </c>
      <c r="C130" s="149">
        <v>3</v>
      </c>
      <c r="D130" s="149">
        <f>IF(ISNUMBER(AVERAGE(RFI!Z881:Z882)),AVERAGE(RFI!Z881:Z882),"-")</f>
        <v>3</v>
      </c>
      <c r="E130" s="149">
        <f>IF(ISNUMBER(AVERAGE(RFI!AA881:AA882)),AVERAGE(RFI!AA881:AA882),"-")</f>
        <v>3</v>
      </c>
      <c r="F130">
        <v>881</v>
      </c>
      <c r="G130">
        <f t="shared" si="1"/>
        <v>881</v>
      </c>
      <c r="H130">
        <v>882</v>
      </c>
      <c r="I130">
        <v>1</v>
      </c>
    </row>
    <row r="131" spans="1:10" ht="17">
      <c r="A131" s="148" t="s">
        <v>73</v>
      </c>
      <c r="B131" s="149">
        <v>2.4399999999999995</v>
      </c>
      <c r="C131" s="149">
        <v>2.2000000000000002</v>
      </c>
      <c r="D131" s="149">
        <f>IF(ISNUMBER(AVERAGE(RFI!Z885:Z890)),AVERAGE(RFI!Z885:Z890),"-")</f>
        <v>2.8</v>
      </c>
      <c r="E131" s="149">
        <f>IF(ISNUMBER(AVERAGE(RFI!AA885:AA890)),AVERAGE(RFI!AA885:AA890),"-")</f>
        <v>2.2000000000000002</v>
      </c>
      <c r="F131">
        <v>885</v>
      </c>
      <c r="G131">
        <f t="shared" si="1"/>
        <v>885</v>
      </c>
      <c r="H131">
        <v>890</v>
      </c>
      <c r="I131">
        <v>5</v>
      </c>
    </row>
    <row r="132" spans="1:10" ht="17">
      <c r="A132" s="148" t="s">
        <v>74</v>
      </c>
      <c r="B132" s="149">
        <v>2.8666666666666667</v>
      </c>
      <c r="C132" s="149">
        <v>3</v>
      </c>
      <c r="D132" s="149">
        <f>IF(ISNUMBER(AVERAGE(RFI!Z893:Z894)),AVERAGE(RFI!Z893:Z894),"-")</f>
        <v>3</v>
      </c>
      <c r="E132" s="149">
        <f>IF(ISNUMBER(AVERAGE(RFI!AA893:AA894)),AVERAGE(RFI!AA893:AA894),"-")</f>
        <v>3</v>
      </c>
      <c r="F132">
        <v>893</v>
      </c>
      <c r="G132">
        <f t="shared" si="1"/>
        <v>893</v>
      </c>
      <c r="H132">
        <v>894</v>
      </c>
      <c r="I132">
        <v>1</v>
      </c>
    </row>
    <row r="133" spans="1:10" ht="17">
      <c r="A133" s="148" t="s">
        <v>75</v>
      </c>
      <c r="B133" s="149">
        <v>2.1666666666666665</v>
      </c>
      <c r="C133" s="149">
        <v>2</v>
      </c>
      <c r="D133" s="149">
        <f>IF(ISNUMBER(AVERAGE(RFI!Z897:Z898)),AVERAGE(RFI!Z897:Z898),"-")</f>
        <v>2</v>
      </c>
      <c r="E133" s="149">
        <f>IF(ISNUMBER(AVERAGE(RFI!AA897:AA898)),AVERAGE(RFI!AA897:AA898),"-")</f>
        <v>2</v>
      </c>
      <c r="F133">
        <v>897</v>
      </c>
      <c r="G133">
        <f t="shared" si="1"/>
        <v>897</v>
      </c>
      <c r="H133">
        <v>898</v>
      </c>
      <c r="I133">
        <v>1</v>
      </c>
    </row>
    <row r="134" spans="1:10" ht="17">
      <c r="A134" s="148" t="s">
        <v>76</v>
      </c>
      <c r="B134" s="149">
        <v>2.0222222222222217</v>
      </c>
      <c r="C134" s="149">
        <v>2</v>
      </c>
      <c r="D134" s="149">
        <f>IF(ISNUMBER(AVERAGE(RFI!Z901:Z904)),AVERAGE(RFI!Z901:Z904),"-")</f>
        <v>3.3333333333333335</v>
      </c>
      <c r="E134" s="149">
        <f>IF(ISNUMBER(AVERAGE(RFI!AA901:AA904)),AVERAGE(RFI!AA901:AA904),"-")</f>
        <v>2</v>
      </c>
      <c r="F134">
        <v>901</v>
      </c>
      <c r="G134">
        <f t="shared" si="1"/>
        <v>901</v>
      </c>
      <c r="H134">
        <v>904</v>
      </c>
      <c r="I134">
        <v>3</v>
      </c>
    </row>
    <row r="135" spans="1:10" ht="17">
      <c r="A135" s="148" t="s">
        <v>79</v>
      </c>
      <c r="B135" s="149">
        <v>2.6666666666666665</v>
      </c>
      <c r="C135" s="149">
        <v>2</v>
      </c>
      <c r="D135" s="149">
        <f>IF(ISNUMBER(AVERAGE(RFI!Z907:Z908)),AVERAGE(RFI!Z907:Z908),"-")</f>
        <v>3</v>
      </c>
      <c r="E135" s="149">
        <f>IF(ISNUMBER(AVERAGE(RFI!AA907:AA908)),AVERAGE(RFI!AA907:AA908),"-")</f>
        <v>2</v>
      </c>
      <c r="F135">
        <v>907</v>
      </c>
      <c r="G135">
        <f t="shared" si="1"/>
        <v>907</v>
      </c>
      <c r="H135">
        <v>908</v>
      </c>
      <c r="I135">
        <v>1</v>
      </c>
    </row>
    <row r="136" spans="1:10" ht="17">
      <c r="A136" s="148" t="s">
        <v>2323</v>
      </c>
      <c r="B136" s="149">
        <v>2.2999999999999998</v>
      </c>
      <c r="C136" s="149">
        <v>2</v>
      </c>
      <c r="D136" s="149">
        <f>IF(ISNUMBER(AVERAGE(RFI!Z911:Z912)),AVERAGE(RFI!Z911:Z912),"-")</f>
        <v>2</v>
      </c>
      <c r="E136" s="149">
        <f>IF(ISNUMBER(AVERAGE(RFI!AA911:AA912)),AVERAGE(RFI!AA911:AA912),"-")</f>
        <v>2</v>
      </c>
      <c r="F136">
        <v>911</v>
      </c>
      <c r="G136">
        <f t="shared" si="1"/>
        <v>911</v>
      </c>
      <c r="H136">
        <v>912</v>
      </c>
      <c r="I136">
        <v>1</v>
      </c>
    </row>
    <row r="137" spans="1:10" ht="17">
      <c r="A137" s="148" t="s">
        <v>81</v>
      </c>
      <c r="B137" s="149">
        <v>1.6333333333333333</v>
      </c>
      <c r="C137" s="149">
        <v>1</v>
      </c>
      <c r="D137" s="149">
        <f>IF(ISNUMBER(AVERAGE(RFI!Z915:Z916)),AVERAGE(RFI!Z915:Z916),"-")</f>
        <v>3</v>
      </c>
      <c r="E137" s="149">
        <f>IF(ISNUMBER(AVERAGE(RFI!AA915:AA916)),AVERAGE(RFI!AA915:AA916),"-")</f>
        <v>1</v>
      </c>
      <c r="F137">
        <v>915</v>
      </c>
      <c r="G137">
        <f t="shared" si="1"/>
        <v>915</v>
      </c>
      <c r="H137">
        <v>916</v>
      </c>
      <c r="I137">
        <v>1</v>
      </c>
    </row>
    <row r="138" spans="1:10" ht="20">
      <c r="A138" s="146" t="s">
        <v>38</v>
      </c>
      <c r="B138" s="147">
        <v>2.0694444444444442</v>
      </c>
      <c r="C138" s="147">
        <v>2.4166666666666665</v>
      </c>
      <c r="D138" s="147">
        <f>IF(ISNUMBER(AVERAGE(RFI!Z919:Z947)),AVERAGE(RFI!Z919:Z947),"-")</f>
        <v>2.75</v>
      </c>
      <c r="E138" s="147">
        <f>IF(ISNUMBER(AVERAGE(RFI!AA919:AA947)),AVERAGE(RFI!AA919:AA947),"-")</f>
        <v>2.4166666666666665</v>
      </c>
      <c r="F138">
        <v>919</v>
      </c>
      <c r="G138">
        <f t="shared" si="1"/>
        <v>919</v>
      </c>
      <c r="H138">
        <v>947</v>
      </c>
      <c r="J138">
        <f>SUM(I139:I144)</f>
        <v>12</v>
      </c>
    </row>
    <row r="139" spans="1:10" ht="17">
      <c r="A139" s="148" t="s">
        <v>241</v>
      </c>
      <c r="B139" s="149">
        <v>2.4666666666666668</v>
      </c>
      <c r="C139" s="149">
        <v>2.5</v>
      </c>
      <c r="D139" s="149">
        <f>IF(ISNUMBER(AVERAGE(RFI!Z920:Z921)),AVERAGE(RFI!Z920:Z921),"-")</f>
        <v>3</v>
      </c>
      <c r="E139" s="149">
        <f>IF(ISNUMBER(AVERAGE(RFI!AA920:AA921)),AVERAGE(RFI!AA920:AA921),"-")</f>
        <v>2.5</v>
      </c>
      <c r="F139">
        <v>920</v>
      </c>
      <c r="G139">
        <f t="shared" si="1"/>
        <v>920</v>
      </c>
      <c r="H139">
        <v>921</v>
      </c>
      <c r="I139">
        <v>1</v>
      </c>
    </row>
    <row r="140" spans="1:10" ht="17">
      <c r="A140" s="148" t="s">
        <v>242</v>
      </c>
      <c r="B140" s="149">
        <v>1.8</v>
      </c>
      <c r="C140" s="149">
        <v>2.5</v>
      </c>
      <c r="D140" s="149">
        <f>IF(ISNUMBER(AVERAGE(RFI!Z924:Z926)),AVERAGE(RFI!Z924:Z926),"-")</f>
        <v>2.5</v>
      </c>
      <c r="E140" s="149">
        <f>IF(ISNUMBER(AVERAGE(RFI!AA924:AA926)),AVERAGE(RFI!AA924:AA926),"-")</f>
        <v>2.5</v>
      </c>
      <c r="F140">
        <v>924</v>
      </c>
      <c r="G140">
        <f t="shared" si="1"/>
        <v>924</v>
      </c>
      <c r="H140">
        <v>926</v>
      </c>
      <c r="I140">
        <v>2</v>
      </c>
    </row>
    <row r="141" spans="1:10" ht="17">
      <c r="A141" s="148" t="s">
        <v>82</v>
      </c>
      <c r="B141" s="149">
        <v>2.0833333333333335</v>
      </c>
      <c r="C141" s="149">
        <v>2.5833333333333335</v>
      </c>
      <c r="D141" s="149">
        <f>IF(ISNUMBER(AVERAGE(RFI!Z929:Z935)),AVERAGE(RFI!Z929:Z935),"-")</f>
        <v>3</v>
      </c>
      <c r="E141" s="149">
        <f>IF(ISNUMBER(AVERAGE(RFI!AA929:AA935)),AVERAGE(RFI!AA929:AA935),"-")</f>
        <v>2.5833333333333335</v>
      </c>
      <c r="F141">
        <v>929</v>
      </c>
      <c r="G141">
        <f t="shared" si="1"/>
        <v>929</v>
      </c>
      <c r="H141">
        <v>935</v>
      </c>
      <c r="I141">
        <v>6</v>
      </c>
    </row>
    <row r="142" spans="1:10" ht="17">
      <c r="A142" s="148" t="s">
        <v>83</v>
      </c>
      <c r="B142" s="149">
        <v>2.1666666666666665</v>
      </c>
      <c r="C142" s="149">
        <v>3</v>
      </c>
      <c r="D142" s="149">
        <f>IF(ISNUMBER(AVERAGE(RFI!Z938:Z939)),AVERAGE(RFI!Z938:Z939),"-")</f>
        <v>3</v>
      </c>
      <c r="E142" s="149">
        <f>IF(ISNUMBER(AVERAGE(RFI!AA938:AA939)),AVERAGE(RFI!AA938:AA939),"-")</f>
        <v>3</v>
      </c>
      <c r="F142">
        <v>938</v>
      </c>
      <c r="G142">
        <f t="shared" si="1"/>
        <v>938</v>
      </c>
      <c r="H142">
        <v>939</v>
      </c>
      <c r="I142">
        <v>1</v>
      </c>
    </row>
    <row r="143" spans="1:10" ht="17">
      <c r="A143" s="148" t="s">
        <v>84</v>
      </c>
      <c r="B143" s="149">
        <v>2.3666666666666667</v>
      </c>
      <c r="C143" s="149">
        <v>2</v>
      </c>
      <c r="D143" s="149">
        <f>IF(ISNUMBER(AVERAGE(RFI!Z942:Z943)),AVERAGE(RFI!Z942:Z943),"-")</f>
        <v>2</v>
      </c>
      <c r="E143" s="149">
        <f>IF(ISNUMBER(AVERAGE(RFI!AA942:AA943)),AVERAGE(RFI!AA942:AA943),"-")</f>
        <v>2</v>
      </c>
      <c r="F143">
        <v>942</v>
      </c>
      <c r="G143">
        <f t="shared" si="1"/>
        <v>942</v>
      </c>
      <c r="H143">
        <v>943</v>
      </c>
      <c r="I143">
        <v>1</v>
      </c>
    </row>
    <row r="144" spans="1:10" ht="17">
      <c r="A144" s="148" t="s">
        <v>85</v>
      </c>
      <c r="B144" s="149">
        <v>1.7333333333333334</v>
      </c>
      <c r="C144" s="149">
        <v>1</v>
      </c>
      <c r="D144" s="149">
        <f>IF(ISNUMBER(AVERAGE(RFI!Z946:Z947)),AVERAGE(RFI!Z946:Z947),"-")</f>
        <v>2</v>
      </c>
      <c r="E144" s="149">
        <f>IF(ISNUMBER(AVERAGE(RFI!AA946:AA947)),AVERAGE(RFI!AA946:AA947),"-")</f>
        <v>1</v>
      </c>
      <c r="F144">
        <v>946</v>
      </c>
      <c r="G144">
        <f t="shared" si="1"/>
        <v>946</v>
      </c>
      <c r="H144">
        <v>947</v>
      </c>
      <c r="I144">
        <v>1</v>
      </c>
    </row>
    <row r="145" spans="1:11" ht="24">
      <c r="A145" s="150" t="s">
        <v>31</v>
      </c>
      <c r="B145" s="145">
        <v>2.016010006253909</v>
      </c>
      <c r="C145" s="145">
        <v>1.3841463414634145</v>
      </c>
      <c r="D145" s="145">
        <f>IF(ISNUMBER(AVERAGE(RFI!Z950:Z1113)),AVERAGE(RFI!Z950:Z1113),"-")</f>
        <v>1.1904761904761905</v>
      </c>
      <c r="E145" s="145">
        <f>IF(ISNUMBER(AVERAGE(RFI!AA950:AA1113)),AVERAGE(RFI!AA950:AA1113),"-")</f>
        <v>1.3841463414634145</v>
      </c>
      <c r="F145">
        <v>950</v>
      </c>
      <c r="G145">
        <f t="shared" si="1"/>
        <v>950</v>
      </c>
      <c r="H145">
        <v>1113</v>
      </c>
      <c r="K145">
        <f>SUM(J146:J164)</f>
        <v>105</v>
      </c>
    </row>
    <row r="146" spans="1:11" ht="20">
      <c r="A146" s="146" t="s">
        <v>42</v>
      </c>
      <c r="B146" s="147">
        <v>2.2428355957767723</v>
      </c>
      <c r="C146" s="147">
        <v>1.6568627450980393</v>
      </c>
      <c r="D146" s="147">
        <f>IF(ISNUMBER(AVERAGE(RFI!Z951:Z1030)),AVERAGE(RFI!Z951:Z1030),"-")</f>
        <v>1.8823529411764706</v>
      </c>
      <c r="E146" s="147">
        <f>IF(ISNUMBER(AVERAGE(RFI!AA951:AA1030)),AVERAGE(RFI!AA951:AA1030),"-")</f>
        <v>1.6568627450980393</v>
      </c>
      <c r="F146">
        <v>951</v>
      </c>
      <c r="G146">
        <f t="shared" si="1"/>
        <v>951</v>
      </c>
      <c r="H146">
        <v>1030</v>
      </c>
      <c r="J146">
        <f>SUM(I147:I156)</f>
        <v>51</v>
      </c>
    </row>
    <row r="147" spans="1:11" ht="17">
      <c r="A147" s="148" t="s">
        <v>249</v>
      </c>
      <c r="B147" s="149">
        <v>2.5256410256410251</v>
      </c>
      <c r="C147" s="149">
        <v>1.6666666666666667</v>
      </c>
      <c r="D147" s="149">
        <f>IF(ISNUMBER(AVERAGE(RFI!Z952:Z955)),AVERAGE(RFI!Z952:Z955),"-")</f>
        <v>2.6666666666666665</v>
      </c>
      <c r="E147" s="149">
        <f>IF(ISNUMBER(AVERAGE(RFI!AA952:AA955)),AVERAGE(RFI!AA952:AA955),"-")</f>
        <v>1.6666666666666667</v>
      </c>
      <c r="F147">
        <v>952</v>
      </c>
      <c r="G147">
        <f t="shared" si="1"/>
        <v>952</v>
      </c>
      <c r="H147">
        <v>955</v>
      </c>
      <c r="I147">
        <v>3</v>
      </c>
    </row>
    <row r="148" spans="1:11" ht="17">
      <c r="A148" s="148" t="s">
        <v>2368</v>
      </c>
      <c r="B148" s="149">
        <v>2.2692307692307692</v>
      </c>
      <c r="C148" s="149">
        <v>1.9166666666666667</v>
      </c>
      <c r="D148" s="149">
        <f>IF(ISNUMBER(AVERAGE(RFI!Z958:Z970)),AVERAGE(RFI!Z958:Z970),"-")</f>
        <v>2.1666666666666665</v>
      </c>
      <c r="E148" s="149">
        <f>IF(ISNUMBER(AVERAGE(RFI!AA958:AA970)),AVERAGE(RFI!AA958:AA970),"-")</f>
        <v>1.9166666666666667</v>
      </c>
      <c r="F148">
        <v>958</v>
      </c>
      <c r="G148">
        <f t="shared" si="1"/>
        <v>958</v>
      </c>
      <c r="H148">
        <v>970</v>
      </c>
      <c r="I148">
        <v>12</v>
      </c>
    </row>
    <row r="149" spans="1:11" ht="17">
      <c r="A149" s="148" t="s">
        <v>111</v>
      </c>
      <c r="B149" s="149">
        <v>2.2564102564102564</v>
      </c>
      <c r="C149" s="149">
        <v>1.8333333333333333</v>
      </c>
      <c r="D149" s="149">
        <f>IF(ISNUMBER(AVERAGE(RFI!Z973:Z976)),AVERAGE(RFI!Z973:Z976),"-")</f>
        <v>2</v>
      </c>
      <c r="E149" s="149">
        <f>IF(ISNUMBER(AVERAGE(RFI!AA973:AA976)),AVERAGE(RFI!AA973:AA976),"-")</f>
        <v>1.8333333333333333</v>
      </c>
      <c r="F149">
        <v>973</v>
      </c>
      <c r="G149">
        <f t="shared" si="1"/>
        <v>973</v>
      </c>
      <c r="H149">
        <v>976</v>
      </c>
      <c r="I149">
        <v>3</v>
      </c>
    </row>
    <row r="150" spans="1:11" ht="17">
      <c r="A150" s="148" t="s">
        <v>114</v>
      </c>
      <c r="B150" s="149">
        <v>2.1615384615384614</v>
      </c>
      <c r="C150" s="149">
        <v>1.4</v>
      </c>
      <c r="D150" s="149">
        <f>IF(ISNUMBER(AVERAGE(RFI!Z979:Z989)),AVERAGE(RFI!Z979:Z989),"-")</f>
        <v>1.6</v>
      </c>
      <c r="E150" s="149">
        <f>IF(ISNUMBER(AVERAGE(RFI!AA979:AA989)),AVERAGE(RFI!AA979:AA989),"-")</f>
        <v>1.4</v>
      </c>
      <c r="F150">
        <v>979</v>
      </c>
      <c r="G150">
        <f t="shared" si="1"/>
        <v>979</v>
      </c>
      <c r="H150">
        <v>989</v>
      </c>
      <c r="I150">
        <v>10</v>
      </c>
    </row>
    <row r="151" spans="1:11" ht="17">
      <c r="A151" s="148" t="s">
        <v>113</v>
      </c>
      <c r="B151" s="149">
        <v>2.0576923076923075</v>
      </c>
      <c r="C151" s="149">
        <v>1.8</v>
      </c>
      <c r="D151" s="149">
        <f>IF(ISNUMBER(AVERAGE(RFI!Z992:Z1002)),AVERAGE(RFI!Z992:Z1002),"-")</f>
        <v>1.8</v>
      </c>
      <c r="E151" s="149">
        <f>IF(ISNUMBER(AVERAGE(RFI!AA992:AA1002)),AVERAGE(RFI!AA992:AA1002),"-")</f>
        <v>1.8</v>
      </c>
      <c r="F151">
        <v>992</v>
      </c>
      <c r="G151">
        <f t="shared" si="1"/>
        <v>992</v>
      </c>
      <c r="H151">
        <v>1002</v>
      </c>
      <c r="I151">
        <v>10</v>
      </c>
    </row>
    <row r="152" spans="1:11" ht="17">
      <c r="A152" s="148" t="s">
        <v>112</v>
      </c>
      <c r="B152" s="149">
        <v>2.25</v>
      </c>
      <c r="C152" s="149">
        <v>0.75</v>
      </c>
      <c r="D152" s="149">
        <f>IF(ISNUMBER(AVERAGE(RFI!Z1005:Z1009)),AVERAGE(RFI!Z1005:Z1009),"-")</f>
        <v>0.75</v>
      </c>
      <c r="E152" s="149">
        <f>IF(ISNUMBER(AVERAGE(RFI!AA1005:AA1009)),AVERAGE(RFI!AA1005:AA1009),"-")</f>
        <v>0.75</v>
      </c>
      <c r="F152">
        <v>1005</v>
      </c>
      <c r="G152">
        <f t="shared" si="1"/>
        <v>1005</v>
      </c>
      <c r="H152">
        <v>1009</v>
      </c>
      <c r="I152">
        <v>4</v>
      </c>
    </row>
    <row r="153" spans="1:11" ht="17">
      <c r="A153" s="148" t="s">
        <v>2445</v>
      </c>
      <c r="B153" s="149">
        <v>2.3461538461538463</v>
      </c>
      <c r="C153" s="149">
        <v>1.8333333333333333</v>
      </c>
      <c r="D153" s="149">
        <f>IF(ISNUMBER(AVERAGE(RFI!Z1012:Z1018)),AVERAGE(RFI!Z1012:Z1018),"-")</f>
        <v>1.8333333333333333</v>
      </c>
      <c r="E153" s="149">
        <f>IF(ISNUMBER(AVERAGE(RFI!AA1012:AA1018)),AVERAGE(RFI!AA1012:AA1018),"-")</f>
        <v>1.8333333333333333</v>
      </c>
      <c r="F153">
        <v>1012</v>
      </c>
      <c r="G153">
        <f t="shared" si="1"/>
        <v>1012</v>
      </c>
      <c r="H153">
        <v>1018</v>
      </c>
      <c r="I153">
        <v>6</v>
      </c>
    </row>
    <row r="154" spans="1:11" ht="17">
      <c r="A154" s="148" t="s">
        <v>2458</v>
      </c>
      <c r="B154" s="149">
        <v>2.6923076923076925</v>
      </c>
      <c r="C154" s="149">
        <v>2</v>
      </c>
      <c r="D154" s="149">
        <f>IF(ISNUMBER(AVERAGE(RFI!Z1021:Z1022)),AVERAGE(RFI!Z1021:Z1022),"-")</f>
        <v>3</v>
      </c>
      <c r="E154" s="149">
        <f>IF(ISNUMBER(AVERAGE(RFI!AA1021:AA1022)),AVERAGE(RFI!AA1021:AA1022),"-")</f>
        <v>2</v>
      </c>
      <c r="F154">
        <v>1021</v>
      </c>
      <c r="G154">
        <f t="shared" si="1"/>
        <v>1021</v>
      </c>
      <c r="H154">
        <v>1022</v>
      </c>
      <c r="I154">
        <v>1</v>
      </c>
    </row>
    <row r="155" spans="1:11" ht="17">
      <c r="A155" s="148" t="s">
        <v>116</v>
      </c>
      <c r="B155" s="149">
        <v>2.4615384615384617</v>
      </c>
      <c r="C155" s="149">
        <v>2</v>
      </c>
      <c r="D155" s="149">
        <f>IF(ISNUMBER(AVERAGE(RFI!Z1025:Z1026)),AVERAGE(RFI!Z1025:Z1026),"-")</f>
        <v>2</v>
      </c>
      <c r="E155" s="149">
        <f>IF(ISNUMBER(AVERAGE(RFI!AA1025:AA1026)),AVERAGE(RFI!AA1025:AA1026),"-")</f>
        <v>2</v>
      </c>
      <c r="F155">
        <v>1025</v>
      </c>
      <c r="G155">
        <f t="shared" si="1"/>
        <v>1025</v>
      </c>
      <c r="H155">
        <v>1026</v>
      </c>
      <c r="I155">
        <v>1</v>
      </c>
    </row>
    <row r="156" spans="1:11" ht="17">
      <c r="A156" s="148" t="s">
        <v>117</v>
      </c>
      <c r="B156" s="149">
        <v>2.3846153846153846</v>
      </c>
      <c r="C156" s="149">
        <v>1</v>
      </c>
      <c r="D156" s="149">
        <f>IF(ISNUMBER(AVERAGE(RFI!Z1029:Z1030)),AVERAGE(RFI!Z1029:Z1030),"-")</f>
        <v>3</v>
      </c>
      <c r="E156" s="149">
        <f>IF(ISNUMBER(AVERAGE(RFI!AA1029:AA1030)),AVERAGE(RFI!AA1029:AA1030),"-")</f>
        <v>1</v>
      </c>
      <c r="F156">
        <v>1029</v>
      </c>
      <c r="G156">
        <f t="shared" si="1"/>
        <v>1029</v>
      </c>
      <c r="H156">
        <v>1030</v>
      </c>
      <c r="I156">
        <v>1</v>
      </c>
    </row>
    <row r="157" spans="1:11" ht="20">
      <c r="A157" s="146" t="s">
        <v>2469</v>
      </c>
      <c r="B157" s="147">
        <v>1.6799007444168739</v>
      </c>
      <c r="C157" s="147">
        <v>0.93548387096774188</v>
      </c>
      <c r="D157" s="147">
        <f>IF(ISNUMBER(AVERAGE(RFI!Z1033:Z1080)),AVERAGE(RFI!Z1033:Z1080),"-")</f>
        <v>0.93548387096774188</v>
      </c>
      <c r="E157" s="147">
        <f>IF(ISNUMBER(AVERAGE(RFI!AA1033:AA1080)),AVERAGE(RFI!AA1033:AA1080),"-")</f>
        <v>0.93548387096774188</v>
      </c>
      <c r="F157">
        <v>1033</v>
      </c>
      <c r="G157">
        <f t="shared" si="1"/>
        <v>1033</v>
      </c>
      <c r="H157">
        <v>1080</v>
      </c>
      <c r="J157">
        <f>SUM(I158:I163)</f>
        <v>31</v>
      </c>
    </row>
    <row r="158" spans="1:11" ht="17">
      <c r="A158" s="148" t="s">
        <v>2470</v>
      </c>
      <c r="B158" s="149">
        <v>2.4358974358974357</v>
      </c>
      <c r="C158" s="149">
        <v>3.6666666666666665</v>
      </c>
      <c r="D158" s="149">
        <f>IF(ISNUMBER(AVERAGE(RFI!Z1034:Z1037)),AVERAGE(RFI!Z1034:Z1037),"-")</f>
        <v>3.3333333333333335</v>
      </c>
      <c r="E158" s="149">
        <f>IF(ISNUMBER(AVERAGE(RFI!AA1034:AA1037)),AVERAGE(RFI!AA1034:AA1037),"-")</f>
        <v>3.6666666666666665</v>
      </c>
      <c r="F158">
        <v>1034</v>
      </c>
      <c r="G158">
        <f t="shared" si="1"/>
        <v>1034</v>
      </c>
      <c r="H158">
        <v>1037</v>
      </c>
      <c r="I158">
        <v>3</v>
      </c>
    </row>
    <row r="159" spans="1:11" ht="17">
      <c r="A159" s="148" t="s">
        <v>118</v>
      </c>
      <c r="B159" s="149">
        <v>1.6730769230769234</v>
      </c>
      <c r="C159" s="149">
        <v>2.3333333333333335</v>
      </c>
      <c r="D159" s="149">
        <f>IF(ISNUMBER(AVERAGE(RFI!Z1040:Z1046)),AVERAGE(RFI!Z1040:Z1046),"-")</f>
        <v>2.5</v>
      </c>
      <c r="E159" s="149">
        <f>IF(ISNUMBER(AVERAGE(RFI!AA1040:AA1046)),AVERAGE(RFI!AA1040:AA1046),"-")</f>
        <v>2.3333333333333335</v>
      </c>
      <c r="F159">
        <v>1040</v>
      </c>
      <c r="G159">
        <f t="shared" si="1"/>
        <v>1040</v>
      </c>
      <c r="H159">
        <v>1046</v>
      </c>
      <c r="I159">
        <v>6</v>
      </c>
    </row>
    <row r="160" spans="1:11" ht="17">
      <c r="A160" s="148" t="s">
        <v>119</v>
      </c>
      <c r="B160" s="149">
        <v>1.5</v>
      </c>
      <c r="C160" s="149">
        <v>1</v>
      </c>
      <c r="D160" s="149">
        <f>IF(ISNUMBER(AVERAGE(RFI!Z1049:Z1053)),AVERAGE(RFI!Z1049:Z1053),"-")</f>
        <v>1</v>
      </c>
      <c r="E160" s="149">
        <f>IF(ISNUMBER(AVERAGE(RFI!AA1049:AA1053)),AVERAGE(RFI!AA1049:AA1053),"-")</f>
        <v>1</v>
      </c>
      <c r="F160">
        <v>1049</v>
      </c>
      <c r="G160">
        <f t="shared" si="1"/>
        <v>1049</v>
      </c>
      <c r="H160">
        <v>1053</v>
      </c>
      <c r="I160">
        <v>4</v>
      </c>
    </row>
    <row r="161" spans="1:10" ht="17">
      <c r="A161" s="148" t="s">
        <v>2497</v>
      </c>
      <c r="B161" s="149">
        <v>1.5552884615384615</v>
      </c>
      <c r="C161" s="149">
        <v>0</v>
      </c>
      <c r="D161" s="149">
        <f>IF(ISNUMBER(AVERAGE(RFI!Z1056:Z1072)),AVERAGE(RFI!Z1056:Z1072),"-")</f>
        <v>0</v>
      </c>
      <c r="E161" s="149">
        <f>IF(ISNUMBER(AVERAGE(RFI!AA1056:AA1072)),AVERAGE(RFI!AA1056:AA1072),"-")</f>
        <v>0</v>
      </c>
      <c r="F161">
        <v>1056</v>
      </c>
      <c r="G161">
        <f t="shared" si="1"/>
        <v>1056</v>
      </c>
      <c r="H161">
        <v>1072</v>
      </c>
      <c r="I161">
        <v>16</v>
      </c>
    </row>
    <row r="162" spans="1:10" ht="17">
      <c r="A162" s="148" t="s">
        <v>122</v>
      </c>
      <c r="B162" s="149">
        <v>1.9230769230769231</v>
      </c>
      <c r="C162" s="149">
        <v>0</v>
      </c>
      <c r="D162" s="149">
        <f>IF(ISNUMBER(AVERAGE(RFI!Z1075:Z1076)),AVERAGE(RFI!Z1075:Z1076),"-")</f>
        <v>0</v>
      </c>
      <c r="E162" s="149">
        <f>IF(ISNUMBER(AVERAGE(RFI!AA1075:AA1076)),AVERAGE(RFI!AA1075:AA1076),"-")</f>
        <v>0</v>
      </c>
      <c r="F162">
        <v>1075</v>
      </c>
      <c r="G162">
        <f t="shared" si="1"/>
        <v>1075</v>
      </c>
      <c r="H162">
        <v>1076</v>
      </c>
      <c r="I162">
        <v>1</v>
      </c>
    </row>
    <row r="163" spans="1:10" ht="17">
      <c r="A163" s="148" t="s">
        <v>2532</v>
      </c>
      <c r="B163" s="149">
        <v>1.9230769230769231</v>
      </c>
      <c r="C163" s="149">
        <v>0</v>
      </c>
      <c r="D163" s="149">
        <f>IF(ISNUMBER(AVERAGE(RFI!Z1079:Z1080)),AVERAGE(RFI!Z1079:Z1080),"-")</f>
        <v>0</v>
      </c>
      <c r="E163" s="149">
        <f>IF(ISNUMBER(AVERAGE(RFI!AA1079:AA1080)),AVERAGE(RFI!AA1079:AA1080),"-")</f>
        <v>0</v>
      </c>
      <c r="F163">
        <v>1079</v>
      </c>
      <c r="G163">
        <f t="shared" si="1"/>
        <v>1079</v>
      </c>
      <c r="H163">
        <v>1080</v>
      </c>
      <c r="I163">
        <v>1</v>
      </c>
    </row>
    <row r="164" spans="1:10" ht="60">
      <c r="A164" s="146" t="s">
        <v>2534</v>
      </c>
      <c r="B164" s="147">
        <v>1.7173913043478262</v>
      </c>
      <c r="C164" s="147" t="s">
        <v>725</v>
      </c>
      <c r="D164" s="147">
        <f>IF(ISNUMBER(AVERAGE(RFI!Z1083:Z1113)),AVERAGE(RFI!Z1083:Z1113),"-")</f>
        <v>0</v>
      </c>
      <c r="E164" s="147" t="str">
        <f>IF(ISNUMBER(AVERAGE(RFI!AA1083:AA1113)),AVERAGE(RFI!AA1083:AA1113),"-")</f>
        <v>-</v>
      </c>
      <c r="F164">
        <v>1083</v>
      </c>
      <c r="G164">
        <f t="shared" si="1"/>
        <v>1083</v>
      </c>
      <c r="H164">
        <v>1113</v>
      </c>
      <c r="J164">
        <f>SUM(I165:I167)</f>
        <v>23</v>
      </c>
    </row>
    <row r="165" spans="1:10" ht="17">
      <c r="A165" s="148" t="s">
        <v>2535</v>
      </c>
      <c r="B165" s="149">
        <v>0.8571428571428571</v>
      </c>
      <c r="C165" s="149" t="s">
        <v>725</v>
      </c>
      <c r="D165" s="149">
        <f>IF(ISNUMBER(AVERAGE(RFI!Z1084:Z1091)),AVERAGE(RFI!Z1084:Z1091),"-")</f>
        <v>0</v>
      </c>
      <c r="E165" s="149" t="str">
        <f>IF(ISNUMBER(AVERAGE(RFI!AA1084:AA1091)),AVERAGE(RFI!AA1084:AA1091),"-")</f>
        <v>-</v>
      </c>
      <c r="F165">
        <v>1084</v>
      </c>
      <c r="G165">
        <f t="shared" si="1"/>
        <v>1084</v>
      </c>
      <c r="H165">
        <v>1091</v>
      </c>
      <c r="I165">
        <v>7</v>
      </c>
    </row>
    <row r="166" spans="1:10" ht="17">
      <c r="A166" s="148" t="s">
        <v>2550</v>
      </c>
      <c r="B166" s="149">
        <v>2.9166666666666665</v>
      </c>
      <c r="C166" s="149" t="s">
        <v>725</v>
      </c>
      <c r="D166" s="149">
        <f>IF(ISNUMBER(AVERAGE(RFI!Z1094:Z1100)),AVERAGE(RFI!Z1094:Z1100),"-")</f>
        <v>0</v>
      </c>
      <c r="E166" s="149" t="str">
        <f>IF(ISNUMBER(AVERAGE(RFI!AA1094:AA1100)),AVERAGE(RFI!AA1094:AA1100),"-")</f>
        <v>-</v>
      </c>
      <c r="F166">
        <v>1094</v>
      </c>
      <c r="G166">
        <f t="shared" si="1"/>
        <v>1094</v>
      </c>
      <c r="H166">
        <v>1100</v>
      </c>
      <c r="I166">
        <v>6</v>
      </c>
    </row>
    <row r="167" spans="1:10" ht="17">
      <c r="A167" s="148" t="s">
        <v>2563</v>
      </c>
      <c r="B167" s="149">
        <v>1.6</v>
      </c>
      <c r="C167" s="149" t="s">
        <v>725</v>
      </c>
      <c r="D167" s="149">
        <f>IF(ISNUMBER(AVERAGE(RFI!Z1103:Z1113)),AVERAGE(RFI!Z1103:Z1113),"-")</f>
        <v>0</v>
      </c>
      <c r="E167" s="149"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xcm3dxvt/CGTqrxD3XQ6RA+N8gavAdv1OXV4MegJ49fkHTdkKObOZSD2xfEd5JFvaXvTLPjRP3b2IsJUCkjYDA==" saltValue="+6n9msa/dgWqjcg73WnMKg=="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{623EA2AC-E5C9-DF48-B714-0889A25676BB}</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{B6BBDA37-C4C7-3146-B4FC-E6B8D4BEDB34}</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{783C9DA8-8910-9E45-9D23-02D09677C43D}</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23EA2AC-E5C9-DF48-B714-0889A25676BB}">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B6BBDA37-C4C7-3146-B4FC-E6B8D4BEDB34}">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783C9DA8-8910-9E45-9D23-02D09677C43D}">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B1048576"/>
  <sheetViews>
    <sheetView tabSelected="1" zoomScale="82" zoomScaleNormal="82" workbookViewId="0">
      <pane xSplit="5" ySplit="2" topLeftCell="F1110" activePane="bottomRight" state="frozen"/>
      <selection activeCell="E1" sqref="E1"/>
      <selection pane="topRight" activeCell="F1" sqref="F1"/>
      <selection pane="bottomLeft" activeCell="E3" sqref="E3"/>
      <selection pane="bottomRight" activeCell="Y2000" sqref="Y2000"/>
    </sheetView>
  </sheetViews>
  <sheetFormatPr baseColWidth="10" defaultColWidth="10.83203125" defaultRowHeight="16"/>
  <cols>
    <col min="1" max="1" width="7.1640625" style="4" customWidth="1"/>
    <col min="2" max="2" width="24.5" style="4" hidden="1" customWidth="1"/>
    <col min="3" max="3" width="6.33203125" style="4" hidden="1" customWidth="1"/>
    <col min="4" max="4" width="8.33203125" style="10" hidden="1" customWidth="1"/>
    <col min="5" max="5" width="30.6640625" style="4" customWidth="1"/>
    <col min="6" max="6" width="34.1640625" style="4" customWidth="1"/>
    <col min="7" max="7" width="53" style="4" customWidth="1"/>
    <col min="8" max="8" width="25.83203125" style="4" hidden="1" customWidth="1"/>
    <col min="9" max="9" width="25.6640625" style="4" hidden="1" customWidth="1"/>
    <col min="10" max="10" width="25.83203125" style="4" hidden="1" customWidth="1"/>
    <col min="11" max="11" width="26" style="4" hidden="1" customWidth="1"/>
    <col min="12" max="13" width="25.6640625" style="4" hidden="1" customWidth="1"/>
    <col min="14" max="14" width="6.83203125" style="10" hidden="1" customWidth="1"/>
    <col min="15" max="15" width="6.83203125" style="10" customWidth="1"/>
    <col min="16" max="16" width="6.83203125" style="4" customWidth="1"/>
    <col min="17" max="17" width="44.5" style="4" customWidth="1"/>
    <col min="18" max="18" width="9" style="4" customWidth="1"/>
    <col min="19" max="19" width="7" style="4" customWidth="1"/>
    <col min="20" max="20" width="9" style="4" customWidth="1"/>
    <col min="21" max="21" width="6.83203125" style="4" customWidth="1"/>
    <col min="22" max="22" width="29.1640625" style="4" customWidth="1"/>
    <col min="23" max="23" width="9" style="4" customWidth="1"/>
    <col min="24" max="24" width="6.83203125" style="4" customWidth="1"/>
    <col min="25" max="25" width="10.83203125" style="4"/>
    <col min="26" max="27" width="6.83203125" style="4" customWidth="1"/>
    <col min="28" max="16384" width="10.83203125" style="4"/>
  </cols>
  <sheetData>
    <row r="1" spans="1:27" ht="17">
      <c r="H1" s="173" t="s">
        <v>889</v>
      </c>
      <c r="I1" s="174"/>
      <c r="J1" s="174"/>
      <c r="K1" s="174"/>
      <c r="L1" s="174"/>
      <c r="M1" s="174"/>
      <c r="N1" s="174"/>
      <c r="O1" s="175"/>
      <c r="P1" s="101" t="s">
        <v>890</v>
      </c>
      <c r="Q1" s="101" t="s">
        <v>890</v>
      </c>
      <c r="R1" s="101" t="s">
        <v>890</v>
      </c>
      <c r="S1" s="101" t="s">
        <v>890</v>
      </c>
      <c r="T1" s="101" t="s">
        <v>890</v>
      </c>
      <c r="U1" s="101" t="s">
        <v>890</v>
      </c>
      <c r="V1" s="101" t="s">
        <v>890</v>
      </c>
      <c r="W1" s="101" t="s">
        <v>890</v>
      </c>
      <c r="X1" s="101" t="s">
        <v>890</v>
      </c>
      <c r="Y1" s="101" t="s">
        <v>890</v>
      </c>
    </row>
    <row r="2" spans="1:27" ht="136">
      <c r="A2" s="4" t="s">
        <v>891</v>
      </c>
      <c r="B2" s="4" t="s">
        <v>892</v>
      </c>
      <c r="C2" s="4" t="s">
        <v>893</v>
      </c>
      <c r="D2" s="10" t="s">
        <v>894</v>
      </c>
      <c r="E2" s="29" t="s">
        <v>895</v>
      </c>
      <c r="F2" s="29" t="s">
        <v>896</v>
      </c>
      <c r="G2" s="29" t="s">
        <v>897</v>
      </c>
      <c r="H2" s="124" t="s">
        <v>898</v>
      </c>
      <c r="I2" s="124" t="s">
        <v>899</v>
      </c>
      <c r="J2" s="124" t="s">
        <v>735</v>
      </c>
      <c r="K2" s="124" t="s">
        <v>900</v>
      </c>
      <c r="L2" s="124" t="s">
        <v>722</v>
      </c>
      <c r="M2" s="124" t="s">
        <v>901</v>
      </c>
      <c r="N2" s="125" t="s">
        <v>902</v>
      </c>
      <c r="O2" s="125" t="s">
        <v>903</v>
      </c>
      <c r="P2" s="126" t="s">
        <v>125</v>
      </c>
      <c r="Q2" s="126" t="s">
        <v>904</v>
      </c>
      <c r="R2" s="127" t="s">
        <v>230</v>
      </c>
      <c r="S2" s="36" t="s">
        <v>264</v>
      </c>
      <c r="T2" s="36" t="s">
        <v>723</v>
      </c>
      <c r="U2" s="126" t="s">
        <v>718</v>
      </c>
      <c r="V2" s="126" t="s">
        <v>741</v>
      </c>
      <c r="W2" s="127" t="s">
        <v>230</v>
      </c>
      <c r="X2" s="36" t="s">
        <v>732</v>
      </c>
      <c r="Y2" s="36" t="s">
        <v>877</v>
      </c>
      <c r="Z2" s="128" t="s">
        <v>878</v>
      </c>
      <c r="AA2" s="129" t="s">
        <v>731</v>
      </c>
    </row>
    <row r="3" spans="1:27" s="15" customFormat="1">
      <c r="E3" s="130"/>
      <c r="F3" s="130"/>
      <c r="G3" s="130"/>
      <c r="H3" s="130"/>
      <c r="I3" s="130"/>
      <c r="J3" s="130"/>
      <c r="K3" s="130"/>
      <c r="L3" s="130"/>
      <c r="M3" s="130"/>
      <c r="N3" s="130"/>
      <c r="O3" s="130"/>
      <c r="P3" s="164"/>
      <c r="Q3" s="164"/>
      <c r="R3" s="164"/>
      <c r="S3" s="164"/>
      <c r="T3" s="164"/>
      <c r="U3" s="164"/>
      <c r="V3" s="164"/>
      <c r="W3" s="164"/>
      <c r="X3" s="164"/>
      <c r="Y3" s="164"/>
      <c r="Z3" s="130"/>
      <c r="AA3" s="130"/>
    </row>
    <row r="4" spans="1:27" ht="37">
      <c r="E4" s="171" t="s">
        <v>905</v>
      </c>
      <c r="F4" s="171"/>
      <c r="G4" s="171"/>
      <c r="H4" s="15"/>
      <c r="I4" s="15"/>
      <c r="J4" s="15"/>
      <c r="K4" s="15"/>
      <c r="L4" s="15"/>
      <c r="M4" s="15"/>
      <c r="P4" s="165"/>
      <c r="Q4" s="165"/>
      <c r="R4" s="165"/>
      <c r="S4" s="165"/>
      <c r="T4" s="165"/>
      <c r="U4" s="165"/>
      <c r="V4" s="165"/>
      <c r="W4" s="165"/>
      <c r="X4" s="165"/>
      <c r="Y4" s="165"/>
      <c r="Z4" s="15"/>
      <c r="AA4" s="15"/>
    </row>
    <row r="5" spans="1:27" ht="19">
      <c r="E5" s="176" t="s">
        <v>68</v>
      </c>
      <c r="F5" s="176"/>
      <c r="G5" s="176"/>
      <c r="P5" s="43"/>
      <c r="Q5" s="43"/>
      <c r="R5" s="43"/>
      <c r="S5" s="43"/>
      <c r="T5" s="43"/>
      <c r="U5" s="43"/>
      <c r="V5" s="43"/>
      <c r="W5" s="43"/>
      <c r="X5" s="43"/>
      <c r="Y5" s="43"/>
    </row>
    <row r="6" spans="1:27" ht="17">
      <c r="E6" s="131" t="s">
        <v>906</v>
      </c>
      <c r="P6" s="165"/>
      <c r="Q6" s="165"/>
      <c r="R6" s="165"/>
      <c r="S6" s="165"/>
      <c r="T6" s="165"/>
      <c r="U6" s="165"/>
      <c r="V6" s="165"/>
      <c r="W6" s="165"/>
      <c r="X6" s="165"/>
      <c r="Y6" s="165"/>
      <c r="Z6" s="15"/>
      <c r="AA6" s="15"/>
    </row>
    <row r="7" spans="1:27" ht="409.6">
      <c r="A7" s="4">
        <v>2000</v>
      </c>
      <c r="B7" s="4" t="s">
        <v>907</v>
      </c>
      <c r="E7" s="13" t="s">
        <v>2623</v>
      </c>
      <c r="F7" s="12" t="s">
        <v>908</v>
      </c>
      <c r="G7" s="12" t="s">
        <v>909</v>
      </c>
      <c r="H7" s="43"/>
      <c r="I7" s="43"/>
      <c r="J7" s="159" t="s">
        <v>2622</v>
      </c>
      <c r="K7" s="43"/>
      <c r="L7" s="43"/>
      <c r="M7" s="43"/>
      <c r="P7" s="132">
        <v>2</v>
      </c>
      <c r="Q7" s="133" t="s">
        <v>3384</v>
      </c>
      <c r="R7" s="133"/>
      <c r="S7" s="115">
        <v>2</v>
      </c>
      <c r="T7" s="116" t="s">
        <v>3614</v>
      </c>
      <c r="U7" s="132"/>
      <c r="V7" s="133"/>
      <c r="W7" s="133"/>
      <c r="X7" s="115"/>
      <c r="Y7" s="116"/>
      <c r="Z7" s="119">
        <f>IF(U7&lt;&gt;"",U7,IF(P7&lt;&gt;"",P7,IF(N7&lt;&gt;"",N7,"")))</f>
        <v>2</v>
      </c>
      <c r="AA7" s="37">
        <f>IF(X7&lt;&gt;"",X7,IF(S7&lt;&gt;"",S7,IF(O7&lt;&gt;"",O7,"")))</f>
        <v>2</v>
      </c>
    </row>
    <row r="8" spans="1:27" s="15" customFormat="1" ht="409.6">
      <c r="A8" s="4">
        <v>2001</v>
      </c>
      <c r="B8" s="4" t="s">
        <v>910</v>
      </c>
      <c r="C8" s="4"/>
      <c r="D8" s="10"/>
      <c r="E8" s="13" t="s">
        <v>2624</v>
      </c>
      <c r="F8" s="12" t="s">
        <v>911</v>
      </c>
      <c r="G8" s="12" t="s">
        <v>912</v>
      </c>
      <c r="H8" s="43"/>
      <c r="I8" s="43"/>
      <c r="J8" s="159" t="s">
        <v>2622</v>
      </c>
      <c r="K8" s="43"/>
      <c r="L8" s="43"/>
      <c r="M8" s="43"/>
      <c r="N8" s="10"/>
      <c r="O8" s="10"/>
      <c r="P8" s="132">
        <v>1</v>
      </c>
      <c r="Q8" s="133"/>
      <c r="R8" s="133"/>
      <c r="S8" s="115">
        <v>1</v>
      </c>
      <c r="T8" s="116"/>
      <c r="U8" s="132"/>
      <c r="V8" s="133"/>
      <c r="W8" s="133"/>
      <c r="X8" s="115"/>
      <c r="Y8" s="116"/>
      <c r="Z8" s="119">
        <f t="shared" ref="Z8:Z70" si="0">IF(U8&lt;&gt;"",U8,IF(P8&lt;&gt;"",P8,IF(N8&lt;&gt;"",N8,"")))</f>
        <v>1</v>
      </c>
      <c r="AA8" s="37">
        <f t="shared" ref="AA8:AA70" si="1">IF(X8&lt;&gt;"",X8,IF(S8&lt;&gt;"",S8,IF(O8&lt;&gt;"",O8,"")))</f>
        <v>1</v>
      </c>
    </row>
    <row r="9" spans="1:27" s="15" customFormat="1" ht="409.6">
      <c r="A9" s="4">
        <v>2002</v>
      </c>
      <c r="B9" s="4" t="s">
        <v>913</v>
      </c>
      <c r="C9" s="4"/>
      <c r="D9" s="10"/>
      <c r="E9" s="13" t="s">
        <v>2625</v>
      </c>
      <c r="F9" s="12" t="s">
        <v>914</v>
      </c>
      <c r="G9" s="12" t="s">
        <v>915</v>
      </c>
      <c r="H9" s="43"/>
      <c r="I9" s="43"/>
      <c r="J9" s="159" t="s">
        <v>2622</v>
      </c>
      <c r="K9" s="43"/>
      <c r="L9" s="43"/>
      <c r="M9" s="43"/>
      <c r="N9" s="10"/>
      <c r="O9" s="10"/>
      <c r="P9" s="132">
        <v>2</v>
      </c>
      <c r="Q9" s="133"/>
      <c r="R9" s="133"/>
      <c r="S9" s="115">
        <v>2</v>
      </c>
      <c r="T9" s="116" t="s">
        <v>3614</v>
      </c>
      <c r="U9" s="132"/>
      <c r="V9" s="133"/>
      <c r="W9" s="133"/>
      <c r="X9" s="115"/>
      <c r="Y9" s="116"/>
      <c r="Z9" s="119">
        <f t="shared" si="0"/>
        <v>2</v>
      </c>
      <c r="AA9" s="37">
        <f t="shared" si="1"/>
        <v>2</v>
      </c>
    </row>
    <row r="10" spans="1:27" s="15" customFormat="1" ht="409.6">
      <c r="A10" s="4">
        <v>2003</v>
      </c>
      <c r="B10" s="4" t="s">
        <v>916</v>
      </c>
      <c r="C10" s="4"/>
      <c r="D10" s="10"/>
      <c r="E10" s="13" t="s">
        <v>2626</v>
      </c>
      <c r="F10" s="12" t="s">
        <v>917</v>
      </c>
      <c r="G10" s="12" t="s">
        <v>918</v>
      </c>
      <c r="H10" s="43"/>
      <c r="I10" s="43"/>
      <c r="J10" s="159" t="s">
        <v>2622</v>
      </c>
      <c r="K10" s="43"/>
      <c r="L10" s="43"/>
      <c r="M10" s="43"/>
      <c r="N10" s="10"/>
      <c r="O10" s="10"/>
      <c r="P10" s="132">
        <v>3</v>
      </c>
      <c r="Q10" s="133"/>
      <c r="R10" s="133"/>
      <c r="S10" s="115">
        <v>3</v>
      </c>
      <c r="T10" s="116" t="s">
        <v>3614</v>
      </c>
      <c r="U10" s="132"/>
      <c r="V10" s="133"/>
      <c r="W10" s="133"/>
      <c r="X10" s="115"/>
      <c r="Y10" s="116"/>
      <c r="Z10" s="119">
        <f t="shared" si="0"/>
        <v>3</v>
      </c>
      <c r="AA10" s="37">
        <f t="shared" si="1"/>
        <v>3</v>
      </c>
    </row>
    <row r="11" spans="1:27" s="15" customFormat="1" ht="409.6">
      <c r="A11" s="4">
        <v>2004</v>
      </c>
      <c r="B11" s="4" t="s">
        <v>919</v>
      </c>
      <c r="C11" s="4"/>
      <c r="D11" s="10"/>
      <c r="E11" s="13" t="s">
        <v>2627</v>
      </c>
      <c r="F11" s="12" t="s">
        <v>920</v>
      </c>
      <c r="G11" s="12" t="s">
        <v>921</v>
      </c>
      <c r="H11" s="43"/>
      <c r="I11" s="43"/>
      <c r="J11" s="159" t="s">
        <v>2622</v>
      </c>
      <c r="K11" s="43"/>
      <c r="L11" s="43"/>
      <c r="M11" s="43"/>
      <c r="N11" s="10"/>
      <c r="O11" s="10"/>
      <c r="P11" s="132">
        <v>4</v>
      </c>
      <c r="Q11" s="133" t="s">
        <v>3567</v>
      </c>
      <c r="R11" s="133"/>
      <c r="S11" s="115">
        <v>3</v>
      </c>
      <c r="T11" s="116"/>
      <c r="U11" s="132"/>
      <c r="V11" s="133"/>
      <c r="W11" s="133"/>
      <c r="X11" s="115"/>
      <c r="Y11" s="116"/>
      <c r="Z11" s="119">
        <f t="shared" si="0"/>
        <v>4</v>
      </c>
      <c r="AA11" s="37">
        <f t="shared" si="1"/>
        <v>3</v>
      </c>
    </row>
    <row r="12" spans="1:27" s="15" customFormat="1" ht="187">
      <c r="A12" s="4">
        <v>2005</v>
      </c>
      <c r="B12" s="4" t="s">
        <v>486</v>
      </c>
      <c r="C12" s="4"/>
      <c r="D12" s="10"/>
      <c r="E12" s="160" t="s">
        <v>2628</v>
      </c>
      <c r="F12" s="12" t="s">
        <v>922</v>
      </c>
      <c r="G12" s="12" t="s">
        <v>923</v>
      </c>
      <c r="H12" s="43"/>
      <c r="I12" s="43"/>
      <c r="J12" s="43"/>
      <c r="K12" s="43"/>
      <c r="L12" s="43"/>
      <c r="M12" s="43"/>
      <c r="N12" s="10"/>
      <c r="O12" s="10"/>
      <c r="P12" s="132">
        <v>1</v>
      </c>
      <c r="Q12" s="133"/>
      <c r="R12" s="133"/>
      <c r="S12" s="115">
        <v>1</v>
      </c>
      <c r="T12" s="116"/>
      <c r="U12" s="132"/>
      <c r="V12" s="133"/>
      <c r="W12" s="133"/>
      <c r="X12" s="115"/>
      <c r="Y12" s="116"/>
      <c r="Z12" s="119">
        <f t="shared" si="0"/>
        <v>1</v>
      </c>
      <c r="AA12" s="37">
        <f t="shared" si="1"/>
        <v>1</v>
      </c>
    </row>
    <row r="13" spans="1:27" s="15" customFormat="1">
      <c r="A13" s="4"/>
      <c r="H13" s="4"/>
      <c r="P13" s="165"/>
      <c r="Q13" s="165"/>
      <c r="R13" s="165"/>
      <c r="S13" s="165"/>
      <c r="T13" s="165"/>
      <c r="U13" s="165"/>
      <c r="V13" s="165"/>
      <c r="W13" s="165"/>
      <c r="X13" s="165"/>
      <c r="Y13" s="165"/>
    </row>
    <row r="14" spans="1:27" s="15" customFormat="1">
      <c r="A14" s="4"/>
      <c r="H14" s="4"/>
      <c r="P14" s="165"/>
      <c r="Q14" s="165"/>
      <c r="R14" s="165"/>
      <c r="S14" s="165"/>
      <c r="T14" s="165"/>
      <c r="U14" s="165"/>
      <c r="V14" s="165"/>
      <c r="W14" s="165"/>
      <c r="X14" s="165"/>
      <c r="Y14" s="165"/>
    </row>
    <row r="15" spans="1:27" s="15" customFormat="1" ht="17">
      <c r="A15" s="4"/>
      <c r="E15" s="131" t="s">
        <v>924</v>
      </c>
      <c r="H15" s="4"/>
      <c r="P15" s="165"/>
      <c r="Q15" s="165"/>
      <c r="R15" s="165"/>
      <c r="S15" s="165"/>
      <c r="T15" s="165"/>
      <c r="U15" s="165"/>
      <c r="V15" s="165"/>
      <c r="W15" s="165"/>
      <c r="X15" s="165"/>
      <c r="Y15" s="165"/>
    </row>
    <row r="16" spans="1:27" s="15" customFormat="1" ht="409.6">
      <c r="A16" s="4">
        <v>2006</v>
      </c>
      <c r="B16" s="4" t="s">
        <v>925</v>
      </c>
      <c r="C16" s="4"/>
      <c r="D16" s="10"/>
      <c r="E16" s="13" t="s">
        <v>2629</v>
      </c>
      <c r="F16" s="12" t="s">
        <v>926</v>
      </c>
      <c r="G16" s="12" t="s">
        <v>927</v>
      </c>
      <c r="H16" s="43"/>
      <c r="I16" s="43"/>
      <c r="J16" s="159" t="s">
        <v>2622</v>
      </c>
      <c r="K16" s="43"/>
      <c r="L16" s="43"/>
      <c r="M16" s="43"/>
      <c r="N16" s="10"/>
      <c r="O16" s="10"/>
      <c r="P16" s="132">
        <v>3</v>
      </c>
      <c r="Q16" s="133" t="s">
        <v>3568</v>
      </c>
      <c r="R16" s="133"/>
      <c r="S16" s="115">
        <v>3</v>
      </c>
      <c r="T16" s="116"/>
      <c r="U16" s="132"/>
      <c r="V16" s="133"/>
      <c r="W16" s="133"/>
      <c r="X16" s="115"/>
      <c r="Y16" s="116"/>
      <c r="Z16" s="119">
        <f t="shared" si="0"/>
        <v>3</v>
      </c>
      <c r="AA16" s="37">
        <f t="shared" si="1"/>
        <v>3</v>
      </c>
    </row>
    <row r="17" spans="1:27" s="15" customFormat="1" ht="409.6">
      <c r="A17" s="4">
        <v>2007</v>
      </c>
      <c r="B17" s="4" t="s">
        <v>928</v>
      </c>
      <c r="C17" s="4"/>
      <c r="D17" s="10"/>
      <c r="E17" s="13" t="s">
        <v>2630</v>
      </c>
      <c r="F17" s="12" t="s">
        <v>929</v>
      </c>
      <c r="G17" s="12" t="s">
        <v>930</v>
      </c>
      <c r="H17" s="43"/>
      <c r="I17" s="43"/>
      <c r="J17" s="159" t="s">
        <v>2622</v>
      </c>
      <c r="K17" s="43"/>
      <c r="L17" s="43"/>
      <c r="M17" s="43"/>
      <c r="N17" s="10"/>
      <c r="O17" s="10"/>
      <c r="P17" s="132">
        <v>2</v>
      </c>
      <c r="Q17" s="133"/>
      <c r="R17" s="133"/>
      <c r="S17" s="115">
        <v>2</v>
      </c>
      <c r="T17" s="116"/>
      <c r="U17" s="132"/>
      <c r="V17" s="133"/>
      <c r="W17" s="133"/>
      <c r="X17" s="115"/>
      <c r="Y17" s="116"/>
      <c r="Z17" s="119">
        <f t="shared" si="0"/>
        <v>2</v>
      </c>
      <c r="AA17" s="37">
        <f t="shared" si="1"/>
        <v>2</v>
      </c>
    </row>
    <row r="18" spans="1:27" s="15" customFormat="1" ht="409.6">
      <c r="A18" s="4">
        <v>2008</v>
      </c>
      <c r="B18" s="4" t="s">
        <v>925</v>
      </c>
      <c r="C18" s="4"/>
      <c r="D18" s="10"/>
      <c r="E18" s="13" t="s">
        <v>2631</v>
      </c>
      <c r="F18" s="12" t="s">
        <v>931</v>
      </c>
      <c r="G18" s="12" t="s">
        <v>932</v>
      </c>
      <c r="H18" s="43"/>
      <c r="I18" s="43"/>
      <c r="J18" s="159" t="s">
        <v>2622</v>
      </c>
      <c r="K18" s="43"/>
      <c r="L18" s="43"/>
      <c r="M18" s="43"/>
      <c r="N18" s="10"/>
      <c r="O18" s="10"/>
      <c r="P18" s="132">
        <v>3</v>
      </c>
      <c r="Q18" s="133"/>
      <c r="R18" s="133"/>
      <c r="S18" s="115">
        <v>3</v>
      </c>
      <c r="T18" s="116" t="s">
        <v>3614</v>
      </c>
      <c r="U18" s="132"/>
      <c r="V18" s="133"/>
      <c r="W18" s="133"/>
      <c r="X18" s="115"/>
      <c r="Y18" s="116"/>
      <c r="Z18" s="119">
        <f t="shared" si="0"/>
        <v>3</v>
      </c>
      <c r="AA18" s="37">
        <f t="shared" si="1"/>
        <v>3</v>
      </c>
    </row>
    <row r="19" spans="1:27" s="15" customFormat="1" ht="409.6">
      <c r="A19" s="4">
        <v>2009</v>
      </c>
      <c r="B19" s="4" t="s">
        <v>933</v>
      </c>
      <c r="C19" s="4"/>
      <c r="D19" s="10"/>
      <c r="E19" s="13" t="s">
        <v>2632</v>
      </c>
      <c r="F19" s="12" t="s">
        <v>934</v>
      </c>
      <c r="G19" s="12" t="s">
        <v>935</v>
      </c>
      <c r="H19" s="43"/>
      <c r="I19" s="43"/>
      <c r="J19" s="159" t="s">
        <v>2622</v>
      </c>
      <c r="K19" s="43"/>
      <c r="L19" s="43"/>
      <c r="M19" s="43"/>
      <c r="N19" s="10"/>
      <c r="O19" s="10"/>
      <c r="P19" s="132">
        <v>2</v>
      </c>
      <c r="Q19" s="133"/>
      <c r="R19" s="133"/>
      <c r="S19" s="115">
        <v>2</v>
      </c>
      <c r="T19" s="116"/>
      <c r="U19" s="132"/>
      <c r="V19" s="133"/>
      <c r="W19" s="133"/>
      <c r="X19" s="115"/>
      <c r="Y19" s="116"/>
      <c r="Z19" s="119">
        <f t="shared" si="0"/>
        <v>2</v>
      </c>
      <c r="AA19" s="37">
        <f t="shared" si="1"/>
        <v>2</v>
      </c>
    </row>
    <row r="20" spans="1:27" s="15" customFormat="1" ht="409.6">
      <c r="A20" s="4">
        <v>2010</v>
      </c>
      <c r="B20" s="4" t="s">
        <v>936</v>
      </c>
      <c r="C20" s="4"/>
      <c r="D20" s="10"/>
      <c r="E20" s="13" t="s">
        <v>2633</v>
      </c>
      <c r="F20" s="12" t="s">
        <v>937</v>
      </c>
      <c r="G20" s="12" t="s">
        <v>938</v>
      </c>
      <c r="H20" s="43"/>
      <c r="I20" s="43"/>
      <c r="J20" s="159" t="s">
        <v>2622</v>
      </c>
      <c r="K20" s="43"/>
      <c r="L20" s="43"/>
      <c r="M20" s="43"/>
      <c r="N20" s="10"/>
      <c r="O20" s="10"/>
      <c r="P20" s="132">
        <v>2</v>
      </c>
      <c r="Q20" s="133"/>
      <c r="R20" s="133"/>
      <c r="S20" s="115">
        <v>2</v>
      </c>
      <c r="T20" s="116" t="s">
        <v>3614</v>
      </c>
      <c r="U20" s="132"/>
      <c r="V20" s="133"/>
      <c r="W20" s="133"/>
      <c r="X20" s="115"/>
      <c r="Y20" s="116"/>
      <c r="Z20" s="119">
        <f t="shared" si="0"/>
        <v>2</v>
      </c>
      <c r="AA20" s="37">
        <f t="shared" si="1"/>
        <v>2</v>
      </c>
    </row>
    <row r="21" spans="1:27" s="15" customFormat="1">
      <c r="A21" s="4"/>
      <c r="H21" s="4"/>
      <c r="P21" s="165"/>
      <c r="Q21" s="165"/>
      <c r="R21" s="165"/>
      <c r="S21" s="165"/>
      <c r="T21" s="165"/>
      <c r="U21" s="165"/>
      <c r="V21" s="165"/>
      <c r="W21" s="165"/>
      <c r="X21" s="165"/>
      <c r="Y21" s="165"/>
    </row>
    <row r="22" spans="1:27" s="15" customFormat="1">
      <c r="A22" s="4"/>
      <c r="H22" s="4"/>
      <c r="P22" s="165"/>
      <c r="Q22" s="165"/>
      <c r="R22" s="165"/>
      <c r="S22" s="165"/>
      <c r="T22" s="165"/>
      <c r="U22" s="165"/>
      <c r="V22" s="165"/>
      <c r="W22" s="165"/>
      <c r="X22" s="165"/>
      <c r="Y22" s="165"/>
    </row>
    <row r="23" spans="1:27" s="15" customFormat="1" ht="17">
      <c r="A23" s="4"/>
      <c r="E23" s="131" t="s">
        <v>939</v>
      </c>
      <c r="H23" s="4"/>
      <c r="P23" s="165"/>
      <c r="Q23" s="165"/>
      <c r="R23" s="165"/>
      <c r="S23" s="165"/>
      <c r="T23" s="165"/>
      <c r="U23" s="165"/>
      <c r="V23" s="165"/>
      <c r="W23" s="165"/>
      <c r="X23" s="165"/>
      <c r="Y23" s="165"/>
    </row>
    <row r="24" spans="1:27" s="15" customFormat="1" ht="409.6">
      <c r="A24" s="4">
        <v>2011</v>
      </c>
      <c r="B24" s="4" t="s">
        <v>940</v>
      </c>
      <c r="C24" s="4"/>
      <c r="D24" s="10"/>
      <c r="E24" s="13" t="s">
        <v>2635</v>
      </c>
      <c r="F24" s="12" t="s">
        <v>941</v>
      </c>
      <c r="G24" s="12" t="s">
        <v>942</v>
      </c>
      <c r="H24" s="43"/>
      <c r="I24" s="43"/>
      <c r="J24" s="159" t="s">
        <v>2634</v>
      </c>
      <c r="K24" s="43"/>
      <c r="L24" s="43"/>
      <c r="M24" s="43"/>
      <c r="N24" s="10"/>
      <c r="O24" s="10"/>
      <c r="P24" s="132">
        <v>2</v>
      </c>
      <c r="Q24" s="133"/>
      <c r="R24" s="133"/>
      <c r="S24" s="115">
        <v>2</v>
      </c>
      <c r="T24" s="116" t="s">
        <v>3614</v>
      </c>
      <c r="U24" s="132"/>
      <c r="V24" s="133"/>
      <c r="W24" s="133"/>
      <c r="X24" s="115"/>
      <c r="Y24" s="116"/>
      <c r="Z24" s="119">
        <f t="shared" si="0"/>
        <v>2</v>
      </c>
      <c r="AA24" s="37">
        <f t="shared" si="1"/>
        <v>2</v>
      </c>
    </row>
    <row r="25" spans="1:27" s="15" customFormat="1" ht="409.6">
      <c r="A25" s="4">
        <v>2012</v>
      </c>
      <c r="B25" s="15" t="s">
        <v>943</v>
      </c>
      <c r="E25" s="13" t="s">
        <v>2636</v>
      </c>
      <c r="F25" s="12" t="s">
        <v>944</v>
      </c>
      <c r="G25" s="12" t="s">
        <v>945</v>
      </c>
      <c r="H25" s="43"/>
      <c r="I25" s="43"/>
      <c r="J25" s="159" t="s">
        <v>2634</v>
      </c>
      <c r="K25" s="43"/>
      <c r="L25" s="43"/>
      <c r="M25" s="43"/>
      <c r="N25" s="10"/>
      <c r="O25" s="10"/>
      <c r="P25" s="132">
        <v>2</v>
      </c>
      <c r="Q25" s="133"/>
      <c r="R25" s="133"/>
      <c r="S25" s="115">
        <v>2</v>
      </c>
      <c r="T25" s="116"/>
      <c r="U25" s="132"/>
      <c r="V25" s="133"/>
      <c r="W25" s="133"/>
      <c r="X25" s="115"/>
      <c r="Y25" s="116"/>
      <c r="Z25" s="119">
        <f t="shared" si="0"/>
        <v>2</v>
      </c>
      <c r="AA25" s="37">
        <f t="shared" si="1"/>
        <v>2</v>
      </c>
    </row>
    <row r="26" spans="1:27" s="15" customFormat="1" ht="409.6">
      <c r="A26" s="4">
        <v>2013</v>
      </c>
      <c r="B26" s="15" t="s">
        <v>946</v>
      </c>
      <c r="E26" s="13" t="s">
        <v>2637</v>
      </c>
      <c r="F26" s="12" t="s">
        <v>947</v>
      </c>
      <c r="G26" s="12" t="s">
        <v>948</v>
      </c>
      <c r="H26" s="43"/>
      <c r="I26" s="43"/>
      <c r="J26" s="159" t="s">
        <v>2634</v>
      </c>
      <c r="K26" s="43"/>
      <c r="L26" s="43"/>
      <c r="M26" s="43"/>
      <c r="N26" s="10"/>
      <c r="O26" s="10"/>
      <c r="P26" s="132">
        <v>2</v>
      </c>
      <c r="Q26" s="133"/>
      <c r="R26" s="133"/>
      <c r="S26" s="115">
        <v>2</v>
      </c>
      <c r="T26" s="116" t="s">
        <v>3614</v>
      </c>
      <c r="U26" s="132"/>
      <c r="V26" s="133"/>
      <c r="W26" s="133"/>
      <c r="X26" s="115"/>
      <c r="Y26" s="116"/>
      <c r="Z26" s="119">
        <f t="shared" si="0"/>
        <v>2</v>
      </c>
      <c r="AA26" s="37">
        <f t="shared" si="1"/>
        <v>2</v>
      </c>
    </row>
    <row r="27" spans="1:27" s="15" customFormat="1" ht="409.6">
      <c r="A27" s="4">
        <v>2014</v>
      </c>
      <c r="B27" s="15" t="s">
        <v>949</v>
      </c>
      <c r="E27" s="13" t="s">
        <v>2638</v>
      </c>
      <c r="F27" s="12" t="s">
        <v>950</v>
      </c>
      <c r="G27" s="12" t="s">
        <v>951</v>
      </c>
      <c r="H27" s="43"/>
      <c r="I27" s="43"/>
      <c r="J27" s="159" t="s">
        <v>2634</v>
      </c>
      <c r="K27" s="43"/>
      <c r="L27" s="43"/>
      <c r="M27" s="43"/>
      <c r="N27" s="10"/>
      <c r="O27" s="10"/>
      <c r="P27" s="132">
        <v>2</v>
      </c>
      <c r="Q27" s="133"/>
      <c r="R27" s="133"/>
      <c r="S27" s="115">
        <v>2</v>
      </c>
      <c r="T27" s="116" t="s">
        <v>3617</v>
      </c>
      <c r="U27" s="132"/>
      <c r="V27" s="133"/>
      <c r="W27" s="133"/>
      <c r="X27" s="115"/>
      <c r="Y27" s="116"/>
      <c r="Z27" s="119">
        <f t="shared" si="0"/>
        <v>2</v>
      </c>
      <c r="AA27" s="37">
        <f t="shared" si="1"/>
        <v>2</v>
      </c>
    </row>
    <row r="28" spans="1:27" s="15" customFormat="1" ht="409.6">
      <c r="A28" s="4">
        <v>2015</v>
      </c>
      <c r="B28" s="15" t="s">
        <v>952</v>
      </c>
      <c r="E28" s="13" t="s">
        <v>2639</v>
      </c>
      <c r="F28" s="12" t="s">
        <v>953</v>
      </c>
      <c r="G28" s="12" t="s">
        <v>954</v>
      </c>
      <c r="H28" s="43"/>
      <c r="I28" s="43"/>
      <c r="J28" s="159" t="s">
        <v>2634</v>
      </c>
      <c r="K28" s="43"/>
      <c r="L28" s="43"/>
      <c r="M28" s="43"/>
      <c r="N28" s="10"/>
      <c r="O28" s="10"/>
      <c r="P28" s="132">
        <v>1</v>
      </c>
      <c r="Q28" s="133"/>
      <c r="R28" s="133"/>
      <c r="S28" s="115">
        <v>1</v>
      </c>
      <c r="T28" s="116"/>
      <c r="U28" s="132"/>
      <c r="V28" s="133"/>
      <c r="W28" s="133"/>
      <c r="X28" s="115"/>
      <c r="Y28" s="116"/>
      <c r="Z28" s="119">
        <f t="shared" si="0"/>
        <v>1</v>
      </c>
      <c r="AA28" s="37">
        <f t="shared" si="1"/>
        <v>1</v>
      </c>
    </row>
    <row r="29" spans="1:27" s="15" customFormat="1">
      <c r="A29" s="4"/>
      <c r="H29" s="4"/>
      <c r="P29" s="165"/>
      <c r="Q29" s="165"/>
      <c r="R29" s="165"/>
      <c r="S29" s="165"/>
      <c r="T29" s="165"/>
      <c r="U29" s="165"/>
      <c r="V29" s="165"/>
      <c r="W29" s="165"/>
      <c r="X29" s="165"/>
      <c r="Y29" s="165"/>
    </row>
    <row r="30" spans="1:27" s="15" customFormat="1">
      <c r="A30" s="4"/>
      <c r="H30" s="4"/>
      <c r="P30" s="165"/>
      <c r="Q30" s="165"/>
      <c r="R30" s="165"/>
      <c r="S30" s="165"/>
      <c r="T30" s="165"/>
      <c r="U30" s="165"/>
      <c r="V30" s="165"/>
      <c r="W30" s="165"/>
      <c r="X30" s="165"/>
      <c r="Y30" s="165"/>
    </row>
    <row r="31" spans="1:27" s="15" customFormat="1" ht="17">
      <c r="A31" s="4"/>
      <c r="E31" s="131" t="s">
        <v>955</v>
      </c>
      <c r="H31" s="4"/>
      <c r="P31" s="165"/>
      <c r="Q31" s="165"/>
      <c r="R31" s="165"/>
      <c r="S31" s="165"/>
      <c r="T31" s="165"/>
      <c r="U31" s="165"/>
      <c r="V31" s="165"/>
      <c r="W31" s="165"/>
      <c r="X31" s="165"/>
      <c r="Y31" s="165"/>
    </row>
    <row r="32" spans="1:27" ht="409.6">
      <c r="A32" s="4">
        <v>2016</v>
      </c>
      <c r="B32" s="4" t="s">
        <v>956</v>
      </c>
      <c r="E32" s="13" t="s">
        <v>2640</v>
      </c>
      <c r="F32" s="12" t="s">
        <v>957</v>
      </c>
      <c r="G32" s="12" t="s">
        <v>958</v>
      </c>
      <c r="H32" s="43"/>
      <c r="I32" s="43"/>
      <c r="J32" s="159" t="s">
        <v>2634</v>
      </c>
      <c r="K32" s="43"/>
      <c r="L32" s="43"/>
      <c r="M32" s="43"/>
      <c r="P32" s="132">
        <v>2</v>
      </c>
      <c r="Q32" s="133"/>
      <c r="R32" s="133"/>
      <c r="S32" s="115">
        <v>2</v>
      </c>
      <c r="T32" s="116"/>
      <c r="U32" s="132"/>
      <c r="V32" s="133"/>
      <c r="W32" s="133"/>
      <c r="X32" s="115"/>
      <c r="Y32" s="116"/>
      <c r="Z32" s="119">
        <f t="shared" si="0"/>
        <v>2</v>
      </c>
      <c r="AA32" s="37">
        <f t="shared" si="1"/>
        <v>2</v>
      </c>
    </row>
    <row r="33" spans="1:27" ht="409.6">
      <c r="A33" s="4">
        <v>2017</v>
      </c>
      <c r="B33" s="4" t="s">
        <v>959</v>
      </c>
      <c r="E33" s="13" t="s">
        <v>2641</v>
      </c>
      <c r="F33" s="12" t="s">
        <v>960</v>
      </c>
      <c r="G33" s="12" t="s">
        <v>961</v>
      </c>
      <c r="H33" s="43"/>
      <c r="I33" s="43"/>
      <c r="J33" s="159" t="s">
        <v>2634</v>
      </c>
      <c r="K33" s="43"/>
      <c r="L33" s="43"/>
      <c r="M33" s="43"/>
      <c r="P33" s="132">
        <v>1</v>
      </c>
      <c r="Q33" s="133"/>
      <c r="R33" s="133"/>
      <c r="S33" s="115">
        <v>1</v>
      </c>
      <c r="T33" s="116"/>
      <c r="U33" s="132"/>
      <c r="V33" s="133"/>
      <c r="W33" s="133"/>
      <c r="X33" s="115"/>
      <c r="Y33" s="116"/>
      <c r="Z33" s="119">
        <f t="shared" si="0"/>
        <v>1</v>
      </c>
      <c r="AA33" s="37">
        <f t="shared" si="1"/>
        <v>1</v>
      </c>
    </row>
    <row r="34" spans="1:27" ht="409.6">
      <c r="A34" s="4">
        <v>2018</v>
      </c>
      <c r="B34" s="4" t="s">
        <v>962</v>
      </c>
      <c r="E34" s="13" t="s">
        <v>2643</v>
      </c>
      <c r="F34" s="12" t="s">
        <v>963</v>
      </c>
      <c r="G34" s="12" t="s">
        <v>964</v>
      </c>
      <c r="H34" s="43"/>
      <c r="I34" s="43"/>
      <c r="J34" s="159" t="s">
        <v>2642</v>
      </c>
      <c r="K34" s="43"/>
      <c r="L34" s="43"/>
      <c r="M34" s="43"/>
      <c r="P34" s="132">
        <v>2</v>
      </c>
      <c r="Q34" s="133"/>
      <c r="R34" s="133"/>
      <c r="S34" s="115">
        <v>2</v>
      </c>
      <c r="T34" s="116" t="s">
        <v>3615</v>
      </c>
      <c r="U34" s="132"/>
      <c r="V34" s="133"/>
      <c r="W34" s="133"/>
      <c r="X34" s="115"/>
      <c r="Y34" s="116"/>
      <c r="Z34" s="119">
        <f t="shared" si="0"/>
        <v>2</v>
      </c>
      <c r="AA34" s="37">
        <f t="shared" si="1"/>
        <v>2</v>
      </c>
    </row>
    <row r="35" spans="1:27" ht="409.6">
      <c r="A35" s="4">
        <v>2019</v>
      </c>
      <c r="B35" s="4" t="s">
        <v>965</v>
      </c>
      <c r="E35" s="13" t="s">
        <v>2644</v>
      </c>
      <c r="F35" s="12" t="s">
        <v>966</v>
      </c>
      <c r="G35" s="12" t="s">
        <v>967</v>
      </c>
      <c r="H35" s="43"/>
      <c r="I35" s="43"/>
      <c r="J35" s="159" t="s">
        <v>2634</v>
      </c>
      <c r="K35" s="43"/>
      <c r="L35" s="43"/>
      <c r="M35" s="43"/>
      <c r="P35" s="132">
        <v>2</v>
      </c>
      <c r="Q35" s="133"/>
      <c r="R35" s="133"/>
      <c r="S35" s="115">
        <v>2</v>
      </c>
      <c r="T35" s="116"/>
      <c r="U35" s="132"/>
      <c r="V35" s="133"/>
      <c r="W35" s="133"/>
      <c r="X35" s="115"/>
      <c r="Y35" s="116"/>
      <c r="Z35" s="119">
        <f t="shared" si="0"/>
        <v>2</v>
      </c>
      <c r="AA35" s="37">
        <f t="shared" si="1"/>
        <v>2</v>
      </c>
    </row>
    <row r="36" spans="1:27" ht="409.6">
      <c r="A36" s="4">
        <v>2020</v>
      </c>
      <c r="B36" s="4" t="s">
        <v>952</v>
      </c>
      <c r="E36" s="13" t="s">
        <v>2645</v>
      </c>
      <c r="F36" s="12" t="s">
        <v>968</v>
      </c>
      <c r="G36" s="12" t="s">
        <v>969</v>
      </c>
      <c r="H36" s="43"/>
      <c r="I36" s="43"/>
      <c r="J36" s="159" t="s">
        <v>2634</v>
      </c>
      <c r="K36" s="43"/>
      <c r="L36" s="43"/>
      <c r="M36" s="43"/>
      <c r="P36" s="132">
        <v>0</v>
      </c>
      <c r="Q36" s="133"/>
      <c r="R36" s="133"/>
      <c r="S36" s="115">
        <v>0</v>
      </c>
      <c r="T36" s="116"/>
      <c r="U36" s="132"/>
      <c r="V36" s="133"/>
      <c r="W36" s="133"/>
      <c r="X36" s="115"/>
      <c r="Y36" s="116"/>
      <c r="Z36" s="119">
        <f t="shared" si="0"/>
        <v>0</v>
      </c>
      <c r="AA36" s="37">
        <f t="shared" si="1"/>
        <v>0</v>
      </c>
    </row>
    <row r="37" spans="1:27" ht="409.6">
      <c r="A37" s="4">
        <v>2021</v>
      </c>
      <c r="B37" s="4" t="s">
        <v>952</v>
      </c>
      <c r="E37" s="13" t="s">
        <v>2646</v>
      </c>
      <c r="F37" s="12" t="s">
        <v>970</v>
      </c>
      <c r="G37" s="12" t="s">
        <v>971</v>
      </c>
      <c r="H37" s="43"/>
      <c r="I37" s="43"/>
      <c r="J37" s="159" t="s">
        <v>2634</v>
      </c>
      <c r="K37" s="43"/>
      <c r="L37" s="43"/>
      <c r="M37" s="43"/>
      <c r="P37" s="132">
        <v>1</v>
      </c>
      <c r="Q37" s="133"/>
      <c r="R37" s="133"/>
      <c r="S37" s="115">
        <v>1</v>
      </c>
      <c r="T37" s="116"/>
      <c r="U37" s="132"/>
      <c r="V37" s="133"/>
      <c r="W37" s="133"/>
      <c r="X37" s="115"/>
      <c r="Y37" s="116"/>
      <c r="Z37" s="119">
        <f t="shared" si="0"/>
        <v>1</v>
      </c>
      <c r="AA37" s="37">
        <f t="shared" si="1"/>
        <v>1</v>
      </c>
    </row>
    <row r="38" spans="1:27" ht="136">
      <c r="A38" s="4">
        <v>2022</v>
      </c>
      <c r="B38" s="4" t="s">
        <v>486</v>
      </c>
      <c r="E38" s="160" t="s">
        <v>2647</v>
      </c>
      <c r="F38" s="12" t="s">
        <v>972</v>
      </c>
      <c r="G38" s="12" t="s">
        <v>973</v>
      </c>
      <c r="H38" s="43"/>
      <c r="I38" s="43"/>
      <c r="J38" s="43"/>
      <c r="K38" s="43"/>
      <c r="L38" s="43"/>
      <c r="M38" s="43"/>
      <c r="P38" s="132">
        <v>0</v>
      </c>
      <c r="Q38" s="133"/>
      <c r="R38" s="133"/>
      <c r="S38" s="115">
        <v>0</v>
      </c>
      <c r="T38" s="116"/>
      <c r="U38" s="132"/>
      <c r="V38" s="133"/>
      <c r="W38" s="133"/>
      <c r="X38" s="115"/>
      <c r="Y38" s="116"/>
      <c r="Z38" s="119">
        <f t="shared" si="0"/>
        <v>0</v>
      </c>
      <c r="AA38" s="37">
        <f t="shared" si="1"/>
        <v>0</v>
      </c>
    </row>
    <row r="39" spans="1:27" ht="409.6">
      <c r="A39" s="4">
        <v>2023</v>
      </c>
      <c r="B39" s="4" t="s">
        <v>974</v>
      </c>
      <c r="E39" s="13" t="s">
        <v>2648</v>
      </c>
      <c r="F39" s="12" t="s">
        <v>975</v>
      </c>
      <c r="G39" s="12" t="s">
        <v>976</v>
      </c>
      <c r="H39" s="43"/>
      <c r="I39" s="43"/>
      <c r="J39" s="159" t="s">
        <v>2634</v>
      </c>
      <c r="K39" s="43"/>
      <c r="L39" s="43"/>
      <c r="M39" s="43"/>
      <c r="P39" s="132">
        <v>1</v>
      </c>
      <c r="Q39" s="133"/>
      <c r="R39" s="133"/>
      <c r="S39" s="115">
        <v>1</v>
      </c>
      <c r="T39" s="116"/>
      <c r="U39" s="132"/>
      <c r="V39" s="133"/>
      <c r="W39" s="133"/>
      <c r="X39" s="115"/>
      <c r="Y39" s="116"/>
      <c r="Z39" s="119">
        <f t="shared" si="0"/>
        <v>1</v>
      </c>
      <c r="AA39" s="37">
        <f t="shared" si="1"/>
        <v>1</v>
      </c>
    </row>
    <row r="40" spans="1:27" ht="409.6">
      <c r="A40" s="4">
        <v>2024</v>
      </c>
      <c r="B40" s="4" t="s">
        <v>977</v>
      </c>
      <c r="E40" s="13" t="s">
        <v>2649</v>
      </c>
      <c r="F40" s="12" t="s">
        <v>978</v>
      </c>
      <c r="G40" s="12" t="s">
        <v>979</v>
      </c>
      <c r="H40" s="43"/>
      <c r="I40" s="43"/>
      <c r="J40" s="159" t="s">
        <v>2634</v>
      </c>
      <c r="K40" s="43"/>
      <c r="L40" s="43"/>
      <c r="M40" s="43"/>
      <c r="P40" s="132">
        <v>1</v>
      </c>
      <c r="Q40" s="133"/>
      <c r="R40" s="133"/>
      <c r="S40" s="115">
        <v>1</v>
      </c>
      <c r="T40" s="116"/>
      <c r="U40" s="132"/>
      <c r="V40" s="133"/>
      <c r="W40" s="133"/>
      <c r="X40" s="115"/>
      <c r="Y40" s="116"/>
      <c r="Z40" s="119">
        <f t="shared" si="0"/>
        <v>1</v>
      </c>
      <c r="AA40" s="37">
        <f t="shared" si="1"/>
        <v>1</v>
      </c>
    </row>
    <row r="41" spans="1:27" ht="153">
      <c r="A41" s="4">
        <v>2025</v>
      </c>
      <c r="B41" s="4" t="s">
        <v>486</v>
      </c>
      <c r="E41" s="160" t="s">
        <v>2650</v>
      </c>
      <c r="F41" s="12" t="s">
        <v>980</v>
      </c>
      <c r="G41" s="12" t="s">
        <v>981</v>
      </c>
      <c r="H41" s="43"/>
      <c r="I41" s="43"/>
      <c r="J41" s="43"/>
      <c r="K41" s="43"/>
      <c r="L41" s="43"/>
      <c r="M41" s="43"/>
      <c r="P41" s="132">
        <v>2</v>
      </c>
      <c r="Q41" s="133"/>
      <c r="R41" s="133"/>
      <c r="S41" s="115">
        <v>2</v>
      </c>
      <c r="T41" s="116"/>
      <c r="U41" s="132"/>
      <c r="V41" s="133"/>
      <c r="W41" s="133"/>
      <c r="X41" s="115"/>
      <c r="Y41" s="116"/>
      <c r="Z41" s="119">
        <f t="shared" si="0"/>
        <v>2</v>
      </c>
      <c r="AA41" s="37">
        <f t="shared" si="1"/>
        <v>2</v>
      </c>
    </row>
    <row r="42" spans="1:27" ht="170">
      <c r="A42" s="4">
        <v>2026</v>
      </c>
      <c r="B42" s="4" t="s">
        <v>486</v>
      </c>
      <c r="E42" s="160" t="s">
        <v>2651</v>
      </c>
      <c r="F42" s="12" t="s">
        <v>982</v>
      </c>
      <c r="G42" s="12" t="s">
        <v>983</v>
      </c>
      <c r="H42" s="43"/>
      <c r="I42" s="43"/>
      <c r="J42" s="43"/>
      <c r="K42" s="43"/>
      <c r="L42" s="43"/>
      <c r="M42" s="43"/>
      <c r="P42" s="132">
        <v>1</v>
      </c>
      <c r="Q42" s="133"/>
      <c r="R42" s="133"/>
      <c r="S42" s="115">
        <v>1</v>
      </c>
      <c r="T42" s="116"/>
      <c r="U42" s="132"/>
      <c r="V42" s="133"/>
      <c r="W42" s="133"/>
      <c r="X42" s="115"/>
      <c r="Y42" s="116"/>
      <c r="Z42" s="119">
        <f t="shared" si="0"/>
        <v>1</v>
      </c>
      <c r="AA42" s="37">
        <f t="shared" si="1"/>
        <v>1</v>
      </c>
    </row>
    <row r="43" spans="1:27" s="15" customFormat="1">
      <c r="A43" s="4"/>
      <c r="H43" s="4"/>
      <c r="P43" s="165"/>
      <c r="Q43" s="165"/>
      <c r="R43" s="165"/>
      <c r="S43" s="165"/>
      <c r="T43" s="165"/>
      <c r="U43" s="165"/>
      <c r="V43" s="165"/>
      <c r="W43" s="165"/>
      <c r="X43" s="165"/>
      <c r="Y43" s="165"/>
    </row>
    <row r="44" spans="1:27" s="15" customFormat="1">
      <c r="A44" s="4"/>
      <c r="H44" s="4"/>
      <c r="P44" s="165"/>
      <c r="Q44" s="165"/>
      <c r="R44" s="165"/>
      <c r="S44" s="165"/>
      <c r="T44" s="165"/>
      <c r="U44" s="165"/>
      <c r="V44" s="165"/>
      <c r="W44" s="165"/>
      <c r="X44" s="165"/>
      <c r="Y44" s="165"/>
    </row>
    <row r="45" spans="1:27" s="15" customFormat="1" ht="19">
      <c r="A45" s="4"/>
      <c r="E45" s="170" t="s">
        <v>39</v>
      </c>
      <c r="F45" s="170"/>
      <c r="G45" s="170"/>
      <c r="H45" s="4"/>
      <c r="P45" s="165"/>
      <c r="Q45" s="165"/>
      <c r="R45" s="165"/>
      <c r="S45" s="165"/>
      <c r="T45" s="165"/>
      <c r="U45" s="165"/>
      <c r="V45" s="165"/>
      <c r="W45" s="165"/>
      <c r="X45" s="165"/>
      <c r="Y45" s="165"/>
    </row>
    <row r="46" spans="1:27" s="15" customFormat="1" ht="17">
      <c r="A46" s="4"/>
      <c r="E46" s="131" t="s">
        <v>402</v>
      </c>
      <c r="H46" s="4"/>
      <c r="P46" s="165"/>
      <c r="Q46" s="165"/>
      <c r="R46" s="165"/>
      <c r="S46" s="165"/>
      <c r="T46" s="165"/>
      <c r="U46" s="165"/>
      <c r="V46" s="165"/>
      <c r="W46" s="165"/>
      <c r="X46" s="165"/>
      <c r="Y46" s="165"/>
    </row>
    <row r="47" spans="1:27" ht="409.6">
      <c r="A47" s="4">
        <v>2027</v>
      </c>
      <c r="B47" s="4" t="s">
        <v>984</v>
      </c>
      <c r="E47" s="13" t="s">
        <v>2653</v>
      </c>
      <c r="F47" s="12" t="s">
        <v>985</v>
      </c>
      <c r="G47" s="12" t="s">
        <v>986</v>
      </c>
      <c r="H47" s="43"/>
      <c r="I47" s="43"/>
      <c r="J47" s="159" t="s">
        <v>2652</v>
      </c>
      <c r="K47" s="43"/>
      <c r="L47" s="43"/>
      <c r="M47" s="43"/>
      <c r="P47" s="132">
        <v>3</v>
      </c>
      <c r="Q47" s="133" t="s">
        <v>3530</v>
      </c>
      <c r="R47" s="133"/>
      <c r="S47" s="115">
        <v>3</v>
      </c>
      <c r="T47" s="116"/>
      <c r="U47" s="132"/>
      <c r="V47" s="133"/>
      <c r="W47" s="133"/>
      <c r="X47" s="115"/>
      <c r="Y47" s="116"/>
      <c r="Z47" s="119">
        <f t="shared" si="0"/>
        <v>3</v>
      </c>
      <c r="AA47" s="37">
        <f t="shared" si="1"/>
        <v>3</v>
      </c>
    </row>
    <row r="48" spans="1:27" ht="409.6">
      <c r="A48" s="4">
        <v>2028</v>
      </c>
      <c r="B48" s="4" t="s">
        <v>987</v>
      </c>
      <c r="E48" s="13" t="s">
        <v>2654</v>
      </c>
      <c r="F48" s="12" t="s">
        <v>988</v>
      </c>
      <c r="G48" s="12" t="s">
        <v>989</v>
      </c>
      <c r="H48" s="43"/>
      <c r="I48" s="43"/>
      <c r="J48" s="159" t="s">
        <v>2652</v>
      </c>
      <c r="K48" s="43"/>
      <c r="L48" s="43"/>
      <c r="M48" s="43"/>
      <c r="P48" s="132">
        <v>3</v>
      </c>
      <c r="Q48" s="133" t="s">
        <v>2652</v>
      </c>
      <c r="R48" s="133"/>
      <c r="S48" s="115">
        <v>3</v>
      </c>
      <c r="T48" s="116"/>
      <c r="U48" s="132"/>
      <c r="V48" s="133"/>
      <c r="W48" s="133"/>
      <c r="X48" s="115"/>
      <c r="Y48" s="116"/>
      <c r="Z48" s="119">
        <f t="shared" si="0"/>
        <v>3</v>
      </c>
      <c r="AA48" s="37">
        <f t="shared" si="1"/>
        <v>3</v>
      </c>
    </row>
    <row r="49" spans="1:27" ht="409.6">
      <c r="A49" s="4">
        <v>2029</v>
      </c>
      <c r="B49" s="4" t="s">
        <v>990</v>
      </c>
      <c r="E49" s="13" t="s">
        <v>2656</v>
      </c>
      <c r="F49" s="12" t="s">
        <v>991</v>
      </c>
      <c r="G49" s="12" t="s">
        <v>992</v>
      </c>
      <c r="H49" s="43"/>
      <c r="I49" s="43"/>
      <c r="J49" s="159" t="s">
        <v>2655</v>
      </c>
      <c r="K49" s="43"/>
      <c r="L49" s="43"/>
      <c r="M49" s="43"/>
      <c r="P49" s="132">
        <v>1</v>
      </c>
      <c r="Q49" s="133" t="s">
        <v>3426</v>
      </c>
      <c r="R49" s="133"/>
      <c r="S49" s="115">
        <v>1</v>
      </c>
      <c r="T49" s="116"/>
      <c r="U49" s="132"/>
      <c r="V49" s="133"/>
      <c r="W49" s="133"/>
      <c r="X49" s="115"/>
      <c r="Y49" s="116"/>
      <c r="Z49" s="119">
        <f t="shared" si="0"/>
        <v>1</v>
      </c>
      <c r="AA49" s="37">
        <f t="shared" si="1"/>
        <v>1</v>
      </c>
    </row>
    <row r="50" spans="1:27" ht="409.6">
      <c r="A50" s="4">
        <v>2030</v>
      </c>
      <c r="B50" s="4" t="s">
        <v>993</v>
      </c>
      <c r="E50" s="13" t="s">
        <v>2658</v>
      </c>
      <c r="F50" s="12" t="s">
        <v>994</v>
      </c>
      <c r="G50" s="12" t="s">
        <v>995</v>
      </c>
      <c r="H50" s="43"/>
      <c r="I50" s="43"/>
      <c r="J50" s="159" t="s">
        <v>2657</v>
      </c>
      <c r="K50" s="43"/>
      <c r="L50" s="43"/>
      <c r="M50" s="43"/>
      <c r="P50" s="132">
        <v>2</v>
      </c>
      <c r="Q50" s="133" t="s">
        <v>3527</v>
      </c>
      <c r="R50" s="133"/>
      <c r="S50" s="115">
        <v>2</v>
      </c>
      <c r="T50" s="116"/>
      <c r="U50" s="132"/>
      <c r="V50" s="133"/>
      <c r="W50" s="133"/>
      <c r="X50" s="115"/>
      <c r="Y50" s="116"/>
      <c r="Z50" s="119">
        <f t="shared" si="0"/>
        <v>2</v>
      </c>
      <c r="AA50" s="37">
        <f t="shared" si="1"/>
        <v>2</v>
      </c>
    </row>
    <row r="51" spans="1:27" ht="372">
      <c r="A51" s="4">
        <v>2031</v>
      </c>
      <c r="B51" s="4" t="s">
        <v>993</v>
      </c>
      <c r="E51" s="13" t="s">
        <v>2659</v>
      </c>
      <c r="F51" s="12" t="s">
        <v>996</v>
      </c>
      <c r="G51" s="12" t="s">
        <v>997</v>
      </c>
      <c r="H51" s="43"/>
      <c r="I51" s="43"/>
      <c r="J51" s="159" t="s">
        <v>2657</v>
      </c>
      <c r="K51" s="43"/>
      <c r="L51" s="43"/>
      <c r="M51" s="43"/>
      <c r="P51" s="132">
        <v>3</v>
      </c>
      <c r="Q51" s="133" t="s">
        <v>3526</v>
      </c>
      <c r="R51" s="133"/>
      <c r="S51" s="115">
        <v>3</v>
      </c>
      <c r="T51" s="116"/>
      <c r="U51" s="132"/>
      <c r="V51" s="133"/>
      <c r="W51" s="133"/>
      <c r="X51" s="115"/>
      <c r="Y51" s="116"/>
      <c r="Z51" s="119">
        <f t="shared" si="0"/>
        <v>3</v>
      </c>
      <c r="AA51" s="37">
        <f t="shared" si="1"/>
        <v>3</v>
      </c>
    </row>
    <row r="52" spans="1:27" ht="409.6">
      <c r="A52" s="4">
        <v>2032</v>
      </c>
      <c r="B52" s="4" t="s">
        <v>998</v>
      </c>
      <c r="E52" s="13" t="s">
        <v>2661</v>
      </c>
      <c r="F52" s="12" t="s">
        <v>999</v>
      </c>
      <c r="G52" s="12" t="s">
        <v>1000</v>
      </c>
      <c r="H52" s="43"/>
      <c r="I52" s="43"/>
      <c r="J52" s="159" t="s">
        <v>2660</v>
      </c>
      <c r="K52" s="43"/>
      <c r="L52" s="43"/>
      <c r="M52" s="43"/>
      <c r="P52" s="132">
        <v>2</v>
      </c>
      <c r="Q52" s="133" t="s">
        <v>3536</v>
      </c>
      <c r="R52" s="133"/>
      <c r="S52" s="115">
        <v>2</v>
      </c>
      <c r="T52" s="116"/>
      <c r="U52" s="132"/>
      <c r="V52" s="133"/>
      <c r="W52" s="133"/>
      <c r="X52" s="115"/>
      <c r="Y52" s="116"/>
      <c r="Z52" s="119">
        <f t="shared" si="0"/>
        <v>2</v>
      </c>
      <c r="AA52" s="37">
        <f t="shared" si="1"/>
        <v>2</v>
      </c>
    </row>
    <row r="53" spans="1:27" ht="85">
      <c r="A53" s="4">
        <v>2033</v>
      </c>
      <c r="B53" s="4" t="s">
        <v>486</v>
      </c>
      <c r="E53" s="160" t="s">
        <v>2662</v>
      </c>
      <c r="F53" s="12" t="s">
        <v>1002</v>
      </c>
      <c r="G53" s="12" t="s">
        <v>1000</v>
      </c>
      <c r="H53" s="43"/>
      <c r="I53" s="43"/>
      <c r="J53" s="43"/>
      <c r="K53" s="43"/>
      <c r="L53" s="43"/>
      <c r="M53" s="43"/>
      <c r="P53" s="132">
        <v>2</v>
      </c>
      <c r="Q53" s="133" t="s">
        <v>3531</v>
      </c>
      <c r="R53" s="133" t="s">
        <v>3532</v>
      </c>
      <c r="S53" s="115">
        <v>2</v>
      </c>
      <c r="T53" s="116"/>
      <c r="U53" s="132"/>
      <c r="V53" s="133"/>
      <c r="W53" s="133"/>
      <c r="X53" s="115"/>
      <c r="Y53" s="116"/>
      <c r="Z53" s="119">
        <f t="shared" si="0"/>
        <v>2</v>
      </c>
      <c r="AA53" s="37">
        <f t="shared" si="1"/>
        <v>2</v>
      </c>
    </row>
    <row r="54" spans="1:27" s="15" customFormat="1" ht="17">
      <c r="A54" s="4"/>
      <c r="G54" s="15" t="s">
        <v>486</v>
      </c>
      <c r="H54" s="4"/>
      <c r="P54" s="165"/>
      <c r="Q54" s="165"/>
      <c r="R54" s="165"/>
      <c r="S54" s="165"/>
      <c r="T54" s="165"/>
      <c r="U54" s="165"/>
      <c r="V54" s="165"/>
      <c r="W54" s="165"/>
      <c r="X54" s="165"/>
      <c r="Y54" s="165"/>
    </row>
    <row r="55" spans="1:27" s="15" customFormat="1" ht="17">
      <c r="A55" s="4"/>
      <c r="G55" s="15" t="s">
        <v>486</v>
      </c>
      <c r="H55" s="4"/>
      <c r="P55" s="165"/>
      <c r="Q55" s="165"/>
      <c r="R55" s="165"/>
      <c r="S55" s="165"/>
      <c r="T55" s="165"/>
      <c r="U55" s="165"/>
      <c r="V55" s="165"/>
      <c r="W55" s="165"/>
      <c r="X55" s="165"/>
      <c r="Y55" s="165"/>
    </row>
    <row r="56" spans="1:27" s="15" customFormat="1" ht="17">
      <c r="A56" s="4"/>
      <c r="E56" s="131" t="s">
        <v>1003</v>
      </c>
      <c r="G56" s="15" t="s">
        <v>486</v>
      </c>
      <c r="H56" s="4"/>
      <c r="P56" s="165"/>
      <c r="Q56" s="165"/>
      <c r="R56" s="165"/>
      <c r="S56" s="165"/>
      <c r="T56" s="165"/>
      <c r="U56" s="165"/>
      <c r="V56" s="165"/>
      <c r="W56" s="165"/>
      <c r="X56" s="165"/>
      <c r="Y56" s="165"/>
    </row>
    <row r="57" spans="1:27" ht="409.6">
      <c r="A57" s="4">
        <v>2034</v>
      </c>
      <c r="B57" s="4" t="s">
        <v>1004</v>
      </c>
      <c r="E57" s="13" t="s">
        <v>2664</v>
      </c>
      <c r="F57" s="12" t="s">
        <v>1005</v>
      </c>
      <c r="G57" s="12" t="s">
        <v>1006</v>
      </c>
      <c r="H57" s="43"/>
      <c r="I57" s="43"/>
      <c r="J57" s="159" t="s">
        <v>2663</v>
      </c>
      <c r="K57" s="43"/>
      <c r="L57" s="43"/>
      <c r="M57" s="43"/>
      <c r="P57" s="132">
        <v>3</v>
      </c>
      <c r="Q57" s="133" t="s">
        <v>3533</v>
      </c>
      <c r="R57" s="133"/>
      <c r="S57" s="115">
        <v>2.5</v>
      </c>
      <c r="T57" s="116"/>
      <c r="U57" s="132"/>
      <c r="V57" s="133"/>
      <c r="W57" s="133"/>
      <c r="X57" s="115"/>
      <c r="Y57" s="116"/>
      <c r="Z57" s="119">
        <f t="shared" si="0"/>
        <v>3</v>
      </c>
      <c r="AA57" s="37">
        <f t="shared" si="1"/>
        <v>2.5</v>
      </c>
    </row>
    <row r="58" spans="1:27" ht="409.6">
      <c r="A58" s="4">
        <v>2035</v>
      </c>
      <c r="B58" s="4" t="s">
        <v>1004</v>
      </c>
      <c r="E58" s="13" t="s">
        <v>2665</v>
      </c>
      <c r="F58" s="12" t="s">
        <v>1007</v>
      </c>
      <c r="G58" s="12" t="s">
        <v>1008</v>
      </c>
      <c r="H58" s="43"/>
      <c r="I58" s="43"/>
      <c r="J58" s="159" t="s">
        <v>2663</v>
      </c>
      <c r="K58" s="43"/>
      <c r="L58" s="43"/>
      <c r="M58" s="43"/>
      <c r="P58" s="132">
        <v>3</v>
      </c>
      <c r="Q58" s="133" t="s">
        <v>3534</v>
      </c>
      <c r="R58" s="133"/>
      <c r="S58" s="115">
        <v>3</v>
      </c>
      <c r="T58" s="116"/>
      <c r="U58" s="132"/>
      <c r="V58" s="133"/>
      <c r="W58" s="133"/>
      <c r="X58" s="115"/>
      <c r="Y58" s="116"/>
      <c r="Z58" s="119">
        <f t="shared" si="0"/>
        <v>3</v>
      </c>
      <c r="AA58" s="37">
        <f t="shared" si="1"/>
        <v>3</v>
      </c>
    </row>
    <row r="59" spans="1:27" ht="409.6" hidden="1">
      <c r="A59" s="4">
        <v>2036</v>
      </c>
      <c r="B59" s="4" t="s">
        <v>1009</v>
      </c>
      <c r="E59" s="13" t="s">
        <v>2667</v>
      </c>
      <c r="F59" s="12" t="s">
        <v>1010</v>
      </c>
      <c r="G59" s="12" t="s">
        <v>1011</v>
      </c>
      <c r="H59" s="43"/>
      <c r="I59" s="43"/>
      <c r="J59" s="159" t="s">
        <v>2666</v>
      </c>
      <c r="K59" s="43"/>
      <c r="L59" s="43"/>
      <c r="M59" s="43"/>
      <c r="P59" s="132"/>
      <c r="Q59" s="133"/>
      <c r="R59" s="133"/>
      <c r="S59" s="115"/>
      <c r="T59" s="116"/>
      <c r="U59" s="132"/>
      <c r="V59" s="133"/>
      <c r="W59" s="133"/>
      <c r="X59" s="115"/>
      <c r="Y59" s="116"/>
      <c r="Z59" s="119" t="str">
        <f t="shared" si="0"/>
        <v/>
      </c>
      <c r="AA59" s="37" t="str">
        <f t="shared" si="1"/>
        <v/>
      </c>
    </row>
    <row r="60" spans="1:27" ht="409.6">
      <c r="A60" s="4">
        <v>2037</v>
      </c>
      <c r="B60" s="4" t="s">
        <v>1012</v>
      </c>
      <c r="E60" s="13" t="s">
        <v>2668</v>
      </c>
      <c r="F60" s="12" t="s">
        <v>1013</v>
      </c>
      <c r="G60" s="12" t="s">
        <v>1014</v>
      </c>
      <c r="H60" s="43"/>
      <c r="I60" s="43"/>
      <c r="J60" s="159" t="s">
        <v>2663</v>
      </c>
      <c r="K60" s="43"/>
      <c r="L60" s="43"/>
      <c r="M60" s="43"/>
      <c r="P60" s="132">
        <v>3</v>
      </c>
      <c r="Q60" s="133" t="s">
        <v>3535</v>
      </c>
      <c r="R60" s="133"/>
      <c r="S60" s="115">
        <v>2</v>
      </c>
      <c r="T60" s="116"/>
      <c r="U60" s="132"/>
      <c r="V60" s="133"/>
      <c r="W60" s="133"/>
      <c r="X60" s="115"/>
      <c r="Y60" s="116"/>
      <c r="Z60" s="119">
        <f t="shared" si="0"/>
        <v>3</v>
      </c>
      <c r="AA60" s="37">
        <f t="shared" si="1"/>
        <v>2</v>
      </c>
    </row>
    <row r="61" spans="1:27" ht="289" hidden="1">
      <c r="A61" s="4">
        <v>2038</v>
      </c>
      <c r="B61" s="4" t="s">
        <v>486</v>
      </c>
      <c r="E61" s="160" t="s">
        <v>2669</v>
      </c>
      <c r="F61" s="12" t="s">
        <v>1015</v>
      </c>
      <c r="G61" s="12" t="s">
        <v>1016</v>
      </c>
      <c r="H61" s="43"/>
      <c r="I61" s="43"/>
      <c r="J61" s="43"/>
      <c r="K61" s="43"/>
      <c r="L61" s="43"/>
      <c r="M61" s="43"/>
      <c r="P61" s="132"/>
      <c r="Q61" s="133"/>
      <c r="R61" s="133"/>
      <c r="S61" s="115"/>
      <c r="T61" s="116"/>
      <c r="U61" s="132"/>
      <c r="V61" s="133"/>
      <c r="W61" s="133"/>
      <c r="X61" s="115"/>
      <c r="Y61" s="116"/>
      <c r="Z61" s="119" t="str">
        <f t="shared" si="0"/>
        <v/>
      </c>
      <c r="AA61" s="37" t="str">
        <f t="shared" si="1"/>
        <v/>
      </c>
    </row>
    <row r="62" spans="1:27" ht="409.6" hidden="1">
      <c r="A62" s="4">
        <v>2039</v>
      </c>
      <c r="B62" s="4" t="s">
        <v>1017</v>
      </c>
      <c r="E62" s="13" t="s">
        <v>2671</v>
      </c>
      <c r="F62" s="12" t="s">
        <v>1018</v>
      </c>
      <c r="G62" s="12" t="s">
        <v>1019</v>
      </c>
      <c r="H62" s="43"/>
      <c r="I62" s="43"/>
      <c r="J62" s="159" t="s">
        <v>2670</v>
      </c>
      <c r="K62" s="43"/>
      <c r="L62" s="43"/>
      <c r="M62" s="43"/>
      <c r="P62" s="132"/>
      <c r="Q62" s="133"/>
      <c r="R62" s="133"/>
      <c r="S62" s="115"/>
      <c r="T62" s="116"/>
      <c r="U62" s="132"/>
      <c r="V62" s="133"/>
      <c r="W62" s="133"/>
      <c r="X62" s="115"/>
      <c r="Y62" s="116"/>
      <c r="Z62" s="119" t="str">
        <f t="shared" si="0"/>
        <v/>
      </c>
      <c r="AA62" s="37" t="str">
        <f t="shared" si="1"/>
        <v/>
      </c>
    </row>
    <row r="63" spans="1:27" s="15" customFormat="1" ht="17">
      <c r="A63" s="4"/>
      <c r="G63" s="15" t="s">
        <v>486</v>
      </c>
      <c r="H63" s="4"/>
      <c r="P63" s="165"/>
      <c r="Q63" s="165"/>
      <c r="R63" s="165"/>
      <c r="S63" s="165"/>
      <c r="T63" s="165"/>
      <c r="U63" s="165"/>
      <c r="V63" s="165"/>
      <c r="W63" s="165"/>
      <c r="X63" s="165"/>
      <c r="Y63" s="165"/>
    </row>
    <row r="64" spans="1:27" s="15" customFormat="1" ht="17">
      <c r="A64" s="4"/>
      <c r="G64" s="15" t="s">
        <v>486</v>
      </c>
      <c r="H64" s="4"/>
      <c r="P64" s="165"/>
      <c r="Q64" s="165"/>
      <c r="R64" s="165"/>
      <c r="S64" s="165"/>
      <c r="T64" s="165"/>
      <c r="U64" s="165"/>
      <c r="V64" s="165"/>
      <c r="W64" s="165"/>
      <c r="X64" s="165"/>
      <c r="Y64" s="165"/>
    </row>
    <row r="65" spans="1:27" s="15" customFormat="1" ht="17">
      <c r="A65" s="4"/>
      <c r="E65" s="131" t="s">
        <v>104</v>
      </c>
      <c r="G65" s="15" t="s">
        <v>486</v>
      </c>
      <c r="H65" s="4"/>
      <c r="P65" s="165"/>
      <c r="Q65" s="165"/>
      <c r="R65" s="165"/>
      <c r="S65" s="165"/>
      <c r="T65" s="165"/>
      <c r="U65" s="165"/>
      <c r="V65" s="165"/>
      <c r="W65" s="165"/>
      <c r="X65" s="165"/>
      <c r="Y65" s="165"/>
    </row>
    <row r="66" spans="1:27" ht="221">
      <c r="A66" s="4">
        <v>2040</v>
      </c>
      <c r="B66" s="4" t="s">
        <v>1020</v>
      </c>
      <c r="E66" s="13" t="s">
        <v>2673</v>
      </c>
      <c r="F66" s="12" t="s">
        <v>1021</v>
      </c>
      <c r="G66" s="12" t="s">
        <v>1022</v>
      </c>
      <c r="H66" s="43"/>
      <c r="I66" s="43"/>
      <c r="J66" s="159" t="s">
        <v>2672</v>
      </c>
      <c r="K66" s="43"/>
      <c r="L66" s="43"/>
      <c r="M66" s="43"/>
      <c r="P66" s="132">
        <v>1</v>
      </c>
      <c r="Q66" s="133" t="s">
        <v>3537</v>
      </c>
      <c r="R66" s="133"/>
      <c r="S66" s="115">
        <v>1</v>
      </c>
      <c r="T66" s="116"/>
      <c r="U66" s="132"/>
      <c r="V66" s="133"/>
      <c r="W66" s="133"/>
      <c r="X66" s="115"/>
      <c r="Y66" s="116"/>
      <c r="Z66" s="119">
        <f t="shared" si="0"/>
        <v>1</v>
      </c>
      <c r="AA66" s="37">
        <f t="shared" si="1"/>
        <v>1</v>
      </c>
    </row>
    <row r="67" spans="1:27" ht="187">
      <c r="A67" s="4">
        <v>2041</v>
      </c>
      <c r="B67" s="4" t="s">
        <v>1023</v>
      </c>
      <c r="E67" s="13" t="s">
        <v>2674</v>
      </c>
      <c r="F67" s="12" t="s">
        <v>1024</v>
      </c>
      <c r="G67" s="12" t="s">
        <v>1025</v>
      </c>
      <c r="H67" s="43"/>
      <c r="I67" s="43"/>
      <c r="J67" s="159" t="s">
        <v>2672</v>
      </c>
      <c r="K67" s="43"/>
      <c r="L67" s="43"/>
      <c r="M67" s="43"/>
      <c r="P67" s="132">
        <v>1</v>
      </c>
      <c r="Q67" s="133" t="s">
        <v>3538</v>
      </c>
      <c r="R67" s="133"/>
      <c r="S67" s="115">
        <v>1</v>
      </c>
      <c r="T67" s="116"/>
      <c r="U67" s="132"/>
      <c r="V67" s="133"/>
      <c r="W67" s="133"/>
      <c r="X67" s="115"/>
      <c r="Y67" s="116"/>
      <c r="Z67" s="119">
        <f t="shared" si="0"/>
        <v>1</v>
      </c>
      <c r="AA67" s="37">
        <f t="shared" si="1"/>
        <v>1</v>
      </c>
    </row>
    <row r="68" spans="1:27" ht="153">
      <c r="A68" s="4">
        <v>2042</v>
      </c>
      <c r="B68" s="4" t="s">
        <v>1026</v>
      </c>
      <c r="E68" s="13" t="s">
        <v>2675</v>
      </c>
      <c r="F68" s="12" t="s">
        <v>1027</v>
      </c>
      <c r="G68" s="12" t="s">
        <v>1028</v>
      </c>
      <c r="H68" s="43"/>
      <c r="I68" s="43"/>
      <c r="J68" s="159" t="s">
        <v>2672</v>
      </c>
      <c r="K68" s="43"/>
      <c r="L68" s="43"/>
      <c r="M68" s="43"/>
      <c r="P68" s="132">
        <v>0</v>
      </c>
      <c r="Q68" s="133" t="s">
        <v>3539</v>
      </c>
      <c r="R68" s="133"/>
      <c r="S68" s="115">
        <v>0</v>
      </c>
      <c r="T68" s="116"/>
      <c r="U68" s="132"/>
      <c r="V68" s="133"/>
      <c r="W68" s="133"/>
      <c r="X68" s="115"/>
      <c r="Y68" s="116"/>
      <c r="Z68" s="119">
        <f t="shared" si="0"/>
        <v>0</v>
      </c>
      <c r="AA68" s="37">
        <f t="shared" si="1"/>
        <v>0</v>
      </c>
    </row>
    <row r="69" spans="1:27" ht="119">
      <c r="A69" s="4">
        <v>2043</v>
      </c>
      <c r="B69" s="4" t="s">
        <v>1029</v>
      </c>
      <c r="E69" s="13" t="s">
        <v>2676</v>
      </c>
      <c r="F69" s="12" t="s">
        <v>1030</v>
      </c>
      <c r="G69" s="12" t="s">
        <v>1031</v>
      </c>
      <c r="H69" s="43"/>
      <c r="I69" s="43"/>
      <c r="J69" s="159" t="s">
        <v>2672</v>
      </c>
      <c r="K69" s="43"/>
      <c r="L69" s="43"/>
      <c r="M69" s="43"/>
      <c r="P69" s="132">
        <v>2</v>
      </c>
      <c r="Q69" s="133" t="s">
        <v>3540</v>
      </c>
      <c r="R69" s="133"/>
      <c r="S69" s="115">
        <v>2</v>
      </c>
      <c r="T69" s="116"/>
      <c r="U69" s="132"/>
      <c r="V69" s="133"/>
      <c r="W69" s="133"/>
      <c r="X69" s="115"/>
      <c r="Y69" s="116"/>
      <c r="Z69" s="119">
        <f t="shared" si="0"/>
        <v>2</v>
      </c>
      <c r="AA69" s="37">
        <f t="shared" si="1"/>
        <v>2</v>
      </c>
    </row>
    <row r="70" spans="1:27" ht="238">
      <c r="A70" s="4">
        <v>2044</v>
      </c>
      <c r="B70" s="4" t="s">
        <v>1032</v>
      </c>
      <c r="E70" s="13" t="s">
        <v>2677</v>
      </c>
      <c r="F70" s="12" t="s">
        <v>1033</v>
      </c>
      <c r="G70" s="12" t="s">
        <v>1000</v>
      </c>
      <c r="H70" s="43"/>
      <c r="I70" s="43"/>
      <c r="J70" s="159" t="s">
        <v>2672</v>
      </c>
      <c r="K70" s="43"/>
      <c r="L70" s="43"/>
      <c r="M70" s="43"/>
      <c r="P70" s="132">
        <v>2</v>
      </c>
      <c r="Q70" s="133" t="s">
        <v>3601</v>
      </c>
      <c r="R70" s="133"/>
      <c r="S70" s="115">
        <v>2</v>
      </c>
      <c r="T70" s="116"/>
      <c r="U70" s="132"/>
      <c r="V70" s="133"/>
      <c r="W70" s="133"/>
      <c r="X70" s="115"/>
      <c r="Y70" s="116"/>
      <c r="Z70" s="119">
        <f t="shared" si="0"/>
        <v>2</v>
      </c>
      <c r="AA70" s="37">
        <f t="shared" si="1"/>
        <v>2</v>
      </c>
    </row>
    <row r="71" spans="1:27" s="15" customFormat="1" ht="17">
      <c r="A71" s="4"/>
      <c r="G71" s="15" t="s">
        <v>486</v>
      </c>
      <c r="H71" s="4"/>
      <c r="P71" s="165"/>
      <c r="Q71" s="165"/>
      <c r="R71" s="165"/>
      <c r="S71" s="165"/>
      <c r="T71" s="165"/>
      <c r="U71" s="165"/>
      <c r="V71" s="165"/>
      <c r="W71" s="165"/>
      <c r="X71" s="165"/>
      <c r="Y71" s="165"/>
    </row>
    <row r="72" spans="1:27" s="15" customFormat="1" ht="17">
      <c r="A72" s="4"/>
      <c r="G72" s="15" t="s">
        <v>486</v>
      </c>
      <c r="H72" s="4"/>
      <c r="P72" s="165"/>
      <c r="Q72" s="165"/>
      <c r="R72" s="165"/>
      <c r="S72" s="165"/>
      <c r="T72" s="165"/>
      <c r="U72" s="165"/>
      <c r="V72" s="165"/>
      <c r="W72" s="165"/>
      <c r="X72" s="165"/>
      <c r="Y72" s="165"/>
    </row>
    <row r="73" spans="1:27" s="15" customFormat="1" ht="17" hidden="1">
      <c r="A73" s="4"/>
      <c r="E73" s="131" t="s">
        <v>255</v>
      </c>
      <c r="G73" s="15" t="s">
        <v>486</v>
      </c>
      <c r="H73" s="4"/>
      <c r="P73" s="165"/>
      <c r="Q73" s="165"/>
      <c r="R73" s="165"/>
      <c r="S73" s="165"/>
      <c r="T73" s="165"/>
      <c r="U73" s="165"/>
      <c r="V73" s="165"/>
      <c r="W73" s="165"/>
      <c r="X73" s="165"/>
      <c r="Y73" s="165"/>
    </row>
    <row r="74" spans="1:27" ht="409.6" hidden="1">
      <c r="A74" s="4">
        <v>2045</v>
      </c>
      <c r="B74" s="4" t="s">
        <v>1034</v>
      </c>
      <c r="E74" s="13" t="s">
        <v>2679</v>
      </c>
      <c r="F74" s="12" t="s">
        <v>1035</v>
      </c>
      <c r="G74" s="12" t="s">
        <v>1036</v>
      </c>
      <c r="H74" s="43"/>
      <c r="I74" s="43"/>
      <c r="J74" s="159" t="s">
        <v>2678</v>
      </c>
      <c r="K74" s="43"/>
      <c r="L74" s="43"/>
      <c r="M74" s="43"/>
      <c r="P74" s="132"/>
      <c r="Q74" s="133"/>
      <c r="R74" s="133"/>
      <c r="S74" s="115"/>
      <c r="T74" s="116"/>
      <c r="U74" s="132"/>
      <c r="V74" s="133"/>
      <c r="W74" s="133"/>
      <c r="X74" s="115"/>
      <c r="Y74" s="116"/>
      <c r="Z74" s="119" t="str">
        <f t="shared" ref="Z74:Z125" si="2">IF(U74&lt;&gt;"",U74,IF(P74&lt;&gt;"",P74,IF(N74&lt;&gt;"",N74,"")))</f>
        <v/>
      </c>
      <c r="AA74" s="37" t="str">
        <f t="shared" ref="AA74:AA125" si="3">IF(X74&lt;&gt;"",X74,IF(S74&lt;&gt;"",S74,IF(O74&lt;&gt;"",O74,"")))</f>
        <v/>
      </c>
    </row>
    <row r="75" spans="1:27" ht="187" hidden="1">
      <c r="A75" s="4">
        <v>2046</v>
      </c>
      <c r="B75" s="4" t="s">
        <v>486</v>
      </c>
      <c r="E75" s="160" t="s">
        <v>2680</v>
      </c>
      <c r="F75" s="12" t="s">
        <v>1037</v>
      </c>
      <c r="G75" s="12" t="s">
        <v>1038</v>
      </c>
      <c r="H75" s="43"/>
      <c r="I75" s="43"/>
      <c r="J75" s="43"/>
      <c r="K75" s="43"/>
      <c r="L75" s="43"/>
      <c r="M75" s="43"/>
      <c r="P75" s="132"/>
      <c r="Q75" s="133"/>
      <c r="R75" s="133"/>
      <c r="S75" s="115"/>
      <c r="T75" s="116"/>
      <c r="U75" s="132"/>
      <c r="V75" s="133"/>
      <c r="W75" s="133"/>
      <c r="X75" s="115"/>
      <c r="Y75" s="116"/>
      <c r="Z75" s="119" t="str">
        <f t="shared" si="2"/>
        <v/>
      </c>
      <c r="AA75" s="37" t="str">
        <f t="shared" si="3"/>
        <v/>
      </c>
    </row>
    <row r="76" spans="1:27" ht="221" hidden="1">
      <c r="A76" s="4">
        <v>2047</v>
      </c>
      <c r="B76" s="4" t="s">
        <v>486</v>
      </c>
      <c r="E76" s="160" t="s">
        <v>2681</v>
      </c>
      <c r="F76" s="12" t="s">
        <v>1039</v>
      </c>
      <c r="G76" s="12" t="s">
        <v>1040</v>
      </c>
      <c r="H76" s="43"/>
      <c r="I76" s="43"/>
      <c r="J76" s="43"/>
      <c r="K76" s="43"/>
      <c r="L76" s="43"/>
      <c r="M76" s="43"/>
      <c r="P76" s="132"/>
      <c r="Q76" s="133"/>
      <c r="R76" s="133"/>
      <c r="S76" s="115"/>
      <c r="T76" s="116"/>
      <c r="U76" s="132"/>
      <c r="V76" s="133"/>
      <c r="W76" s="133"/>
      <c r="X76" s="115"/>
      <c r="Y76" s="116"/>
      <c r="Z76" s="119" t="str">
        <f t="shared" si="2"/>
        <v/>
      </c>
      <c r="AA76" s="37" t="str">
        <f t="shared" si="3"/>
        <v/>
      </c>
    </row>
    <row r="77" spans="1:27" ht="306" hidden="1">
      <c r="A77" s="4">
        <v>2048</v>
      </c>
      <c r="B77" s="4" t="s">
        <v>486</v>
      </c>
      <c r="E77" s="160" t="s">
        <v>2682</v>
      </c>
      <c r="F77" s="12" t="s">
        <v>1041</v>
      </c>
      <c r="G77" s="12" t="s">
        <v>1042</v>
      </c>
      <c r="H77" s="43"/>
      <c r="I77" s="43"/>
      <c r="J77" s="43"/>
      <c r="K77" s="43"/>
      <c r="L77" s="43"/>
      <c r="M77" s="43"/>
      <c r="P77" s="132"/>
      <c r="Q77" s="133"/>
      <c r="R77" s="133"/>
      <c r="S77" s="115"/>
      <c r="T77" s="116"/>
      <c r="U77" s="132"/>
      <c r="V77" s="133"/>
      <c r="W77" s="133"/>
      <c r="X77" s="115"/>
      <c r="Y77" s="116"/>
      <c r="Z77" s="119" t="str">
        <f t="shared" si="2"/>
        <v/>
      </c>
      <c r="AA77" s="37" t="str">
        <f t="shared" si="3"/>
        <v/>
      </c>
    </row>
    <row r="78" spans="1:27" ht="170" hidden="1">
      <c r="A78" s="4">
        <v>2049</v>
      </c>
      <c r="B78" s="4" t="s">
        <v>486</v>
      </c>
      <c r="E78" s="160" t="s">
        <v>2683</v>
      </c>
      <c r="F78" s="12" t="s">
        <v>1043</v>
      </c>
      <c r="G78" s="12" t="s">
        <v>1044</v>
      </c>
      <c r="H78" s="43"/>
      <c r="I78" s="43"/>
      <c r="J78" s="43"/>
      <c r="K78" s="43"/>
      <c r="L78" s="43"/>
      <c r="M78" s="43"/>
      <c r="P78" s="132"/>
      <c r="Q78" s="133"/>
      <c r="R78" s="133"/>
      <c r="S78" s="115"/>
      <c r="T78" s="116"/>
      <c r="U78" s="132"/>
      <c r="V78" s="133"/>
      <c r="W78" s="133"/>
      <c r="X78" s="115"/>
      <c r="Y78" s="116"/>
      <c r="Z78" s="119" t="str">
        <f t="shared" si="2"/>
        <v/>
      </c>
      <c r="AA78" s="37" t="str">
        <f t="shared" si="3"/>
        <v/>
      </c>
    </row>
    <row r="79" spans="1:27" s="15" customFormat="1" ht="17" hidden="1">
      <c r="A79" s="4"/>
      <c r="G79" s="15" t="s">
        <v>486</v>
      </c>
      <c r="H79" s="4"/>
      <c r="P79" s="165"/>
      <c r="Q79" s="165"/>
      <c r="R79" s="165"/>
      <c r="S79" s="165"/>
      <c r="T79" s="165"/>
      <c r="U79" s="165"/>
      <c r="V79" s="165"/>
      <c r="W79" s="165"/>
      <c r="X79" s="165"/>
      <c r="Y79" s="165"/>
    </row>
    <row r="80" spans="1:27" s="15" customFormat="1" ht="17" hidden="1">
      <c r="A80" s="4"/>
      <c r="G80" s="15" t="s">
        <v>486</v>
      </c>
      <c r="H80" s="4"/>
      <c r="P80" s="165"/>
      <c r="Q80" s="165"/>
      <c r="R80" s="165"/>
      <c r="S80" s="165"/>
      <c r="T80" s="165"/>
      <c r="U80" s="165"/>
      <c r="V80" s="165"/>
      <c r="W80" s="165"/>
      <c r="X80" s="165"/>
      <c r="Y80" s="165"/>
    </row>
    <row r="81" spans="1:27" s="15" customFormat="1" ht="17">
      <c r="A81" s="4"/>
      <c r="E81" s="131" t="s">
        <v>398</v>
      </c>
      <c r="G81" s="15" t="s">
        <v>486</v>
      </c>
      <c r="H81" s="4"/>
      <c r="P81" s="165"/>
      <c r="Q81" s="165"/>
      <c r="R81" s="165"/>
      <c r="S81" s="165"/>
      <c r="T81" s="165"/>
      <c r="U81" s="165"/>
      <c r="V81" s="165"/>
      <c r="W81" s="165"/>
      <c r="X81" s="165"/>
      <c r="Y81" s="165"/>
    </row>
    <row r="82" spans="1:27" ht="409.6">
      <c r="A82" s="4">
        <v>2050</v>
      </c>
      <c r="B82" s="4" t="s">
        <v>1045</v>
      </c>
      <c r="E82" s="13" t="s">
        <v>2685</v>
      </c>
      <c r="F82" s="12" t="s">
        <v>1046</v>
      </c>
      <c r="G82" s="12" t="s">
        <v>1047</v>
      </c>
      <c r="H82" s="43"/>
      <c r="I82" s="43"/>
      <c r="J82" s="159" t="s">
        <v>2684</v>
      </c>
      <c r="K82" s="43"/>
      <c r="L82" s="43"/>
      <c r="M82" s="43"/>
      <c r="P82" s="132">
        <v>3</v>
      </c>
      <c r="Q82" s="133" t="s">
        <v>3541</v>
      </c>
      <c r="R82" s="133"/>
      <c r="S82" s="115">
        <v>2.5</v>
      </c>
      <c r="T82" s="116"/>
      <c r="U82" s="132"/>
      <c r="V82" s="133"/>
      <c r="W82" s="133"/>
      <c r="X82" s="115"/>
      <c r="Y82" s="116"/>
      <c r="Z82" s="119">
        <f t="shared" si="2"/>
        <v>3</v>
      </c>
      <c r="AA82" s="37">
        <f t="shared" si="3"/>
        <v>2.5</v>
      </c>
    </row>
    <row r="83" spans="1:27" ht="409.6">
      <c r="A83" s="4">
        <v>2051</v>
      </c>
      <c r="B83" s="4" t="s">
        <v>1048</v>
      </c>
      <c r="E83" s="13" t="s">
        <v>2687</v>
      </c>
      <c r="F83" s="12" t="s">
        <v>1049</v>
      </c>
      <c r="G83" s="12" t="s">
        <v>1050</v>
      </c>
      <c r="H83" s="43"/>
      <c r="I83" s="43"/>
      <c r="J83" s="159" t="s">
        <v>2686</v>
      </c>
      <c r="K83" s="43"/>
      <c r="L83" s="43"/>
      <c r="M83" s="43"/>
      <c r="P83" s="132">
        <v>4</v>
      </c>
      <c r="Q83" s="133" t="s">
        <v>3542</v>
      </c>
      <c r="R83" s="133"/>
      <c r="S83" s="115">
        <v>3</v>
      </c>
      <c r="T83" s="116"/>
      <c r="U83" s="132"/>
      <c r="V83" s="133"/>
      <c r="W83" s="133"/>
      <c r="X83" s="115"/>
      <c r="Y83" s="116"/>
      <c r="Z83" s="119">
        <f t="shared" si="2"/>
        <v>4</v>
      </c>
      <c r="AA83" s="37">
        <f t="shared" si="3"/>
        <v>3</v>
      </c>
    </row>
    <row r="84" spans="1:27" ht="409.6">
      <c r="A84" s="4">
        <v>2052</v>
      </c>
      <c r="B84" s="4" t="s">
        <v>1051</v>
      </c>
      <c r="E84" s="13" t="s">
        <v>2688</v>
      </c>
      <c r="F84" s="12" t="s">
        <v>1052</v>
      </c>
      <c r="G84" s="12" t="s">
        <v>1053</v>
      </c>
      <c r="H84" s="43"/>
      <c r="I84" s="43"/>
      <c r="J84" s="159" t="s">
        <v>2684</v>
      </c>
      <c r="K84" s="43"/>
      <c r="L84" s="43"/>
      <c r="M84" s="43"/>
      <c r="P84" s="132">
        <v>2</v>
      </c>
      <c r="Q84" s="133" t="s">
        <v>3602</v>
      </c>
      <c r="R84" s="133"/>
      <c r="S84" s="115">
        <v>2</v>
      </c>
      <c r="T84" s="116"/>
      <c r="U84" s="132"/>
      <c r="V84" s="133"/>
      <c r="W84" s="133"/>
      <c r="X84" s="115"/>
      <c r="Y84" s="116"/>
      <c r="Z84" s="119">
        <f t="shared" si="2"/>
        <v>2</v>
      </c>
      <c r="AA84" s="37">
        <f t="shared" si="3"/>
        <v>2</v>
      </c>
    </row>
    <row r="85" spans="1:27" ht="409.6">
      <c r="A85" s="4">
        <v>2053</v>
      </c>
      <c r="B85" s="4" t="s">
        <v>1054</v>
      </c>
      <c r="E85" s="13" t="s">
        <v>2689</v>
      </c>
      <c r="F85" s="12" t="s">
        <v>1055</v>
      </c>
      <c r="G85" s="12" t="s">
        <v>1056</v>
      </c>
      <c r="H85" s="43"/>
      <c r="I85" s="43"/>
      <c r="J85" s="159" t="s">
        <v>2684</v>
      </c>
      <c r="K85" s="43"/>
      <c r="L85" s="43"/>
      <c r="M85" s="43"/>
      <c r="P85" s="132">
        <v>2</v>
      </c>
      <c r="Q85" s="133" t="s">
        <v>3543</v>
      </c>
      <c r="R85" s="133"/>
      <c r="S85" s="115">
        <v>2</v>
      </c>
      <c r="T85" s="116"/>
      <c r="U85" s="132"/>
      <c r="V85" s="133"/>
      <c r="W85" s="133"/>
      <c r="X85" s="115"/>
      <c r="Y85" s="116"/>
      <c r="Z85" s="119">
        <f t="shared" si="2"/>
        <v>2</v>
      </c>
      <c r="AA85" s="37">
        <f t="shared" si="3"/>
        <v>2</v>
      </c>
    </row>
    <row r="86" spans="1:27" ht="409.6">
      <c r="A86" s="4">
        <v>2054</v>
      </c>
      <c r="B86" s="4" t="s">
        <v>1054</v>
      </c>
      <c r="E86" s="13" t="s">
        <v>2690</v>
      </c>
      <c r="F86" s="12" t="s">
        <v>1057</v>
      </c>
      <c r="G86" s="12" t="s">
        <v>1058</v>
      </c>
      <c r="H86" s="43"/>
      <c r="I86" s="43"/>
      <c r="J86" s="159" t="s">
        <v>2684</v>
      </c>
      <c r="K86" s="43"/>
      <c r="L86" s="43"/>
      <c r="M86" s="43"/>
      <c r="P86" s="132">
        <v>3</v>
      </c>
      <c r="Q86" s="133" t="s">
        <v>3544</v>
      </c>
      <c r="R86" s="133"/>
      <c r="S86" s="115">
        <v>2.5</v>
      </c>
      <c r="T86" s="116" t="s">
        <v>3616</v>
      </c>
      <c r="U86" s="132"/>
      <c r="V86" s="133"/>
      <c r="W86" s="133"/>
      <c r="X86" s="115"/>
      <c r="Y86" s="116"/>
      <c r="Z86" s="119">
        <f t="shared" si="2"/>
        <v>3</v>
      </c>
      <c r="AA86" s="37">
        <f t="shared" si="3"/>
        <v>2.5</v>
      </c>
    </row>
    <row r="87" spans="1:27" ht="204">
      <c r="A87" s="4">
        <v>2055</v>
      </c>
      <c r="B87" s="4" t="s">
        <v>486</v>
      </c>
      <c r="E87" s="160" t="s">
        <v>2691</v>
      </c>
      <c r="F87" s="12" t="s">
        <v>1059</v>
      </c>
      <c r="G87" s="12" t="s">
        <v>1060</v>
      </c>
      <c r="H87" s="43"/>
      <c r="I87" s="43"/>
      <c r="J87" s="43"/>
      <c r="K87" s="43"/>
      <c r="L87" s="43"/>
      <c r="M87" s="43"/>
      <c r="P87" s="132">
        <v>3</v>
      </c>
      <c r="Q87" s="133" t="s">
        <v>3545</v>
      </c>
      <c r="R87" s="133"/>
      <c r="S87" s="115">
        <v>3</v>
      </c>
      <c r="T87" s="116"/>
      <c r="U87" s="132"/>
      <c r="V87" s="133"/>
      <c r="W87" s="133"/>
      <c r="X87" s="115"/>
      <c r="Y87" s="116"/>
      <c r="Z87" s="119">
        <f t="shared" si="2"/>
        <v>3</v>
      </c>
      <c r="AA87" s="37">
        <f t="shared" si="3"/>
        <v>3</v>
      </c>
    </row>
    <row r="88" spans="1:27" ht="204">
      <c r="A88" s="4">
        <v>2056</v>
      </c>
      <c r="B88" s="4" t="s">
        <v>486</v>
      </c>
      <c r="E88" s="160" t="s">
        <v>2692</v>
      </c>
      <c r="F88" s="12" t="s">
        <v>1061</v>
      </c>
      <c r="G88" s="12" t="s">
        <v>1062</v>
      </c>
      <c r="H88" s="43"/>
      <c r="I88" s="43"/>
      <c r="J88" s="43"/>
      <c r="K88" s="43"/>
      <c r="L88" s="43"/>
      <c r="M88" s="43"/>
      <c r="P88" s="132">
        <v>2</v>
      </c>
      <c r="Q88" s="133" t="s">
        <v>3546</v>
      </c>
      <c r="R88" s="133"/>
      <c r="S88" s="115">
        <v>2</v>
      </c>
      <c r="T88" s="116"/>
      <c r="U88" s="132"/>
      <c r="V88" s="133"/>
      <c r="W88" s="133"/>
      <c r="X88" s="115"/>
      <c r="Y88" s="116"/>
      <c r="Z88" s="119">
        <f t="shared" si="2"/>
        <v>2</v>
      </c>
      <c r="AA88" s="37">
        <f t="shared" si="3"/>
        <v>2</v>
      </c>
    </row>
    <row r="89" spans="1:27" s="15" customFormat="1">
      <c r="A89" s="4"/>
      <c r="H89" s="4"/>
      <c r="P89" s="165"/>
      <c r="Q89" s="165"/>
      <c r="R89" s="165"/>
      <c r="S89" s="165"/>
      <c r="T89" s="165"/>
      <c r="U89" s="165"/>
      <c r="V89" s="165"/>
      <c r="W89" s="165"/>
      <c r="X89" s="165"/>
      <c r="Y89" s="165"/>
    </row>
    <row r="90" spans="1:27" s="15" customFormat="1">
      <c r="A90" s="4"/>
      <c r="H90" s="4"/>
      <c r="P90" s="165"/>
      <c r="Q90" s="165"/>
      <c r="R90" s="165"/>
      <c r="S90" s="165"/>
      <c r="T90" s="165"/>
      <c r="U90" s="165"/>
      <c r="V90" s="165"/>
      <c r="W90" s="165"/>
      <c r="X90" s="165"/>
      <c r="Y90" s="165"/>
    </row>
    <row r="91" spans="1:27" s="15" customFormat="1" ht="19">
      <c r="A91" s="4"/>
      <c r="E91" s="170" t="s">
        <v>256</v>
      </c>
      <c r="F91" s="170"/>
      <c r="G91" s="170"/>
      <c r="H91" s="4"/>
      <c r="P91" s="165"/>
      <c r="Q91" s="165"/>
      <c r="R91" s="165"/>
      <c r="S91" s="165"/>
      <c r="T91" s="165"/>
      <c r="U91" s="165"/>
      <c r="V91" s="165"/>
      <c r="W91" s="165"/>
      <c r="X91" s="165"/>
      <c r="Y91" s="165"/>
    </row>
    <row r="92" spans="1:27" s="15" customFormat="1" ht="17">
      <c r="A92" s="4"/>
      <c r="E92" s="131" t="s">
        <v>1063</v>
      </c>
      <c r="H92" s="4"/>
      <c r="P92" s="165"/>
      <c r="Q92" s="165"/>
      <c r="R92" s="165"/>
      <c r="S92" s="165"/>
      <c r="T92" s="165"/>
      <c r="U92" s="165"/>
      <c r="V92" s="165"/>
      <c r="W92" s="165"/>
      <c r="X92" s="165"/>
      <c r="Y92" s="165"/>
    </row>
    <row r="93" spans="1:27" ht="204">
      <c r="A93" s="4">
        <v>2057</v>
      </c>
      <c r="B93" s="4" t="s">
        <v>1064</v>
      </c>
      <c r="E93" s="160" t="s">
        <v>2693</v>
      </c>
      <c r="F93" s="12" t="s">
        <v>1065</v>
      </c>
      <c r="G93" s="12" t="s">
        <v>1066</v>
      </c>
      <c r="H93" s="43"/>
      <c r="I93" s="43"/>
      <c r="J93" s="43"/>
      <c r="K93" s="43"/>
      <c r="L93" s="43"/>
      <c r="M93" s="43"/>
      <c r="P93" s="132">
        <v>2</v>
      </c>
      <c r="Q93" s="133" t="s">
        <v>3563</v>
      </c>
      <c r="R93" s="133"/>
      <c r="S93" s="115">
        <v>2</v>
      </c>
      <c r="T93" s="116"/>
      <c r="U93" s="132"/>
      <c r="V93" s="133"/>
      <c r="W93" s="133"/>
      <c r="X93" s="115"/>
      <c r="Y93" s="116"/>
      <c r="Z93" s="119">
        <f t="shared" si="2"/>
        <v>2</v>
      </c>
      <c r="AA93" s="37">
        <f t="shared" si="3"/>
        <v>2</v>
      </c>
    </row>
    <row r="94" spans="1:27" ht="204">
      <c r="A94" s="4">
        <v>2058</v>
      </c>
      <c r="B94" s="4" t="s">
        <v>1067</v>
      </c>
      <c r="E94" s="160" t="s">
        <v>2694</v>
      </c>
      <c r="F94" s="12" t="s">
        <v>1068</v>
      </c>
      <c r="G94" s="12" t="s">
        <v>1069</v>
      </c>
      <c r="H94" s="43"/>
      <c r="I94" s="43"/>
      <c r="J94" s="43"/>
      <c r="K94" s="43"/>
      <c r="L94" s="43"/>
      <c r="M94" s="43"/>
      <c r="P94" s="132">
        <v>2</v>
      </c>
      <c r="Q94" s="133" t="s">
        <v>3564</v>
      </c>
      <c r="R94" s="133"/>
      <c r="S94" s="115">
        <v>2</v>
      </c>
      <c r="T94" s="116"/>
      <c r="U94" s="132"/>
      <c r="V94" s="133"/>
      <c r="W94" s="133"/>
      <c r="X94" s="115"/>
      <c r="Y94" s="116"/>
      <c r="Z94" s="119">
        <f t="shared" si="2"/>
        <v>2</v>
      </c>
      <c r="AA94" s="37">
        <f t="shared" si="3"/>
        <v>2</v>
      </c>
    </row>
    <row r="95" spans="1:27" ht="187">
      <c r="A95" s="4">
        <v>2059</v>
      </c>
      <c r="B95" s="4" t="s">
        <v>1070</v>
      </c>
      <c r="E95" s="160" t="s">
        <v>2695</v>
      </c>
      <c r="F95" s="12" t="s">
        <v>1071</v>
      </c>
      <c r="G95" s="12" t="s">
        <v>1072</v>
      </c>
      <c r="H95" s="43"/>
      <c r="I95" s="43"/>
      <c r="J95" s="43"/>
      <c r="K95" s="43"/>
      <c r="L95" s="43"/>
      <c r="M95" s="43"/>
      <c r="P95" s="132">
        <v>2</v>
      </c>
      <c r="Q95" s="133" t="s">
        <v>3565</v>
      </c>
      <c r="R95" s="133"/>
      <c r="S95" s="115">
        <v>2</v>
      </c>
      <c r="T95" s="116"/>
      <c r="U95" s="132"/>
      <c r="V95" s="133"/>
      <c r="W95" s="133"/>
      <c r="X95" s="115"/>
      <c r="Y95" s="116"/>
      <c r="Z95" s="119">
        <f t="shared" si="2"/>
        <v>2</v>
      </c>
      <c r="AA95" s="37">
        <f t="shared" si="3"/>
        <v>2</v>
      </c>
    </row>
    <row r="96" spans="1:27" ht="119">
      <c r="A96" s="4">
        <v>2060</v>
      </c>
      <c r="B96" s="4" t="s">
        <v>486</v>
      </c>
      <c r="E96" s="160" t="s">
        <v>2696</v>
      </c>
      <c r="F96" s="12" t="s">
        <v>1073</v>
      </c>
      <c r="G96" s="12" t="s">
        <v>1074</v>
      </c>
      <c r="H96" s="43"/>
      <c r="I96" s="43"/>
      <c r="J96" s="43"/>
      <c r="K96" s="43"/>
      <c r="L96" s="43"/>
      <c r="M96" s="43"/>
      <c r="P96" s="132">
        <v>0</v>
      </c>
      <c r="Q96" s="133"/>
      <c r="R96" s="133"/>
      <c r="S96" s="115">
        <v>0</v>
      </c>
      <c r="T96" s="116"/>
      <c r="U96" s="132"/>
      <c r="V96" s="133"/>
      <c r="W96" s="133"/>
      <c r="X96" s="115"/>
      <c r="Y96" s="116"/>
      <c r="Z96" s="119">
        <f t="shared" si="2"/>
        <v>0</v>
      </c>
      <c r="AA96" s="37">
        <f t="shared" si="3"/>
        <v>0</v>
      </c>
    </row>
    <row r="97" spans="1:27" ht="136">
      <c r="A97" s="4">
        <v>2061</v>
      </c>
      <c r="B97" s="4" t="s">
        <v>1075</v>
      </c>
      <c r="E97" s="160" t="s">
        <v>2697</v>
      </c>
      <c r="F97" s="12" t="s">
        <v>1076</v>
      </c>
      <c r="G97" s="12" t="s">
        <v>1077</v>
      </c>
      <c r="H97" s="43"/>
      <c r="I97" s="43"/>
      <c r="J97" s="43"/>
      <c r="K97" s="43"/>
      <c r="L97" s="43"/>
      <c r="M97" s="43"/>
      <c r="P97" s="132">
        <v>3</v>
      </c>
      <c r="Q97" s="133" t="s">
        <v>3566</v>
      </c>
      <c r="R97" s="133"/>
      <c r="S97" s="115">
        <v>2</v>
      </c>
      <c r="T97" s="116"/>
      <c r="U97" s="132"/>
      <c r="V97" s="133"/>
      <c r="W97" s="133"/>
      <c r="X97" s="115"/>
      <c r="Y97" s="116"/>
      <c r="Z97" s="119">
        <f t="shared" si="2"/>
        <v>3</v>
      </c>
      <c r="AA97" s="37">
        <f t="shared" si="3"/>
        <v>2</v>
      </c>
    </row>
    <row r="98" spans="1:27" s="15" customFormat="1" ht="17">
      <c r="A98" s="4"/>
      <c r="G98" s="15" t="s">
        <v>486</v>
      </c>
      <c r="H98" s="4"/>
      <c r="P98" s="165"/>
      <c r="Q98" s="165"/>
      <c r="R98" s="165"/>
      <c r="S98" s="165"/>
      <c r="T98" s="165"/>
      <c r="U98" s="165"/>
      <c r="V98" s="165"/>
      <c r="W98" s="165"/>
      <c r="X98" s="165"/>
      <c r="Y98" s="165"/>
    </row>
    <row r="99" spans="1:27" s="15" customFormat="1" ht="17">
      <c r="A99" s="4"/>
      <c r="G99" s="15" t="s">
        <v>486</v>
      </c>
      <c r="H99" s="4"/>
      <c r="P99" s="165"/>
      <c r="Q99" s="165"/>
      <c r="R99" s="165"/>
      <c r="S99" s="165"/>
      <c r="T99" s="165"/>
      <c r="U99" s="165"/>
      <c r="V99" s="165"/>
      <c r="W99" s="165"/>
      <c r="X99" s="165"/>
      <c r="Y99" s="165"/>
    </row>
    <row r="100" spans="1:27" s="15" customFormat="1" ht="17" hidden="1">
      <c r="A100" s="4"/>
      <c r="E100" s="131" t="s">
        <v>1078</v>
      </c>
      <c r="G100" s="15" t="s">
        <v>486</v>
      </c>
      <c r="H100" s="4"/>
      <c r="P100" s="165"/>
      <c r="Q100" s="165"/>
      <c r="R100" s="165"/>
      <c r="S100" s="165"/>
      <c r="T100" s="165"/>
      <c r="U100" s="165"/>
      <c r="V100" s="165"/>
      <c r="W100" s="165"/>
      <c r="X100" s="165"/>
      <c r="Y100" s="165"/>
    </row>
    <row r="101" spans="1:27" ht="204" hidden="1">
      <c r="A101" s="4">
        <v>2062</v>
      </c>
      <c r="B101" s="4" t="s">
        <v>1079</v>
      </c>
      <c r="E101" s="13" t="s">
        <v>2699</v>
      </c>
      <c r="F101" s="12" t="s">
        <v>1080</v>
      </c>
      <c r="G101" s="12" t="s">
        <v>1081</v>
      </c>
      <c r="H101" s="43"/>
      <c r="I101" s="43"/>
      <c r="J101" s="159" t="s">
        <v>2698</v>
      </c>
      <c r="K101" s="43"/>
      <c r="L101" s="43"/>
      <c r="M101" s="43"/>
      <c r="P101" s="132"/>
      <c r="Q101" s="133"/>
      <c r="R101" s="133"/>
      <c r="S101" s="115"/>
      <c r="T101" s="116"/>
      <c r="U101" s="132"/>
      <c r="V101" s="133"/>
      <c r="W101" s="133"/>
      <c r="X101" s="115"/>
      <c r="Y101" s="116"/>
      <c r="Z101" s="119" t="str">
        <f t="shared" si="2"/>
        <v/>
      </c>
      <c r="AA101" s="37" t="str">
        <f t="shared" si="3"/>
        <v/>
      </c>
    </row>
    <row r="102" spans="1:27" ht="221" hidden="1">
      <c r="A102" s="4">
        <v>2063</v>
      </c>
      <c r="B102" s="4" t="s">
        <v>486</v>
      </c>
      <c r="E102" s="160" t="s">
        <v>2700</v>
      </c>
      <c r="F102" s="12" t="s">
        <v>1082</v>
      </c>
      <c r="G102" s="12" t="s">
        <v>1083</v>
      </c>
      <c r="H102" s="43"/>
      <c r="I102" s="43"/>
      <c r="J102" s="43"/>
      <c r="K102" s="43"/>
      <c r="L102" s="43"/>
      <c r="M102" s="43"/>
      <c r="P102" s="132"/>
      <c r="Q102" s="133"/>
      <c r="R102" s="133"/>
      <c r="S102" s="115"/>
      <c r="T102" s="116"/>
      <c r="U102" s="132"/>
      <c r="V102" s="133"/>
      <c r="W102" s="133"/>
      <c r="X102" s="115"/>
      <c r="Y102" s="116"/>
      <c r="Z102" s="119" t="str">
        <f t="shared" si="2"/>
        <v/>
      </c>
      <c r="AA102" s="37" t="str">
        <f t="shared" si="3"/>
        <v/>
      </c>
    </row>
    <row r="103" spans="1:27" s="15" customFormat="1" ht="17" hidden="1">
      <c r="A103" s="4"/>
      <c r="G103" s="15" t="s">
        <v>486</v>
      </c>
      <c r="H103" s="4"/>
      <c r="P103" s="165"/>
      <c r="Q103" s="165"/>
      <c r="R103" s="165"/>
      <c r="S103" s="165"/>
      <c r="T103" s="165"/>
      <c r="U103" s="165"/>
      <c r="V103" s="165"/>
      <c r="W103" s="165"/>
      <c r="X103" s="165"/>
      <c r="Y103" s="165"/>
    </row>
    <row r="104" spans="1:27" s="15" customFormat="1" ht="17" hidden="1">
      <c r="A104" s="4"/>
      <c r="G104" s="15" t="s">
        <v>486</v>
      </c>
      <c r="H104" s="4"/>
      <c r="P104" s="165"/>
      <c r="Q104" s="165"/>
      <c r="R104" s="165"/>
      <c r="S104" s="165"/>
      <c r="T104" s="165"/>
      <c r="U104" s="165"/>
      <c r="V104" s="165"/>
      <c r="W104" s="165"/>
      <c r="X104" s="165"/>
      <c r="Y104" s="165"/>
    </row>
    <row r="105" spans="1:27" s="15" customFormat="1" ht="17">
      <c r="A105" s="4"/>
      <c r="E105" s="131" t="s">
        <v>1084</v>
      </c>
      <c r="G105" s="15" t="s">
        <v>486</v>
      </c>
      <c r="H105" s="4"/>
      <c r="P105" s="165"/>
      <c r="Q105" s="165"/>
      <c r="R105" s="165"/>
      <c r="S105" s="165"/>
      <c r="T105" s="165"/>
      <c r="U105" s="165"/>
      <c r="V105" s="165"/>
      <c r="W105" s="165"/>
      <c r="X105" s="165"/>
      <c r="Y105" s="165"/>
    </row>
    <row r="106" spans="1:27" ht="255">
      <c r="A106" s="4">
        <v>2064</v>
      </c>
      <c r="B106" s="4" t="s">
        <v>1085</v>
      </c>
      <c r="E106" s="13" t="s">
        <v>2701</v>
      </c>
      <c r="F106" s="12" t="s">
        <v>1086</v>
      </c>
      <c r="G106" s="12" t="s">
        <v>1087</v>
      </c>
      <c r="H106" s="43"/>
      <c r="I106" s="43"/>
      <c r="J106" s="159" t="s">
        <v>2698</v>
      </c>
      <c r="K106" s="43"/>
      <c r="L106" s="43"/>
      <c r="M106" s="43"/>
      <c r="P106" s="132">
        <v>2</v>
      </c>
      <c r="Q106" s="133" t="s">
        <v>3402</v>
      </c>
      <c r="R106" s="133"/>
      <c r="S106" s="115">
        <v>2</v>
      </c>
      <c r="T106" s="116"/>
      <c r="U106" s="132"/>
      <c r="V106" s="133"/>
      <c r="W106" s="133"/>
      <c r="X106" s="115"/>
      <c r="Y106" s="116"/>
      <c r="Z106" s="119">
        <f t="shared" si="2"/>
        <v>2</v>
      </c>
      <c r="AA106" s="37">
        <f t="shared" si="3"/>
        <v>2</v>
      </c>
    </row>
    <row r="107" spans="1:27" ht="255">
      <c r="A107" s="4">
        <v>2065</v>
      </c>
      <c r="B107" s="4" t="s">
        <v>486</v>
      </c>
      <c r="E107" s="160" t="s">
        <v>2702</v>
      </c>
      <c r="F107" s="12" t="s">
        <v>1088</v>
      </c>
      <c r="G107" s="12" t="s">
        <v>1089</v>
      </c>
      <c r="H107" s="43"/>
      <c r="I107" s="43"/>
      <c r="J107" s="43"/>
      <c r="K107" s="43"/>
      <c r="L107" s="43"/>
      <c r="M107" s="43"/>
      <c r="P107" s="132">
        <v>2</v>
      </c>
      <c r="Q107" s="133"/>
      <c r="R107" s="133"/>
      <c r="S107" s="115">
        <v>2</v>
      </c>
      <c r="T107" s="116" t="s">
        <v>3617</v>
      </c>
      <c r="U107" s="132"/>
      <c r="V107" s="133"/>
      <c r="W107" s="133"/>
      <c r="X107" s="115"/>
      <c r="Y107" s="116"/>
      <c r="Z107" s="119">
        <f t="shared" si="2"/>
        <v>2</v>
      </c>
      <c r="AA107" s="37">
        <f t="shared" si="3"/>
        <v>2</v>
      </c>
    </row>
    <row r="108" spans="1:27" ht="255">
      <c r="A108" s="4">
        <v>2066</v>
      </c>
      <c r="B108" s="4" t="s">
        <v>1090</v>
      </c>
      <c r="E108" s="13" t="s">
        <v>2703</v>
      </c>
      <c r="F108" s="12" t="s">
        <v>1091</v>
      </c>
      <c r="G108" s="12" t="s">
        <v>1092</v>
      </c>
      <c r="H108" s="43"/>
      <c r="I108" s="43"/>
      <c r="J108" s="159" t="s">
        <v>2698</v>
      </c>
      <c r="K108" s="43"/>
      <c r="L108" s="43"/>
      <c r="M108" s="43"/>
      <c r="P108" s="132">
        <v>2</v>
      </c>
      <c r="Q108" s="133"/>
      <c r="R108" s="133"/>
      <c r="S108" s="115">
        <v>2</v>
      </c>
      <c r="T108" s="116" t="s">
        <v>3617</v>
      </c>
      <c r="U108" s="132"/>
      <c r="V108" s="133"/>
      <c r="W108" s="133"/>
      <c r="X108" s="115"/>
      <c r="Y108" s="116"/>
      <c r="Z108" s="119">
        <f t="shared" si="2"/>
        <v>2</v>
      </c>
      <c r="AA108" s="37">
        <f t="shared" si="3"/>
        <v>2</v>
      </c>
    </row>
    <row r="109" spans="1:27" s="15" customFormat="1">
      <c r="A109" s="4"/>
      <c r="H109" s="4"/>
      <c r="P109" s="165"/>
      <c r="Q109" s="165"/>
      <c r="R109" s="165"/>
      <c r="S109" s="165"/>
      <c r="T109" s="165"/>
      <c r="U109" s="165"/>
      <c r="V109" s="165"/>
      <c r="W109" s="165"/>
      <c r="X109" s="165"/>
      <c r="Y109" s="165"/>
    </row>
    <row r="110" spans="1:27" s="15" customFormat="1">
      <c r="A110" s="4"/>
      <c r="H110" s="4"/>
      <c r="P110" s="165"/>
      <c r="Q110" s="165"/>
      <c r="R110" s="165"/>
      <c r="S110" s="165"/>
      <c r="T110" s="165"/>
      <c r="U110" s="165"/>
      <c r="V110" s="165"/>
      <c r="W110" s="165"/>
      <c r="X110" s="165"/>
      <c r="Y110" s="165"/>
    </row>
    <row r="111" spans="1:27" s="15" customFormat="1" ht="19" hidden="1">
      <c r="A111" s="4"/>
      <c r="E111" s="170" t="s">
        <v>1093</v>
      </c>
      <c r="F111" s="170"/>
      <c r="G111" s="170"/>
      <c r="H111" s="4"/>
      <c r="P111" s="165"/>
      <c r="Q111" s="165"/>
      <c r="R111" s="165"/>
      <c r="S111" s="165"/>
      <c r="T111" s="165"/>
      <c r="U111" s="165"/>
      <c r="V111" s="165"/>
      <c r="W111" s="165"/>
      <c r="X111" s="165"/>
      <c r="Y111" s="165"/>
    </row>
    <row r="112" spans="1:27" s="15" customFormat="1" ht="17" hidden="1">
      <c r="A112" s="4"/>
      <c r="E112" s="131" t="s">
        <v>88</v>
      </c>
      <c r="H112" s="4"/>
      <c r="P112" s="165"/>
      <c r="Q112" s="165"/>
      <c r="R112" s="165"/>
      <c r="S112" s="165"/>
      <c r="T112" s="165"/>
      <c r="U112" s="165"/>
      <c r="V112" s="165"/>
      <c r="W112" s="165"/>
      <c r="X112" s="165"/>
      <c r="Y112" s="165"/>
    </row>
    <row r="113" spans="1:27" ht="170" hidden="1">
      <c r="A113" s="4">
        <v>2067</v>
      </c>
      <c r="B113" s="4" t="s">
        <v>486</v>
      </c>
      <c r="E113" s="160" t="s">
        <v>2704</v>
      </c>
      <c r="F113" s="12" t="s">
        <v>1094</v>
      </c>
      <c r="G113" s="12" t="s">
        <v>1095</v>
      </c>
      <c r="H113" s="43"/>
      <c r="I113" s="43"/>
      <c r="J113" s="43"/>
      <c r="K113" s="43"/>
      <c r="L113" s="43"/>
      <c r="M113" s="43"/>
      <c r="P113" s="132"/>
      <c r="Q113" s="133"/>
      <c r="R113" s="133"/>
      <c r="S113" s="115"/>
      <c r="T113" s="116"/>
      <c r="U113" s="132"/>
      <c r="V113" s="133"/>
      <c r="W113" s="133"/>
      <c r="X113" s="115"/>
      <c r="Y113" s="116"/>
      <c r="Z113" s="119" t="str">
        <f t="shared" si="2"/>
        <v/>
      </c>
      <c r="AA113" s="37" t="str">
        <f t="shared" si="3"/>
        <v/>
      </c>
    </row>
    <row r="114" spans="1:27" ht="119" hidden="1">
      <c r="A114" s="4">
        <v>2068</v>
      </c>
      <c r="B114" s="4" t="s">
        <v>486</v>
      </c>
      <c r="E114" s="160" t="s">
        <v>2705</v>
      </c>
      <c r="F114" s="12" t="s">
        <v>1096</v>
      </c>
      <c r="G114" s="12" t="s">
        <v>1097</v>
      </c>
      <c r="H114" s="43"/>
      <c r="I114" s="43"/>
      <c r="J114" s="43"/>
      <c r="K114" s="43"/>
      <c r="L114" s="43"/>
      <c r="M114" s="43"/>
      <c r="P114" s="132"/>
      <c r="Q114" s="133"/>
      <c r="R114" s="133"/>
      <c r="S114" s="115"/>
      <c r="T114" s="116"/>
      <c r="U114" s="132"/>
      <c r="V114" s="133"/>
      <c r="W114" s="133"/>
      <c r="X114" s="115"/>
      <c r="Y114" s="116"/>
      <c r="Z114" s="119" t="str">
        <f t="shared" si="2"/>
        <v/>
      </c>
      <c r="AA114" s="37" t="str">
        <f t="shared" si="3"/>
        <v/>
      </c>
    </row>
    <row r="115" spans="1:27" ht="221" hidden="1">
      <c r="A115" s="4">
        <v>2069</v>
      </c>
      <c r="B115" s="4" t="s">
        <v>1079</v>
      </c>
      <c r="E115" s="13" t="s">
        <v>2706</v>
      </c>
      <c r="F115" s="12" t="s">
        <v>1098</v>
      </c>
      <c r="G115" s="12" t="s">
        <v>1099</v>
      </c>
      <c r="H115" s="43"/>
      <c r="I115" s="43"/>
      <c r="J115" s="159" t="s">
        <v>2698</v>
      </c>
      <c r="K115" s="43"/>
      <c r="L115" s="43"/>
      <c r="M115" s="43"/>
      <c r="P115" s="132"/>
      <c r="Q115" s="133"/>
      <c r="R115" s="133"/>
      <c r="S115" s="115"/>
      <c r="T115" s="116"/>
      <c r="U115" s="132"/>
      <c r="V115" s="133"/>
      <c r="W115" s="133"/>
      <c r="X115" s="115"/>
      <c r="Y115" s="116"/>
      <c r="Z115" s="119" t="str">
        <f t="shared" si="2"/>
        <v/>
      </c>
      <c r="AA115" s="37" t="str">
        <f t="shared" si="3"/>
        <v/>
      </c>
    </row>
    <row r="116" spans="1:27" ht="204" hidden="1">
      <c r="A116" s="4">
        <v>2070</v>
      </c>
      <c r="B116" s="4" t="s">
        <v>1100</v>
      </c>
      <c r="E116" s="13" t="s">
        <v>2708</v>
      </c>
      <c r="F116" s="12" t="s">
        <v>1101</v>
      </c>
      <c r="G116" s="12" t="s">
        <v>1102</v>
      </c>
      <c r="H116" s="43"/>
      <c r="I116" s="43"/>
      <c r="J116" s="159" t="s">
        <v>2707</v>
      </c>
      <c r="K116" s="43"/>
      <c r="L116" s="43"/>
      <c r="M116" s="43"/>
      <c r="P116" s="132"/>
      <c r="Q116" s="133"/>
      <c r="R116" s="133"/>
      <c r="S116" s="115"/>
      <c r="T116" s="116"/>
      <c r="U116" s="132"/>
      <c r="V116" s="133"/>
      <c r="W116" s="133"/>
      <c r="X116" s="115"/>
      <c r="Y116" s="116"/>
      <c r="Z116" s="119" t="str">
        <f t="shared" si="2"/>
        <v/>
      </c>
      <c r="AA116" s="37" t="str">
        <f t="shared" si="3"/>
        <v/>
      </c>
    </row>
    <row r="117" spans="1:27" ht="187" hidden="1">
      <c r="A117" s="4">
        <v>2071</v>
      </c>
      <c r="B117" s="4" t="s">
        <v>1103</v>
      </c>
      <c r="E117" s="13" t="s">
        <v>2709</v>
      </c>
      <c r="F117" s="12" t="s">
        <v>1096</v>
      </c>
      <c r="G117" s="12" t="s">
        <v>1104</v>
      </c>
      <c r="H117" s="43"/>
      <c r="I117" s="43"/>
      <c r="J117" s="159" t="s">
        <v>2707</v>
      </c>
      <c r="K117" s="43"/>
      <c r="L117" s="43"/>
      <c r="M117" s="43"/>
      <c r="P117" s="132"/>
      <c r="Q117" s="133"/>
      <c r="R117" s="133"/>
      <c r="S117" s="115"/>
      <c r="T117" s="116"/>
      <c r="U117" s="132"/>
      <c r="V117" s="133"/>
      <c r="W117" s="133"/>
      <c r="X117" s="115"/>
      <c r="Y117" s="116"/>
      <c r="Z117" s="119" t="str">
        <f t="shared" si="2"/>
        <v/>
      </c>
      <c r="AA117" s="37" t="str">
        <f t="shared" si="3"/>
        <v/>
      </c>
    </row>
    <row r="118" spans="1:27" ht="153" hidden="1">
      <c r="A118" s="4">
        <v>2072</v>
      </c>
      <c r="B118" s="4" t="s">
        <v>1105</v>
      </c>
      <c r="E118" s="13" t="s">
        <v>2710</v>
      </c>
      <c r="F118" s="12" t="s">
        <v>1106</v>
      </c>
      <c r="G118" s="12" t="s">
        <v>1107</v>
      </c>
      <c r="H118" s="43"/>
      <c r="I118" s="43"/>
      <c r="J118" s="159" t="s">
        <v>2707</v>
      </c>
      <c r="K118" s="43"/>
      <c r="L118" s="43"/>
      <c r="M118" s="43"/>
      <c r="P118" s="132"/>
      <c r="Q118" s="133"/>
      <c r="R118" s="133"/>
      <c r="S118" s="115"/>
      <c r="T118" s="116"/>
      <c r="U118" s="132"/>
      <c r="V118" s="133"/>
      <c r="W118" s="133"/>
      <c r="X118" s="115"/>
      <c r="Y118" s="116"/>
      <c r="Z118" s="119" t="str">
        <f t="shared" si="2"/>
        <v/>
      </c>
      <c r="AA118" s="37" t="str">
        <f t="shared" si="3"/>
        <v/>
      </c>
    </row>
    <row r="119" spans="1:27" ht="409.6" hidden="1">
      <c r="A119" s="4">
        <v>2073</v>
      </c>
      <c r="B119" s="4" t="s">
        <v>1108</v>
      </c>
      <c r="E119" s="13" t="s">
        <v>2712</v>
      </c>
      <c r="F119" s="12" t="s">
        <v>1109</v>
      </c>
      <c r="G119" s="12" t="s">
        <v>1110</v>
      </c>
      <c r="H119" s="43"/>
      <c r="I119" s="43"/>
      <c r="J119" s="159" t="s">
        <v>2711</v>
      </c>
      <c r="K119" s="43"/>
      <c r="L119" s="43"/>
      <c r="M119" s="43"/>
      <c r="P119" s="132"/>
      <c r="Q119" s="133"/>
      <c r="R119" s="133"/>
      <c r="S119" s="115"/>
      <c r="T119" s="116"/>
      <c r="U119" s="132"/>
      <c r="V119" s="133"/>
      <c r="W119" s="133"/>
      <c r="X119" s="115"/>
      <c r="Y119" s="116"/>
      <c r="Z119" s="119" t="str">
        <f t="shared" si="2"/>
        <v/>
      </c>
      <c r="AA119" s="37" t="str">
        <f t="shared" si="3"/>
        <v/>
      </c>
    </row>
    <row r="120" spans="1:27" s="15" customFormat="1" ht="17" hidden="1">
      <c r="A120" s="4"/>
      <c r="G120" s="15" t="s">
        <v>486</v>
      </c>
      <c r="H120" s="4"/>
      <c r="P120" s="165"/>
      <c r="Q120" s="165"/>
      <c r="R120" s="165"/>
      <c r="S120" s="165"/>
      <c r="T120" s="165"/>
      <c r="U120" s="165"/>
      <c r="V120" s="165"/>
      <c r="W120" s="165"/>
      <c r="X120" s="165"/>
      <c r="Y120" s="165"/>
    </row>
    <row r="121" spans="1:27" s="15" customFormat="1" ht="17" hidden="1">
      <c r="A121" s="4"/>
      <c r="G121" s="15" t="s">
        <v>486</v>
      </c>
      <c r="H121" s="4"/>
      <c r="P121" s="165"/>
      <c r="Q121" s="165"/>
      <c r="R121" s="165"/>
      <c r="S121" s="165"/>
      <c r="T121" s="165"/>
      <c r="U121" s="165"/>
      <c r="V121" s="165"/>
      <c r="W121" s="165"/>
      <c r="X121" s="165"/>
      <c r="Y121" s="165"/>
    </row>
    <row r="122" spans="1:27" s="15" customFormat="1" ht="17" hidden="1">
      <c r="A122" s="4"/>
      <c r="E122" s="131" t="s">
        <v>1111</v>
      </c>
      <c r="G122" s="15" t="s">
        <v>486</v>
      </c>
      <c r="H122" s="4"/>
      <c r="P122" s="165"/>
      <c r="Q122" s="165"/>
      <c r="R122" s="165"/>
      <c r="S122" s="165"/>
      <c r="T122" s="165"/>
      <c r="U122" s="165"/>
      <c r="V122" s="165"/>
      <c r="W122" s="165"/>
      <c r="X122" s="165"/>
      <c r="Y122" s="165"/>
    </row>
    <row r="123" spans="1:27" ht="255" hidden="1">
      <c r="A123" s="4">
        <v>2074</v>
      </c>
      <c r="B123" s="4" t="s">
        <v>486</v>
      </c>
      <c r="E123" s="160" t="s">
        <v>2713</v>
      </c>
      <c r="F123" s="12" t="s">
        <v>1112</v>
      </c>
      <c r="G123" s="12" t="s">
        <v>1113</v>
      </c>
      <c r="H123" s="43"/>
      <c r="I123" s="43"/>
      <c r="J123" s="43"/>
      <c r="K123" s="43"/>
      <c r="L123" s="43"/>
      <c r="M123" s="43"/>
      <c r="P123" s="132"/>
      <c r="Q123" s="133"/>
      <c r="R123" s="133"/>
      <c r="S123" s="115"/>
      <c r="T123" s="116"/>
      <c r="U123" s="132"/>
      <c r="V123" s="133"/>
      <c r="W123" s="133"/>
      <c r="X123" s="115"/>
      <c r="Y123" s="116"/>
      <c r="Z123" s="119" t="str">
        <f t="shared" si="2"/>
        <v/>
      </c>
      <c r="AA123" s="37" t="str">
        <f t="shared" si="3"/>
        <v/>
      </c>
    </row>
    <row r="124" spans="1:27" ht="255" hidden="1">
      <c r="A124" s="4">
        <v>2075</v>
      </c>
      <c r="B124" s="4" t="s">
        <v>486</v>
      </c>
      <c r="E124" s="160" t="s">
        <v>2714</v>
      </c>
      <c r="F124" s="12" t="s">
        <v>1114</v>
      </c>
      <c r="G124" s="12" t="s">
        <v>1115</v>
      </c>
      <c r="H124" s="43"/>
      <c r="I124" s="43"/>
      <c r="J124" s="43"/>
      <c r="K124" s="43"/>
      <c r="L124" s="43"/>
      <c r="M124" s="43"/>
      <c r="P124" s="132"/>
      <c r="Q124" s="133"/>
      <c r="R124" s="133"/>
      <c r="S124" s="115"/>
      <c r="T124" s="116"/>
      <c r="U124" s="132"/>
      <c r="V124" s="133"/>
      <c r="W124" s="133"/>
      <c r="X124" s="115"/>
      <c r="Y124" s="116"/>
      <c r="Z124" s="119" t="str">
        <f t="shared" si="2"/>
        <v/>
      </c>
      <c r="AA124" s="37" t="str">
        <f t="shared" si="3"/>
        <v/>
      </c>
    </row>
    <row r="125" spans="1:27" ht="289" hidden="1">
      <c r="A125" s="4">
        <v>2076</v>
      </c>
      <c r="B125" s="4" t="s">
        <v>486</v>
      </c>
      <c r="E125" s="160" t="s">
        <v>2715</v>
      </c>
      <c r="F125" s="12" t="s">
        <v>1116</v>
      </c>
      <c r="G125" s="12" t="s">
        <v>1117</v>
      </c>
      <c r="H125" s="43"/>
      <c r="I125" s="43"/>
      <c r="J125" s="43"/>
      <c r="K125" s="43"/>
      <c r="L125" s="43"/>
      <c r="M125" s="43"/>
      <c r="P125" s="132"/>
      <c r="Q125" s="133"/>
      <c r="R125" s="133"/>
      <c r="S125" s="115"/>
      <c r="T125" s="116"/>
      <c r="U125" s="132"/>
      <c r="V125" s="133"/>
      <c r="W125" s="133"/>
      <c r="X125" s="115"/>
      <c r="Y125" s="116"/>
      <c r="Z125" s="119" t="str">
        <f t="shared" si="2"/>
        <v/>
      </c>
      <c r="AA125" s="37" t="str">
        <f t="shared" si="3"/>
        <v/>
      </c>
    </row>
    <row r="126" spans="1:27" s="15" customFormat="1" hidden="1">
      <c r="A126" s="4"/>
      <c r="H126" s="4"/>
      <c r="P126" s="165"/>
      <c r="Q126" s="165"/>
      <c r="R126" s="165"/>
      <c r="S126" s="165"/>
      <c r="T126" s="165"/>
      <c r="U126" s="165"/>
      <c r="V126" s="165"/>
      <c r="W126" s="165"/>
      <c r="X126" s="165"/>
      <c r="Y126" s="165"/>
    </row>
    <row r="127" spans="1:27" s="15" customFormat="1" hidden="1">
      <c r="A127" s="4"/>
      <c r="H127" s="4"/>
      <c r="P127" s="165"/>
      <c r="Q127" s="165"/>
      <c r="R127" s="165"/>
      <c r="S127" s="165"/>
      <c r="T127" s="165"/>
      <c r="U127" s="165"/>
      <c r="V127" s="165"/>
      <c r="W127" s="165"/>
      <c r="X127" s="165"/>
      <c r="Y127" s="165"/>
    </row>
    <row r="128" spans="1:27" s="15" customFormat="1" ht="19">
      <c r="A128" s="4"/>
      <c r="E128" s="170" t="s">
        <v>40</v>
      </c>
      <c r="F128" s="170"/>
      <c r="G128" s="170"/>
      <c r="H128" s="4"/>
      <c r="P128" s="165"/>
      <c r="Q128" s="165"/>
      <c r="R128" s="165"/>
      <c r="S128" s="165"/>
      <c r="T128" s="165"/>
      <c r="U128" s="165"/>
      <c r="V128" s="165"/>
      <c r="W128" s="165"/>
      <c r="X128" s="165"/>
      <c r="Y128" s="165"/>
    </row>
    <row r="129" spans="1:27" s="15" customFormat="1" ht="17">
      <c r="A129" s="4"/>
      <c r="E129" s="131" t="s">
        <v>1118</v>
      </c>
      <c r="H129" s="4"/>
      <c r="P129" s="165"/>
      <c r="Q129" s="165"/>
      <c r="R129" s="165"/>
      <c r="S129" s="165"/>
      <c r="T129" s="165"/>
      <c r="U129" s="165"/>
      <c r="V129" s="165"/>
      <c r="W129" s="165"/>
      <c r="X129" s="165"/>
      <c r="Y129" s="165"/>
    </row>
    <row r="130" spans="1:27" ht="409.6">
      <c r="A130" s="4">
        <v>2077</v>
      </c>
      <c r="B130" s="4" t="s">
        <v>1119</v>
      </c>
      <c r="E130" s="13" t="s">
        <v>2717</v>
      </c>
      <c r="F130" s="12" t="s">
        <v>1120</v>
      </c>
      <c r="G130" s="12" t="s">
        <v>1121</v>
      </c>
      <c r="H130" s="43"/>
      <c r="I130" s="43"/>
      <c r="J130" s="159" t="s">
        <v>2716</v>
      </c>
      <c r="K130" s="43"/>
      <c r="L130" s="43"/>
      <c r="M130" s="43"/>
      <c r="P130" s="132">
        <v>2</v>
      </c>
      <c r="Q130" s="133" t="s">
        <v>3413</v>
      </c>
      <c r="R130" s="133"/>
      <c r="S130" s="115">
        <v>2</v>
      </c>
      <c r="T130" s="116" t="s">
        <v>3617</v>
      </c>
      <c r="U130" s="132"/>
      <c r="V130" s="133"/>
      <c r="W130" s="133"/>
      <c r="X130" s="115"/>
      <c r="Y130" s="116"/>
      <c r="Z130" s="119">
        <f t="shared" ref="Z130:Z136" si="4">IF(U130&lt;&gt;"",U130,IF(P130&lt;&gt;"",P130,IF(N130&lt;&gt;"",N130,"")))</f>
        <v>2</v>
      </c>
      <c r="AA130" s="37">
        <f t="shared" ref="AA130:AA136" si="5">IF(X130&lt;&gt;"",X130,IF(S130&lt;&gt;"",S130,IF(O130&lt;&gt;"",O130,"")))</f>
        <v>2</v>
      </c>
    </row>
    <row r="131" spans="1:27" ht="409.6">
      <c r="A131" s="4">
        <v>2078</v>
      </c>
      <c r="B131" s="4" t="s">
        <v>1122</v>
      </c>
      <c r="E131" s="13" t="s">
        <v>2719</v>
      </c>
      <c r="F131" s="12" t="s">
        <v>1123</v>
      </c>
      <c r="G131" s="12" t="s">
        <v>1124</v>
      </c>
      <c r="H131" s="43"/>
      <c r="I131" s="43"/>
      <c r="J131" s="159" t="s">
        <v>2718</v>
      </c>
      <c r="K131" s="43"/>
      <c r="L131" s="43"/>
      <c r="M131" s="43"/>
      <c r="P131" s="132">
        <v>2</v>
      </c>
      <c r="Q131" s="133" t="s">
        <v>3579</v>
      </c>
      <c r="R131" s="133"/>
      <c r="S131" s="115">
        <v>2</v>
      </c>
      <c r="T131" s="116"/>
      <c r="U131" s="132"/>
      <c r="V131" s="133"/>
      <c r="W131" s="133"/>
      <c r="X131" s="115"/>
      <c r="Y131" s="116"/>
      <c r="Z131" s="119">
        <f t="shared" si="4"/>
        <v>2</v>
      </c>
      <c r="AA131" s="37">
        <f t="shared" si="5"/>
        <v>2</v>
      </c>
    </row>
    <row r="132" spans="1:27" ht="409.6">
      <c r="A132" s="4">
        <v>2079</v>
      </c>
      <c r="B132" s="4" t="s">
        <v>1125</v>
      </c>
      <c r="E132" s="13" t="s">
        <v>2721</v>
      </c>
      <c r="F132" s="12" t="s">
        <v>1126</v>
      </c>
      <c r="G132" s="12" t="s">
        <v>1127</v>
      </c>
      <c r="H132" s="43"/>
      <c r="I132" s="43"/>
      <c r="J132" s="159" t="s">
        <v>2720</v>
      </c>
      <c r="K132" s="43"/>
      <c r="L132" s="43"/>
      <c r="M132" s="43"/>
      <c r="P132" s="132">
        <v>0</v>
      </c>
      <c r="Q132" s="133"/>
      <c r="R132" s="133"/>
      <c r="S132" s="115">
        <v>0</v>
      </c>
      <c r="T132" s="116"/>
      <c r="U132" s="132"/>
      <c r="V132" s="133"/>
      <c r="W132" s="133"/>
      <c r="X132" s="115"/>
      <c r="Y132" s="116"/>
      <c r="Z132" s="119">
        <f t="shared" si="4"/>
        <v>0</v>
      </c>
      <c r="AA132" s="37">
        <f t="shared" si="5"/>
        <v>0</v>
      </c>
    </row>
    <row r="133" spans="1:27" ht="409.6">
      <c r="A133" s="4">
        <v>2080</v>
      </c>
      <c r="B133" s="4" t="s">
        <v>1128</v>
      </c>
      <c r="E133" s="13" t="s">
        <v>2723</v>
      </c>
      <c r="F133" s="12" t="s">
        <v>1129</v>
      </c>
      <c r="G133" s="12" t="s">
        <v>1130</v>
      </c>
      <c r="H133" s="43"/>
      <c r="I133" s="43"/>
      <c r="J133" s="159" t="s">
        <v>2722</v>
      </c>
      <c r="K133" s="43"/>
      <c r="L133" s="43"/>
      <c r="M133" s="43"/>
      <c r="P133" s="132">
        <v>1</v>
      </c>
      <c r="Q133" s="133" t="s">
        <v>3385</v>
      </c>
      <c r="R133" s="133"/>
      <c r="S133" s="115">
        <v>0</v>
      </c>
      <c r="T133" s="116" t="s">
        <v>3618</v>
      </c>
      <c r="U133" s="132"/>
      <c r="V133" s="133"/>
      <c r="W133" s="133"/>
      <c r="X133" s="115"/>
      <c r="Y133" s="116"/>
      <c r="Z133" s="119">
        <f t="shared" si="4"/>
        <v>1</v>
      </c>
      <c r="AA133" s="37">
        <f t="shared" si="5"/>
        <v>0</v>
      </c>
    </row>
    <row r="134" spans="1:27" ht="153">
      <c r="A134" s="4">
        <v>2081</v>
      </c>
      <c r="B134" s="4" t="s">
        <v>486</v>
      </c>
      <c r="E134" s="160" t="s">
        <v>2724</v>
      </c>
      <c r="F134" s="12" t="s">
        <v>1131</v>
      </c>
      <c r="G134" s="12" t="s">
        <v>1132</v>
      </c>
      <c r="H134" s="43"/>
      <c r="I134" s="43"/>
      <c r="J134" s="43"/>
      <c r="K134" s="43"/>
      <c r="L134" s="43"/>
      <c r="M134" s="43"/>
      <c r="P134" s="132">
        <v>2</v>
      </c>
      <c r="Q134" s="133" t="s">
        <v>3580</v>
      </c>
      <c r="R134" s="133"/>
      <c r="S134" s="115">
        <v>2</v>
      </c>
      <c r="T134" s="116"/>
      <c r="U134" s="132"/>
      <c r="V134" s="133"/>
      <c r="W134" s="133"/>
      <c r="X134" s="115"/>
      <c r="Y134" s="116"/>
      <c r="Z134" s="119">
        <f t="shared" si="4"/>
        <v>2</v>
      </c>
      <c r="AA134" s="37">
        <f t="shared" si="5"/>
        <v>2</v>
      </c>
    </row>
    <row r="135" spans="1:27" ht="409.6">
      <c r="A135" s="4">
        <v>2082</v>
      </c>
      <c r="B135" s="4" t="s">
        <v>1133</v>
      </c>
      <c r="E135" s="13" t="s">
        <v>2725</v>
      </c>
      <c r="F135" s="12" t="s">
        <v>1134</v>
      </c>
      <c r="G135" s="12" t="s">
        <v>1135</v>
      </c>
      <c r="H135" s="43"/>
      <c r="I135" s="43"/>
      <c r="J135" s="159" t="s">
        <v>2722</v>
      </c>
      <c r="K135" s="43"/>
      <c r="L135" s="43"/>
      <c r="M135" s="43"/>
      <c r="P135" s="132">
        <v>1</v>
      </c>
      <c r="Q135" s="133" t="s">
        <v>3385</v>
      </c>
      <c r="R135" s="133"/>
      <c r="S135" s="115">
        <v>1</v>
      </c>
      <c r="T135" s="116"/>
      <c r="U135" s="132"/>
      <c r="V135" s="133"/>
      <c r="W135" s="133"/>
      <c r="X135" s="115"/>
      <c r="Y135" s="116"/>
      <c r="Z135" s="119">
        <f t="shared" si="4"/>
        <v>1</v>
      </c>
      <c r="AA135" s="37">
        <f t="shared" si="5"/>
        <v>1</v>
      </c>
    </row>
    <row r="136" spans="1:27" ht="409.6">
      <c r="A136" s="4">
        <v>2083</v>
      </c>
      <c r="B136" s="4" t="s">
        <v>1136</v>
      </c>
      <c r="E136" s="13" t="s">
        <v>2727</v>
      </c>
      <c r="F136" s="12" t="s">
        <v>1137</v>
      </c>
      <c r="G136" s="12" t="s">
        <v>1138</v>
      </c>
      <c r="H136" s="43"/>
      <c r="I136" s="43"/>
      <c r="J136" s="159" t="s">
        <v>2726</v>
      </c>
      <c r="K136" s="43"/>
      <c r="L136" s="43"/>
      <c r="M136" s="43"/>
      <c r="P136" s="132">
        <v>1</v>
      </c>
      <c r="Q136" s="133" t="s">
        <v>3386</v>
      </c>
      <c r="R136" s="133"/>
      <c r="S136" s="115">
        <v>1</v>
      </c>
      <c r="T136" s="116"/>
      <c r="U136" s="132"/>
      <c r="V136" s="133"/>
      <c r="W136" s="133"/>
      <c r="X136" s="115"/>
      <c r="Y136" s="116"/>
      <c r="Z136" s="119">
        <f t="shared" si="4"/>
        <v>1</v>
      </c>
      <c r="AA136" s="37">
        <f t="shared" si="5"/>
        <v>1</v>
      </c>
    </row>
    <row r="137" spans="1:27" s="15" customFormat="1" ht="17">
      <c r="A137" s="4"/>
      <c r="G137" s="15" t="s">
        <v>486</v>
      </c>
      <c r="H137" s="4"/>
      <c r="P137" s="165"/>
      <c r="Q137" s="165"/>
      <c r="R137" s="165"/>
      <c r="S137" s="165"/>
      <c r="T137" s="165"/>
      <c r="U137" s="165"/>
      <c r="V137" s="165"/>
      <c r="W137" s="165"/>
      <c r="X137" s="165"/>
      <c r="Y137" s="165"/>
    </row>
    <row r="138" spans="1:27" s="15" customFormat="1" ht="17">
      <c r="A138" s="4"/>
      <c r="G138" s="15" t="s">
        <v>486</v>
      </c>
      <c r="H138" s="4"/>
      <c r="P138" s="165"/>
      <c r="Q138" s="165"/>
      <c r="R138" s="165"/>
      <c r="S138" s="165"/>
      <c r="T138" s="165"/>
      <c r="U138" s="165"/>
      <c r="V138" s="165"/>
      <c r="W138" s="165"/>
      <c r="X138" s="165"/>
      <c r="Y138" s="165"/>
    </row>
    <row r="139" spans="1:27" s="15" customFormat="1" ht="17">
      <c r="A139" s="4"/>
      <c r="E139" s="131" t="s">
        <v>1139</v>
      </c>
      <c r="G139" s="15" t="s">
        <v>486</v>
      </c>
      <c r="H139" s="4"/>
      <c r="P139" s="165"/>
      <c r="Q139" s="165"/>
      <c r="R139" s="165"/>
      <c r="S139" s="165"/>
      <c r="T139" s="165"/>
      <c r="U139" s="165"/>
      <c r="V139" s="165"/>
      <c r="W139" s="165"/>
      <c r="X139" s="165"/>
      <c r="Y139" s="165"/>
    </row>
    <row r="140" spans="1:27" ht="153">
      <c r="A140" s="4">
        <v>2084</v>
      </c>
      <c r="B140" s="4" t="s">
        <v>1140</v>
      </c>
      <c r="E140" s="160" t="s">
        <v>2728</v>
      </c>
      <c r="F140" s="12" t="s">
        <v>1141</v>
      </c>
      <c r="G140" s="12" t="s">
        <v>1142</v>
      </c>
      <c r="H140" s="43"/>
      <c r="I140" s="43"/>
      <c r="J140" s="43"/>
      <c r="K140" s="43"/>
      <c r="L140" s="43"/>
      <c r="M140" s="43"/>
      <c r="P140" s="132">
        <v>4</v>
      </c>
      <c r="Q140" s="133" t="s">
        <v>3581</v>
      </c>
      <c r="R140" s="133"/>
      <c r="S140" s="115">
        <v>3</v>
      </c>
      <c r="T140" s="116"/>
      <c r="U140" s="132"/>
      <c r="V140" s="133"/>
      <c r="W140" s="133"/>
      <c r="X140" s="115"/>
      <c r="Y140" s="116"/>
      <c r="Z140" s="119">
        <f t="shared" ref="Z140:Z156" si="6">IF(U140&lt;&gt;"",U140,IF(P140&lt;&gt;"",P140,IF(N140&lt;&gt;"",N140,"")))</f>
        <v>4</v>
      </c>
      <c r="AA140" s="37">
        <f t="shared" ref="AA140:AA156" si="7">IF(X140&lt;&gt;"",X140,IF(S140&lt;&gt;"",S140,IF(O140&lt;&gt;"",O140,"")))</f>
        <v>3</v>
      </c>
    </row>
    <row r="141" spans="1:27" ht="221">
      <c r="A141" s="4">
        <v>2085</v>
      </c>
      <c r="B141" s="4" t="s">
        <v>1143</v>
      </c>
      <c r="E141" s="160" t="s">
        <v>2729</v>
      </c>
      <c r="F141" s="12" t="s">
        <v>1144</v>
      </c>
      <c r="G141" s="12" t="s">
        <v>1145</v>
      </c>
      <c r="H141" s="43"/>
      <c r="I141" s="43"/>
      <c r="J141" s="43"/>
      <c r="K141" s="43"/>
      <c r="L141" s="43"/>
      <c r="M141" s="43"/>
      <c r="P141" s="132">
        <v>3</v>
      </c>
      <c r="Q141" s="133" t="s">
        <v>3582</v>
      </c>
      <c r="R141" s="133"/>
      <c r="S141" s="115">
        <v>3</v>
      </c>
      <c r="T141" s="116"/>
      <c r="U141" s="132"/>
      <c r="V141" s="133"/>
      <c r="W141" s="133"/>
      <c r="X141" s="115"/>
      <c r="Y141" s="116"/>
      <c r="Z141" s="119">
        <f t="shared" si="6"/>
        <v>3</v>
      </c>
      <c r="AA141" s="37">
        <f t="shared" si="7"/>
        <v>3</v>
      </c>
    </row>
    <row r="142" spans="1:27" ht="187">
      <c r="A142" s="4">
        <v>2086</v>
      </c>
      <c r="B142" s="4" t="s">
        <v>486</v>
      </c>
      <c r="E142" s="160" t="s">
        <v>2730</v>
      </c>
      <c r="F142" s="12" t="s">
        <v>1146</v>
      </c>
      <c r="G142" s="12" t="s">
        <v>1147</v>
      </c>
      <c r="H142" s="43"/>
      <c r="I142" s="43"/>
      <c r="J142" s="43"/>
      <c r="K142" s="43"/>
      <c r="L142" s="43"/>
      <c r="M142" s="43"/>
      <c r="P142" s="132">
        <v>3</v>
      </c>
      <c r="Q142" s="133" t="s">
        <v>3583</v>
      </c>
      <c r="R142" s="133"/>
      <c r="S142" s="115">
        <v>3</v>
      </c>
      <c r="T142" s="116"/>
      <c r="U142" s="132"/>
      <c r="V142" s="133"/>
      <c r="W142" s="133"/>
      <c r="X142" s="115"/>
      <c r="Y142" s="116"/>
      <c r="Z142" s="119">
        <f t="shared" si="6"/>
        <v>3</v>
      </c>
      <c r="AA142" s="37">
        <f t="shared" si="7"/>
        <v>3</v>
      </c>
    </row>
    <row r="143" spans="1:27" ht="136">
      <c r="A143" s="4">
        <v>2087</v>
      </c>
      <c r="B143" s="4" t="s">
        <v>486</v>
      </c>
      <c r="E143" s="160" t="s">
        <v>2731</v>
      </c>
      <c r="F143" s="12" t="s">
        <v>1148</v>
      </c>
      <c r="G143" s="12" t="s">
        <v>1149</v>
      </c>
      <c r="H143" s="43"/>
      <c r="I143" s="43"/>
      <c r="J143" s="43"/>
      <c r="K143" s="43"/>
      <c r="L143" s="43"/>
      <c r="M143" s="43"/>
      <c r="P143" s="132">
        <v>0</v>
      </c>
      <c r="Q143" s="133"/>
      <c r="R143" s="133"/>
      <c r="S143" s="115">
        <v>0</v>
      </c>
      <c r="T143" s="116"/>
      <c r="U143" s="132"/>
      <c r="V143" s="133"/>
      <c r="W143" s="133"/>
      <c r="X143" s="115"/>
      <c r="Y143" s="116"/>
      <c r="Z143" s="119">
        <f t="shared" si="6"/>
        <v>0</v>
      </c>
      <c r="AA143" s="37">
        <f t="shared" si="7"/>
        <v>0</v>
      </c>
    </row>
    <row r="144" spans="1:27" ht="409.6">
      <c r="A144" s="4">
        <v>2088</v>
      </c>
      <c r="B144" s="4" t="s">
        <v>1150</v>
      </c>
      <c r="E144" s="13" t="s">
        <v>2733</v>
      </c>
      <c r="F144" s="12" t="s">
        <v>1151</v>
      </c>
      <c r="G144" s="12" t="s">
        <v>1152</v>
      </c>
      <c r="H144" s="43"/>
      <c r="I144" s="43"/>
      <c r="J144" s="159" t="s">
        <v>2732</v>
      </c>
      <c r="K144" s="43"/>
      <c r="L144" s="43"/>
      <c r="M144" s="43"/>
      <c r="P144" s="132">
        <v>2</v>
      </c>
      <c r="Q144" s="133" t="s">
        <v>3388</v>
      </c>
      <c r="R144" s="133"/>
      <c r="S144" s="115">
        <v>2</v>
      </c>
      <c r="T144" s="116"/>
      <c r="U144" s="132"/>
      <c r="V144" s="133"/>
      <c r="W144" s="133"/>
      <c r="X144" s="115"/>
      <c r="Y144" s="116"/>
      <c r="Z144" s="119">
        <f t="shared" si="6"/>
        <v>2</v>
      </c>
      <c r="AA144" s="37">
        <f t="shared" si="7"/>
        <v>2</v>
      </c>
    </row>
    <row r="145" spans="1:27" ht="409.6">
      <c r="A145" s="4">
        <v>2089</v>
      </c>
      <c r="B145" s="4" t="s">
        <v>1153</v>
      </c>
      <c r="E145" s="13" t="s">
        <v>2735</v>
      </c>
      <c r="F145" s="12" t="s">
        <v>1154</v>
      </c>
      <c r="G145" s="12" t="s">
        <v>1155</v>
      </c>
      <c r="H145" s="43"/>
      <c r="I145" s="43"/>
      <c r="J145" s="159" t="s">
        <v>2734</v>
      </c>
      <c r="K145" s="43"/>
      <c r="L145" s="43"/>
      <c r="M145" s="43"/>
      <c r="P145" s="132">
        <v>3</v>
      </c>
      <c r="Q145" s="133" t="s">
        <v>3387</v>
      </c>
      <c r="R145" s="133"/>
      <c r="S145" s="115">
        <v>3</v>
      </c>
      <c r="T145" s="116"/>
      <c r="U145" s="132"/>
      <c r="V145" s="133"/>
      <c r="W145" s="133"/>
      <c r="X145" s="115"/>
      <c r="Y145" s="116"/>
      <c r="Z145" s="119">
        <f t="shared" si="6"/>
        <v>3</v>
      </c>
      <c r="AA145" s="37">
        <f t="shared" si="7"/>
        <v>3</v>
      </c>
    </row>
    <row r="146" spans="1:27" ht="204">
      <c r="A146" s="4">
        <v>2090</v>
      </c>
      <c r="B146" s="4" t="s">
        <v>486</v>
      </c>
      <c r="E146" s="160" t="s">
        <v>2736</v>
      </c>
      <c r="F146" s="12" t="s">
        <v>1156</v>
      </c>
      <c r="G146" s="12" t="s">
        <v>1157</v>
      </c>
      <c r="H146" s="43"/>
      <c r="I146" s="43"/>
      <c r="J146" s="43"/>
      <c r="K146" s="43"/>
      <c r="L146" s="43"/>
      <c r="M146" s="43"/>
      <c r="P146" s="132">
        <v>2</v>
      </c>
      <c r="Q146" s="133" t="s">
        <v>3399</v>
      </c>
      <c r="R146" s="133"/>
      <c r="S146" s="115">
        <v>2</v>
      </c>
      <c r="T146" s="116"/>
      <c r="U146" s="132"/>
      <c r="V146" s="133"/>
      <c r="W146" s="133"/>
      <c r="X146" s="115"/>
      <c r="Y146" s="116"/>
      <c r="Z146" s="119">
        <f t="shared" si="6"/>
        <v>2</v>
      </c>
      <c r="AA146" s="37">
        <f t="shared" si="7"/>
        <v>2</v>
      </c>
    </row>
    <row r="147" spans="1:27" ht="238">
      <c r="A147" s="4">
        <v>2091</v>
      </c>
      <c r="B147" s="4" t="s">
        <v>486</v>
      </c>
      <c r="E147" s="160" t="s">
        <v>2737</v>
      </c>
      <c r="F147" s="12" t="s">
        <v>1158</v>
      </c>
      <c r="G147" s="12" t="s">
        <v>1159</v>
      </c>
      <c r="H147" s="43"/>
      <c r="I147" s="43"/>
      <c r="J147" s="43"/>
      <c r="K147" s="43"/>
      <c r="L147" s="43"/>
      <c r="M147" s="43"/>
      <c r="P147" s="132">
        <v>0</v>
      </c>
      <c r="Q147" s="133" t="s">
        <v>3603</v>
      </c>
      <c r="R147" s="133"/>
      <c r="S147" s="115">
        <v>0</v>
      </c>
      <c r="T147" s="116"/>
      <c r="U147" s="132"/>
      <c r="V147" s="133"/>
      <c r="W147" s="133"/>
      <c r="X147" s="115"/>
      <c r="Y147" s="116"/>
      <c r="Z147" s="119">
        <f t="shared" si="6"/>
        <v>0</v>
      </c>
      <c r="AA147" s="37">
        <f t="shared" si="7"/>
        <v>0</v>
      </c>
    </row>
    <row r="148" spans="1:27" ht="153">
      <c r="A148" s="4">
        <v>2092</v>
      </c>
      <c r="B148" s="4" t="s">
        <v>486</v>
      </c>
      <c r="E148" s="160" t="s">
        <v>2738</v>
      </c>
      <c r="F148" s="12" t="s">
        <v>1160</v>
      </c>
      <c r="G148" s="12" t="s">
        <v>1161</v>
      </c>
      <c r="H148" s="43"/>
      <c r="I148" s="43"/>
      <c r="J148" s="43"/>
      <c r="K148" s="43"/>
      <c r="L148" s="43"/>
      <c r="M148" s="43"/>
      <c r="P148" s="132">
        <v>0</v>
      </c>
      <c r="Q148" s="133" t="s">
        <v>3389</v>
      </c>
      <c r="R148" s="133"/>
      <c r="S148" s="115">
        <v>0</v>
      </c>
      <c r="T148" s="116"/>
      <c r="U148" s="132"/>
      <c r="V148" s="133"/>
      <c r="W148" s="133"/>
      <c r="X148" s="115"/>
      <c r="Y148" s="116"/>
      <c r="Z148" s="119">
        <f t="shared" si="6"/>
        <v>0</v>
      </c>
      <c r="AA148" s="37">
        <f t="shared" si="7"/>
        <v>0</v>
      </c>
    </row>
    <row r="149" spans="1:27" ht="136">
      <c r="A149" s="4">
        <v>2093</v>
      </c>
      <c r="B149" s="4" t="s">
        <v>486</v>
      </c>
      <c r="E149" s="160" t="s">
        <v>2739</v>
      </c>
      <c r="F149" s="12" t="s">
        <v>1162</v>
      </c>
      <c r="G149" s="12" t="s">
        <v>1163</v>
      </c>
      <c r="H149" s="43"/>
      <c r="I149" s="43"/>
      <c r="J149" s="43"/>
      <c r="K149" s="43"/>
      <c r="L149" s="43"/>
      <c r="M149" s="43"/>
      <c r="P149" s="132">
        <v>2</v>
      </c>
      <c r="Q149" s="133" t="s">
        <v>3585</v>
      </c>
      <c r="R149" s="133"/>
      <c r="S149" s="115">
        <v>2</v>
      </c>
      <c r="T149" s="116"/>
      <c r="U149" s="132"/>
      <c r="V149" s="133"/>
      <c r="W149" s="133"/>
      <c r="X149" s="115"/>
      <c r="Y149" s="116"/>
      <c r="Z149" s="119">
        <f t="shared" si="6"/>
        <v>2</v>
      </c>
      <c r="AA149" s="37">
        <f t="shared" si="7"/>
        <v>2</v>
      </c>
    </row>
    <row r="150" spans="1:27" ht="153">
      <c r="A150" s="4">
        <v>2094</v>
      </c>
      <c r="B150" s="4" t="s">
        <v>486</v>
      </c>
      <c r="E150" s="160" t="s">
        <v>2740</v>
      </c>
      <c r="F150" s="12" t="s">
        <v>1164</v>
      </c>
      <c r="G150" s="12" t="s">
        <v>1165</v>
      </c>
      <c r="H150" s="43"/>
      <c r="I150" s="43"/>
      <c r="J150" s="43"/>
      <c r="K150" s="43"/>
      <c r="L150" s="43"/>
      <c r="M150" s="43"/>
      <c r="P150" s="132">
        <v>0</v>
      </c>
      <c r="Q150" s="133" t="s">
        <v>3389</v>
      </c>
      <c r="R150" s="133"/>
      <c r="S150" s="115">
        <v>0</v>
      </c>
      <c r="T150" s="116"/>
      <c r="U150" s="132"/>
      <c r="V150" s="133"/>
      <c r="W150" s="133"/>
      <c r="X150" s="115"/>
      <c r="Y150" s="116"/>
      <c r="Z150" s="119">
        <f t="shared" si="6"/>
        <v>0</v>
      </c>
      <c r="AA150" s="37">
        <f t="shared" si="7"/>
        <v>0</v>
      </c>
    </row>
    <row r="151" spans="1:27" ht="170">
      <c r="A151" s="4">
        <v>2095</v>
      </c>
      <c r="B151" s="4" t="s">
        <v>486</v>
      </c>
      <c r="E151" s="160" t="s">
        <v>2741</v>
      </c>
      <c r="F151" s="12" t="s">
        <v>1166</v>
      </c>
      <c r="G151" s="12" t="s">
        <v>1167</v>
      </c>
      <c r="H151" s="43"/>
      <c r="I151" s="43"/>
      <c r="J151" s="43"/>
      <c r="K151" s="43"/>
      <c r="L151" s="43"/>
      <c r="M151" s="43"/>
      <c r="P151" s="132">
        <v>4</v>
      </c>
      <c r="Q151" s="133" t="s">
        <v>3584</v>
      </c>
      <c r="R151" s="133"/>
      <c r="S151" s="115">
        <v>3</v>
      </c>
      <c r="T151" s="116"/>
      <c r="U151" s="132"/>
      <c r="V151" s="133"/>
      <c r="W151" s="133"/>
      <c r="X151" s="115"/>
      <c r="Y151" s="116"/>
      <c r="Z151" s="119">
        <f t="shared" si="6"/>
        <v>4</v>
      </c>
      <c r="AA151" s="37">
        <f t="shared" si="7"/>
        <v>3</v>
      </c>
    </row>
    <row r="152" spans="1:27" ht="170">
      <c r="A152" s="4">
        <v>2096</v>
      </c>
      <c r="B152" s="4" t="s">
        <v>1168</v>
      </c>
      <c r="E152" s="160" t="s">
        <v>2742</v>
      </c>
      <c r="F152" s="12" t="s">
        <v>1169</v>
      </c>
      <c r="G152" s="12" t="s">
        <v>1170</v>
      </c>
      <c r="H152" s="43"/>
      <c r="I152" s="43"/>
      <c r="J152" s="43"/>
      <c r="K152" s="43"/>
      <c r="L152" s="43"/>
      <c r="M152" s="43"/>
      <c r="P152" s="132">
        <v>3</v>
      </c>
      <c r="Q152" s="133" t="s">
        <v>3586</v>
      </c>
      <c r="R152" s="133"/>
      <c r="S152" s="115">
        <v>3</v>
      </c>
      <c r="T152" s="116"/>
      <c r="U152" s="132"/>
      <c r="V152" s="133"/>
      <c r="W152" s="133"/>
      <c r="X152" s="115"/>
      <c r="Y152" s="116"/>
      <c r="Z152" s="119">
        <f t="shared" si="6"/>
        <v>3</v>
      </c>
      <c r="AA152" s="37">
        <f t="shared" si="7"/>
        <v>3</v>
      </c>
    </row>
    <row r="153" spans="1:27" ht="119">
      <c r="A153" s="4">
        <v>2097</v>
      </c>
      <c r="B153" s="4" t="s">
        <v>486</v>
      </c>
      <c r="E153" s="160" t="s">
        <v>2743</v>
      </c>
      <c r="F153" s="12" t="s">
        <v>1171</v>
      </c>
      <c r="G153" s="12" t="s">
        <v>1172</v>
      </c>
      <c r="H153" s="43"/>
      <c r="I153" s="43"/>
      <c r="J153" s="43"/>
      <c r="K153" s="43"/>
      <c r="L153" s="43"/>
      <c r="M153" s="43"/>
      <c r="P153" s="132">
        <v>3</v>
      </c>
      <c r="Q153" s="133" t="s">
        <v>3587</v>
      </c>
      <c r="R153" s="133"/>
      <c r="S153" s="115">
        <v>3</v>
      </c>
      <c r="T153" s="116"/>
      <c r="U153" s="132"/>
      <c r="V153" s="133"/>
      <c r="W153" s="133"/>
      <c r="X153" s="115"/>
      <c r="Y153" s="116"/>
      <c r="Z153" s="119">
        <f t="shared" si="6"/>
        <v>3</v>
      </c>
      <c r="AA153" s="37">
        <f t="shared" si="7"/>
        <v>3</v>
      </c>
    </row>
    <row r="154" spans="1:27" ht="204">
      <c r="A154" s="4">
        <v>2098</v>
      </c>
      <c r="B154" s="4" t="s">
        <v>1173</v>
      </c>
      <c r="E154" s="160" t="s">
        <v>2744</v>
      </c>
      <c r="F154" s="12" t="s">
        <v>1174</v>
      </c>
      <c r="G154" s="12" t="s">
        <v>1175</v>
      </c>
      <c r="H154" s="43"/>
      <c r="I154" s="43"/>
      <c r="J154" s="43"/>
      <c r="K154" s="43"/>
      <c r="L154" s="43"/>
      <c r="M154" s="43"/>
      <c r="P154" s="132">
        <v>2</v>
      </c>
      <c r="Q154" s="133" t="s">
        <v>3401</v>
      </c>
      <c r="R154" s="133"/>
      <c r="S154" s="115">
        <v>2</v>
      </c>
      <c r="T154" s="116"/>
      <c r="U154" s="132"/>
      <c r="V154" s="133"/>
      <c r="W154" s="133"/>
      <c r="X154" s="115"/>
      <c r="Y154" s="116"/>
      <c r="Z154" s="119">
        <f t="shared" si="6"/>
        <v>2</v>
      </c>
      <c r="AA154" s="37">
        <f t="shared" si="7"/>
        <v>2</v>
      </c>
    </row>
    <row r="155" spans="1:27" ht="221">
      <c r="A155" s="4">
        <v>2099</v>
      </c>
      <c r="B155" s="4" t="s">
        <v>1176</v>
      </c>
      <c r="E155" s="160" t="s">
        <v>2745</v>
      </c>
      <c r="F155" s="12" t="s">
        <v>1177</v>
      </c>
      <c r="G155" s="12" t="s">
        <v>1178</v>
      </c>
      <c r="H155" s="43"/>
      <c r="I155" s="43"/>
      <c r="J155" s="43"/>
      <c r="K155" s="43"/>
      <c r="L155" s="43"/>
      <c r="M155" s="43"/>
      <c r="P155" s="132">
        <v>2</v>
      </c>
      <c r="Q155" s="133" t="s">
        <v>3400</v>
      </c>
      <c r="R155" s="133"/>
      <c r="S155" s="115">
        <v>2</v>
      </c>
      <c r="T155" s="116"/>
      <c r="U155" s="132"/>
      <c r="V155" s="133"/>
      <c r="W155" s="133"/>
      <c r="X155" s="115"/>
      <c r="Y155" s="116"/>
      <c r="Z155" s="119">
        <f t="shared" si="6"/>
        <v>2</v>
      </c>
      <c r="AA155" s="37">
        <f t="shared" si="7"/>
        <v>2</v>
      </c>
    </row>
    <row r="156" spans="1:27" ht="409.6">
      <c r="A156" s="4">
        <v>2100</v>
      </c>
      <c r="B156" s="4" t="s">
        <v>1179</v>
      </c>
      <c r="E156" s="13" t="s">
        <v>2747</v>
      </c>
      <c r="F156" s="12" t="s">
        <v>1180</v>
      </c>
      <c r="G156" s="12" t="s">
        <v>1181</v>
      </c>
      <c r="H156" s="43"/>
      <c r="I156" s="43"/>
      <c r="J156" s="159" t="s">
        <v>2746</v>
      </c>
      <c r="K156" s="43"/>
      <c r="L156" s="43"/>
      <c r="M156" s="43"/>
      <c r="P156" s="132">
        <v>3</v>
      </c>
      <c r="Q156" s="133" t="s">
        <v>3390</v>
      </c>
      <c r="R156" s="133"/>
      <c r="S156" s="115">
        <v>3</v>
      </c>
      <c r="T156" s="116"/>
      <c r="U156" s="132"/>
      <c r="V156" s="133"/>
      <c r="W156" s="133"/>
      <c r="X156" s="115"/>
      <c r="Y156" s="116"/>
      <c r="Z156" s="119">
        <f t="shared" si="6"/>
        <v>3</v>
      </c>
      <c r="AA156" s="37">
        <f t="shared" si="7"/>
        <v>3</v>
      </c>
    </row>
    <row r="157" spans="1:27" s="15" customFormat="1" ht="17">
      <c r="A157" s="4"/>
      <c r="G157" s="15" t="s">
        <v>486</v>
      </c>
      <c r="H157" s="4"/>
      <c r="P157" s="165"/>
      <c r="Q157" s="165"/>
      <c r="R157" s="165"/>
      <c r="S157" s="165"/>
      <c r="T157" s="165"/>
      <c r="U157" s="165"/>
      <c r="V157" s="165"/>
      <c r="W157" s="165"/>
      <c r="X157" s="165"/>
      <c r="Y157" s="165"/>
    </row>
    <row r="158" spans="1:27" s="15" customFormat="1" ht="17">
      <c r="A158" s="4"/>
      <c r="G158" s="15" t="s">
        <v>486</v>
      </c>
      <c r="H158" s="4"/>
      <c r="P158" s="165"/>
      <c r="Q158" s="165"/>
      <c r="R158" s="165"/>
      <c r="S158" s="165"/>
      <c r="T158" s="165"/>
      <c r="U158" s="165"/>
      <c r="V158" s="165"/>
      <c r="W158" s="165"/>
      <c r="X158" s="165"/>
      <c r="Y158" s="165"/>
    </row>
    <row r="159" spans="1:27" s="15" customFormat="1" ht="17">
      <c r="A159" s="4"/>
      <c r="E159" s="131" t="s">
        <v>924</v>
      </c>
      <c r="G159" s="15" t="s">
        <v>486</v>
      </c>
      <c r="H159" s="4"/>
      <c r="P159" s="165"/>
      <c r="Q159" s="165"/>
      <c r="R159" s="165"/>
      <c r="S159" s="165"/>
      <c r="T159" s="165"/>
      <c r="U159" s="165"/>
      <c r="V159" s="165"/>
      <c r="W159" s="165"/>
      <c r="X159" s="165"/>
      <c r="Y159" s="165"/>
    </row>
    <row r="160" spans="1:27" ht="255">
      <c r="A160" s="4">
        <v>2101</v>
      </c>
      <c r="B160" s="4" t="s">
        <v>1182</v>
      </c>
      <c r="E160" s="13" t="s">
        <v>2749</v>
      </c>
      <c r="F160" s="12" t="s">
        <v>1183</v>
      </c>
      <c r="G160" s="12" t="s">
        <v>1184</v>
      </c>
      <c r="H160" s="43"/>
      <c r="I160" s="43"/>
      <c r="J160" s="159" t="s">
        <v>2748</v>
      </c>
      <c r="K160" s="43"/>
      <c r="L160" s="43"/>
      <c r="M160" s="43"/>
      <c r="P160" s="132">
        <v>0</v>
      </c>
      <c r="Q160" s="133"/>
      <c r="R160" s="133"/>
      <c r="S160" s="115">
        <v>0</v>
      </c>
      <c r="T160" s="116"/>
      <c r="U160" s="132"/>
      <c r="V160" s="133"/>
      <c r="W160" s="133"/>
      <c r="X160" s="115"/>
      <c r="Y160" s="116"/>
      <c r="Z160" s="119">
        <f t="shared" ref="Z160:Z174" si="8">IF(U160&lt;&gt;"",U160,IF(P160&lt;&gt;"",P160,IF(N160&lt;&gt;"",N160,"")))</f>
        <v>0</v>
      </c>
      <c r="AA160" s="37">
        <f t="shared" ref="AA160:AA174" si="9">IF(X160&lt;&gt;"",X160,IF(S160&lt;&gt;"",S160,IF(O160&lt;&gt;"",O160,"")))</f>
        <v>0</v>
      </c>
    </row>
    <row r="161" spans="1:27" ht="187">
      <c r="A161" s="4">
        <v>2102</v>
      </c>
      <c r="B161" s="4" t="s">
        <v>486</v>
      </c>
      <c r="E161" s="160" t="s">
        <v>2750</v>
      </c>
      <c r="F161" s="12" t="s">
        <v>1185</v>
      </c>
      <c r="G161" s="12" t="s">
        <v>1186</v>
      </c>
      <c r="H161" s="43"/>
      <c r="I161" s="43"/>
      <c r="J161" s="43"/>
      <c r="K161" s="43"/>
      <c r="L161" s="43"/>
      <c r="M161" s="43"/>
      <c r="P161" s="132">
        <v>2</v>
      </c>
      <c r="Q161" s="133" t="s">
        <v>3588</v>
      </c>
      <c r="R161" s="133"/>
      <c r="S161" s="115">
        <v>2</v>
      </c>
      <c r="T161" s="116"/>
      <c r="U161" s="132"/>
      <c r="V161" s="133"/>
      <c r="W161" s="133"/>
      <c r="X161" s="115"/>
      <c r="Y161" s="116"/>
      <c r="Z161" s="119">
        <f t="shared" si="8"/>
        <v>2</v>
      </c>
      <c r="AA161" s="37">
        <f t="shared" si="9"/>
        <v>2</v>
      </c>
    </row>
    <row r="162" spans="1:27" ht="136">
      <c r="A162" s="4">
        <v>2103</v>
      </c>
      <c r="B162" s="4" t="s">
        <v>486</v>
      </c>
      <c r="E162" s="160" t="s">
        <v>2751</v>
      </c>
      <c r="F162" s="12" t="s">
        <v>1187</v>
      </c>
      <c r="G162" s="12" t="s">
        <v>1188</v>
      </c>
      <c r="H162" s="43"/>
      <c r="I162" s="43"/>
      <c r="J162" s="43"/>
      <c r="K162" s="43"/>
      <c r="L162" s="43"/>
      <c r="M162" s="43"/>
      <c r="P162" s="132">
        <v>1</v>
      </c>
      <c r="Q162" s="133" t="s">
        <v>3589</v>
      </c>
      <c r="R162" s="133"/>
      <c r="S162" s="115">
        <v>1</v>
      </c>
      <c r="T162" s="116"/>
      <c r="U162" s="132"/>
      <c r="V162" s="133"/>
      <c r="W162" s="133"/>
      <c r="X162" s="115"/>
      <c r="Y162" s="116"/>
      <c r="Z162" s="119">
        <f t="shared" si="8"/>
        <v>1</v>
      </c>
      <c r="AA162" s="37">
        <f t="shared" si="9"/>
        <v>1</v>
      </c>
    </row>
    <row r="163" spans="1:27" ht="119">
      <c r="A163" s="4">
        <v>2104</v>
      </c>
      <c r="B163" s="4" t="s">
        <v>486</v>
      </c>
      <c r="E163" s="160" t="s">
        <v>2752</v>
      </c>
      <c r="F163" s="12" t="s">
        <v>1189</v>
      </c>
      <c r="G163" s="12" t="s">
        <v>1190</v>
      </c>
      <c r="H163" s="43"/>
      <c r="I163" s="43"/>
      <c r="J163" s="43"/>
      <c r="K163" s="43"/>
      <c r="L163" s="43"/>
      <c r="M163" s="43"/>
      <c r="P163" s="132">
        <v>3</v>
      </c>
      <c r="Q163" s="133" t="s">
        <v>3590</v>
      </c>
      <c r="R163" s="133"/>
      <c r="S163" s="115">
        <v>3</v>
      </c>
      <c r="T163" s="116"/>
      <c r="U163" s="132"/>
      <c r="V163" s="133"/>
      <c r="W163" s="133"/>
      <c r="X163" s="115"/>
      <c r="Y163" s="116"/>
      <c r="Z163" s="119">
        <f t="shared" si="8"/>
        <v>3</v>
      </c>
      <c r="AA163" s="37">
        <f t="shared" si="9"/>
        <v>3</v>
      </c>
    </row>
    <row r="164" spans="1:27" ht="409.6">
      <c r="A164" s="4">
        <v>2105</v>
      </c>
      <c r="B164" s="4" t="s">
        <v>1191</v>
      </c>
      <c r="E164" s="13" t="s">
        <v>2754</v>
      </c>
      <c r="F164" s="12" t="s">
        <v>1192</v>
      </c>
      <c r="G164" s="12" t="s">
        <v>1193</v>
      </c>
      <c r="H164" s="43"/>
      <c r="I164" s="43"/>
      <c r="J164" s="159" t="s">
        <v>2753</v>
      </c>
      <c r="K164" s="43"/>
      <c r="L164" s="43"/>
      <c r="M164" s="43"/>
      <c r="P164" s="132">
        <v>3</v>
      </c>
      <c r="Q164" s="133" t="s">
        <v>3391</v>
      </c>
      <c r="R164" s="133"/>
      <c r="S164" s="115">
        <v>2</v>
      </c>
      <c r="T164" s="116"/>
      <c r="U164" s="132"/>
      <c r="V164" s="133"/>
      <c r="W164" s="133"/>
      <c r="X164" s="115"/>
      <c r="Y164" s="116"/>
      <c r="Z164" s="119">
        <f t="shared" si="8"/>
        <v>3</v>
      </c>
      <c r="AA164" s="37">
        <f t="shared" si="9"/>
        <v>2</v>
      </c>
    </row>
    <row r="165" spans="1:27" ht="170">
      <c r="A165" s="4">
        <v>2106</v>
      </c>
      <c r="B165" s="4" t="s">
        <v>486</v>
      </c>
      <c r="E165" s="160" t="s">
        <v>2755</v>
      </c>
      <c r="F165" s="12" t="s">
        <v>1194</v>
      </c>
      <c r="G165" s="12" t="s">
        <v>1195</v>
      </c>
      <c r="H165" s="43"/>
      <c r="I165" s="43"/>
      <c r="J165" s="43"/>
      <c r="K165" s="43"/>
      <c r="L165" s="43"/>
      <c r="M165" s="43"/>
      <c r="P165" s="132">
        <v>2</v>
      </c>
      <c r="Q165" s="133" t="s">
        <v>3392</v>
      </c>
      <c r="R165" s="133"/>
      <c r="S165" s="115">
        <v>2</v>
      </c>
      <c r="T165" s="116"/>
      <c r="U165" s="132"/>
      <c r="V165" s="133"/>
      <c r="W165" s="133"/>
      <c r="X165" s="115"/>
      <c r="Y165" s="116"/>
      <c r="Z165" s="119">
        <f t="shared" si="8"/>
        <v>2</v>
      </c>
      <c r="AA165" s="37">
        <f t="shared" si="9"/>
        <v>2</v>
      </c>
    </row>
    <row r="166" spans="1:27" ht="409.6">
      <c r="A166" s="4">
        <v>2107</v>
      </c>
      <c r="B166" s="4" t="s">
        <v>1196</v>
      </c>
      <c r="E166" s="13" t="s">
        <v>2756</v>
      </c>
      <c r="F166" s="12" t="s">
        <v>1197</v>
      </c>
      <c r="G166" s="12" t="s">
        <v>1198</v>
      </c>
      <c r="H166" s="43"/>
      <c r="I166" s="43"/>
      <c r="J166" s="159" t="s">
        <v>2753</v>
      </c>
      <c r="K166" s="43"/>
      <c r="L166" s="43"/>
      <c r="M166" s="43"/>
      <c r="P166" s="132">
        <v>2</v>
      </c>
      <c r="Q166" s="133" t="s">
        <v>3547</v>
      </c>
      <c r="R166" s="133"/>
      <c r="S166" s="115">
        <v>1</v>
      </c>
      <c r="T166" s="116"/>
      <c r="U166" s="132"/>
      <c r="V166" s="133"/>
      <c r="W166" s="133"/>
      <c r="X166" s="115"/>
      <c r="Y166" s="116"/>
      <c r="Z166" s="119">
        <f t="shared" si="8"/>
        <v>2</v>
      </c>
      <c r="AA166" s="37">
        <f t="shared" si="9"/>
        <v>1</v>
      </c>
    </row>
    <row r="167" spans="1:27" ht="409.6">
      <c r="A167" s="4">
        <v>2108</v>
      </c>
      <c r="B167" s="4" t="s">
        <v>1199</v>
      </c>
      <c r="E167" s="13" t="s">
        <v>2757</v>
      </c>
      <c r="F167" s="12" t="s">
        <v>1200</v>
      </c>
      <c r="G167" s="12" t="s">
        <v>1201</v>
      </c>
      <c r="H167" s="43"/>
      <c r="I167" s="43"/>
      <c r="J167" s="159" t="s">
        <v>2753</v>
      </c>
      <c r="K167" s="43"/>
      <c r="L167" s="43"/>
      <c r="M167" s="43"/>
      <c r="P167" s="132">
        <v>2</v>
      </c>
      <c r="Q167" s="133" t="s">
        <v>3548</v>
      </c>
      <c r="R167" s="133"/>
      <c r="S167" s="115">
        <v>1</v>
      </c>
      <c r="T167" s="116"/>
      <c r="U167" s="132"/>
      <c r="V167" s="133"/>
      <c r="W167" s="133"/>
      <c r="X167" s="115"/>
      <c r="Y167" s="116"/>
      <c r="Z167" s="119">
        <f t="shared" si="8"/>
        <v>2</v>
      </c>
      <c r="AA167" s="37">
        <f t="shared" si="9"/>
        <v>1</v>
      </c>
    </row>
    <row r="168" spans="1:27" ht="409.6">
      <c r="A168" s="4">
        <v>2109</v>
      </c>
      <c r="B168" s="4" t="s">
        <v>1202</v>
      </c>
      <c r="E168" s="13" t="s">
        <v>2758</v>
      </c>
      <c r="F168" s="12" t="s">
        <v>1203</v>
      </c>
      <c r="G168" s="12" t="s">
        <v>1204</v>
      </c>
      <c r="H168" s="43"/>
      <c r="I168" s="43"/>
      <c r="J168" s="159" t="s">
        <v>2753</v>
      </c>
      <c r="K168" s="43"/>
      <c r="L168" s="43"/>
      <c r="M168" s="43"/>
      <c r="P168" s="132">
        <v>1</v>
      </c>
      <c r="Q168" s="133" t="s">
        <v>3393</v>
      </c>
      <c r="R168" s="133"/>
      <c r="S168" s="115">
        <v>1</v>
      </c>
      <c r="T168" s="116"/>
      <c r="U168" s="132"/>
      <c r="V168" s="133"/>
      <c r="W168" s="133"/>
      <c r="X168" s="115"/>
      <c r="Y168" s="116"/>
      <c r="Z168" s="119">
        <f t="shared" si="8"/>
        <v>1</v>
      </c>
      <c r="AA168" s="37">
        <f t="shared" si="9"/>
        <v>1</v>
      </c>
    </row>
    <row r="169" spans="1:27" ht="409.6">
      <c r="A169" s="4">
        <v>2110</v>
      </c>
      <c r="B169" s="4" t="s">
        <v>1205</v>
      </c>
      <c r="E169" s="13" t="s">
        <v>2759</v>
      </c>
      <c r="F169" s="12" t="s">
        <v>1206</v>
      </c>
      <c r="G169" s="12" t="s">
        <v>1207</v>
      </c>
      <c r="H169" s="43"/>
      <c r="I169" s="43"/>
      <c r="J169" s="159" t="s">
        <v>2753</v>
      </c>
      <c r="K169" s="43"/>
      <c r="L169" s="43"/>
      <c r="M169" s="43"/>
      <c r="P169" s="132">
        <v>1</v>
      </c>
      <c r="Q169" s="133" t="s">
        <v>3549</v>
      </c>
      <c r="R169" s="133"/>
      <c r="S169" s="115">
        <v>1</v>
      </c>
      <c r="T169" s="116"/>
      <c r="U169" s="132"/>
      <c r="V169" s="133"/>
      <c r="W169" s="133"/>
      <c r="X169" s="115"/>
      <c r="Y169" s="116"/>
      <c r="Z169" s="119">
        <f t="shared" si="8"/>
        <v>1</v>
      </c>
      <c r="AA169" s="37">
        <f t="shared" si="9"/>
        <v>1</v>
      </c>
    </row>
    <row r="170" spans="1:27" ht="409.6">
      <c r="A170" s="4">
        <v>2111</v>
      </c>
      <c r="B170" s="4" t="s">
        <v>1208</v>
      </c>
      <c r="E170" s="13" t="s">
        <v>2760</v>
      </c>
      <c r="F170" s="12" t="s">
        <v>1209</v>
      </c>
      <c r="G170" s="12" t="s">
        <v>1210</v>
      </c>
      <c r="H170" s="43"/>
      <c r="I170" s="43"/>
      <c r="J170" s="159" t="s">
        <v>2753</v>
      </c>
      <c r="K170" s="43"/>
      <c r="L170" s="43"/>
      <c r="M170" s="43"/>
      <c r="P170" s="132">
        <v>1</v>
      </c>
      <c r="Q170" s="133" t="s">
        <v>3550</v>
      </c>
      <c r="R170" s="133"/>
      <c r="S170" s="115">
        <v>1</v>
      </c>
      <c r="T170" s="116"/>
      <c r="U170" s="132"/>
      <c r="V170" s="133"/>
      <c r="W170" s="133"/>
      <c r="X170" s="115"/>
      <c r="Y170" s="116"/>
      <c r="Z170" s="119">
        <f t="shared" si="8"/>
        <v>1</v>
      </c>
      <c r="AA170" s="37">
        <f t="shared" si="9"/>
        <v>1</v>
      </c>
    </row>
    <row r="171" spans="1:27" ht="409.6">
      <c r="A171" s="4">
        <v>2112</v>
      </c>
      <c r="B171" s="4" t="s">
        <v>1211</v>
      </c>
      <c r="E171" s="13" t="s">
        <v>2761</v>
      </c>
      <c r="F171" s="12" t="s">
        <v>1212</v>
      </c>
      <c r="G171" s="12" t="s">
        <v>1213</v>
      </c>
      <c r="H171" s="43"/>
      <c r="I171" s="43"/>
      <c r="J171" s="159" t="s">
        <v>2753</v>
      </c>
      <c r="K171" s="43"/>
      <c r="L171" s="43"/>
      <c r="M171" s="43"/>
      <c r="P171" s="132">
        <v>1</v>
      </c>
      <c r="Q171" s="133"/>
      <c r="R171" s="133"/>
      <c r="S171" s="115">
        <v>1</v>
      </c>
      <c r="T171" s="116"/>
      <c r="U171" s="132"/>
      <c r="V171" s="133"/>
      <c r="W171" s="133"/>
      <c r="X171" s="115"/>
      <c r="Y171" s="116"/>
      <c r="Z171" s="119">
        <f t="shared" si="8"/>
        <v>1</v>
      </c>
      <c r="AA171" s="37">
        <f t="shared" si="9"/>
        <v>1</v>
      </c>
    </row>
    <row r="172" spans="1:27" ht="153">
      <c r="A172" s="4">
        <v>2113</v>
      </c>
      <c r="B172" s="4" t="s">
        <v>486</v>
      </c>
      <c r="E172" s="160" t="s">
        <v>2762</v>
      </c>
      <c r="F172" s="12" t="s">
        <v>1214</v>
      </c>
      <c r="G172" s="12" t="s">
        <v>1215</v>
      </c>
      <c r="H172" s="43"/>
      <c r="I172" s="43"/>
      <c r="J172" s="43"/>
      <c r="K172" s="43"/>
      <c r="L172" s="43"/>
      <c r="M172" s="43"/>
      <c r="P172" s="132">
        <v>3</v>
      </c>
      <c r="Q172" s="133"/>
      <c r="R172" s="133"/>
      <c r="S172" s="115">
        <v>3</v>
      </c>
      <c r="T172" s="116"/>
      <c r="U172" s="132"/>
      <c r="V172" s="133"/>
      <c r="W172" s="133"/>
      <c r="X172" s="115"/>
      <c r="Y172" s="116"/>
      <c r="Z172" s="119">
        <f t="shared" si="8"/>
        <v>3</v>
      </c>
      <c r="AA172" s="37">
        <f t="shared" si="9"/>
        <v>3</v>
      </c>
    </row>
    <row r="173" spans="1:27" ht="153">
      <c r="A173" s="4">
        <v>2114</v>
      </c>
      <c r="B173" s="4" t="s">
        <v>1216</v>
      </c>
      <c r="E173" s="160" t="s">
        <v>2763</v>
      </c>
      <c r="F173" s="12" t="s">
        <v>1217</v>
      </c>
      <c r="G173" s="12" t="s">
        <v>1218</v>
      </c>
      <c r="H173" s="43"/>
      <c r="I173" s="43"/>
      <c r="J173" s="43"/>
      <c r="K173" s="43"/>
      <c r="L173" s="43"/>
      <c r="M173" s="43"/>
      <c r="P173" s="132">
        <v>2</v>
      </c>
      <c r="Q173" s="133" t="s">
        <v>3591</v>
      </c>
      <c r="R173" s="133"/>
      <c r="S173" s="115">
        <v>2</v>
      </c>
      <c r="T173" s="116"/>
      <c r="U173" s="132"/>
      <c r="V173" s="133"/>
      <c r="W173" s="133"/>
      <c r="X173" s="115"/>
      <c r="Y173" s="116"/>
      <c r="Z173" s="119">
        <f t="shared" si="8"/>
        <v>2</v>
      </c>
      <c r="AA173" s="37">
        <f t="shared" si="9"/>
        <v>2</v>
      </c>
    </row>
    <row r="174" spans="1:27" ht="136">
      <c r="A174" s="4">
        <v>2115</v>
      </c>
      <c r="B174" s="4" t="s">
        <v>486</v>
      </c>
      <c r="E174" s="160" t="s">
        <v>2764</v>
      </c>
      <c r="F174" s="12" t="s">
        <v>1219</v>
      </c>
      <c r="G174" s="12" t="s">
        <v>1220</v>
      </c>
      <c r="H174" s="43"/>
      <c r="I174" s="43"/>
      <c r="J174" s="43"/>
      <c r="K174" s="43"/>
      <c r="L174" s="43"/>
      <c r="M174" s="43"/>
      <c r="P174" s="132">
        <v>2</v>
      </c>
      <c r="Q174" s="133" t="s">
        <v>3592</v>
      </c>
      <c r="R174" s="133"/>
      <c r="S174" s="115">
        <v>2</v>
      </c>
      <c r="T174" s="116"/>
      <c r="U174" s="132"/>
      <c r="V174" s="133"/>
      <c r="W174" s="133"/>
      <c r="X174" s="115"/>
      <c r="Y174" s="116"/>
      <c r="Z174" s="119">
        <f t="shared" si="8"/>
        <v>2</v>
      </c>
      <c r="AA174" s="37">
        <f t="shared" si="9"/>
        <v>2</v>
      </c>
    </row>
    <row r="175" spans="1:27" s="15" customFormat="1" ht="17">
      <c r="A175" s="4"/>
      <c r="G175" s="15" t="s">
        <v>486</v>
      </c>
      <c r="H175" s="4"/>
      <c r="P175" s="165"/>
      <c r="Q175" s="165"/>
      <c r="R175" s="165"/>
      <c r="S175" s="165"/>
      <c r="T175" s="165"/>
      <c r="U175" s="165"/>
      <c r="V175" s="165"/>
      <c r="W175" s="165"/>
      <c r="X175" s="165"/>
      <c r="Y175" s="165"/>
    </row>
    <row r="176" spans="1:27" s="15" customFormat="1" ht="17">
      <c r="A176" s="4"/>
      <c r="G176" s="15" t="s">
        <v>486</v>
      </c>
      <c r="H176" s="4"/>
      <c r="P176" s="165"/>
      <c r="Q176" s="165"/>
      <c r="R176" s="165"/>
      <c r="S176" s="165"/>
      <c r="T176" s="165"/>
      <c r="U176" s="165"/>
      <c r="V176" s="165"/>
      <c r="W176" s="165"/>
      <c r="X176" s="165"/>
      <c r="Y176" s="165"/>
    </row>
    <row r="177" spans="1:27" s="15" customFormat="1" ht="17">
      <c r="A177" s="4"/>
      <c r="E177" s="131" t="s">
        <v>1078</v>
      </c>
      <c r="G177" s="15" t="s">
        <v>486</v>
      </c>
      <c r="H177" s="4"/>
      <c r="P177" s="165"/>
      <c r="Q177" s="165"/>
      <c r="R177" s="165"/>
      <c r="S177" s="165"/>
      <c r="T177" s="165"/>
      <c r="U177" s="165"/>
      <c r="V177" s="165"/>
      <c r="W177" s="165"/>
      <c r="X177" s="165"/>
      <c r="Y177" s="165"/>
    </row>
    <row r="178" spans="1:27" ht="409.6">
      <c r="A178" s="4">
        <v>2116</v>
      </c>
      <c r="B178" s="4" t="s">
        <v>1221</v>
      </c>
      <c r="E178" s="13" t="s">
        <v>2703</v>
      </c>
      <c r="F178" s="12" t="s">
        <v>1222</v>
      </c>
      <c r="G178" s="12" t="s">
        <v>1223</v>
      </c>
      <c r="H178" s="43"/>
      <c r="I178" s="43"/>
      <c r="J178" s="159" t="s">
        <v>2716</v>
      </c>
      <c r="K178" s="43"/>
      <c r="L178" s="43"/>
      <c r="M178" s="43"/>
      <c r="P178" s="132">
        <v>2</v>
      </c>
      <c r="Q178" s="133"/>
      <c r="R178" s="133"/>
      <c r="S178" s="115">
        <v>2</v>
      </c>
      <c r="T178" s="116" t="s">
        <v>3617</v>
      </c>
      <c r="U178" s="132"/>
      <c r="V178" s="133"/>
      <c r="W178" s="133"/>
      <c r="X178" s="115"/>
      <c r="Y178" s="116"/>
      <c r="Z178" s="119">
        <f t="shared" ref="Z178:Z182" si="10">IF(U178&lt;&gt;"",U178,IF(P178&lt;&gt;"",P178,IF(N178&lt;&gt;"",N178,"")))</f>
        <v>2</v>
      </c>
      <c r="AA178" s="37">
        <f t="shared" ref="AA178:AA182" si="11">IF(X178&lt;&gt;"",X178,IF(S178&lt;&gt;"",S178,IF(O178&lt;&gt;"",O178,"")))</f>
        <v>2</v>
      </c>
    </row>
    <row r="179" spans="1:27" ht="409.6">
      <c r="A179" s="4">
        <v>2117</v>
      </c>
      <c r="B179" s="4" t="s">
        <v>1224</v>
      </c>
      <c r="E179" s="13" t="s">
        <v>2765</v>
      </c>
      <c r="F179" s="12" t="s">
        <v>1225</v>
      </c>
      <c r="G179" s="12" t="s">
        <v>1226</v>
      </c>
      <c r="H179" s="43"/>
      <c r="I179" s="43"/>
      <c r="J179" s="159" t="s">
        <v>2716</v>
      </c>
      <c r="K179" s="43"/>
      <c r="L179" s="43"/>
      <c r="M179" s="43"/>
      <c r="P179" s="132">
        <v>2</v>
      </c>
      <c r="Q179" s="133"/>
      <c r="R179" s="133"/>
      <c r="S179" s="115">
        <v>2</v>
      </c>
      <c r="T179" s="116" t="s">
        <v>3617</v>
      </c>
      <c r="U179" s="132"/>
      <c r="V179" s="133"/>
      <c r="W179" s="133"/>
      <c r="X179" s="115"/>
      <c r="Y179" s="116"/>
      <c r="Z179" s="119">
        <f t="shared" si="10"/>
        <v>2</v>
      </c>
      <c r="AA179" s="37">
        <f t="shared" si="11"/>
        <v>2</v>
      </c>
    </row>
    <row r="180" spans="1:27" ht="136">
      <c r="A180" s="4">
        <v>2118</v>
      </c>
      <c r="B180" s="4" t="s">
        <v>486</v>
      </c>
      <c r="E180" s="160" t="s">
        <v>2766</v>
      </c>
      <c r="F180" s="12" t="s">
        <v>1227</v>
      </c>
      <c r="G180" s="12" t="s">
        <v>1228</v>
      </c>
      <c r="H180" s="43"/>
      <c r="I180" s="43"/>
      <c r="J180" s="43"/>
      <c r="K180" s="43"/>
      <c r="L180" s="43"/>
      <c r="M180" s="43"/>
      <c r="P180" s="132">
        <v>0</v>
      </c>
      <c r="Q180" s="133" t="s">
        <v>3593</v>
      </c>
      <c r="R180" s="133"/>
      <c r="S180" s="115">
        <v>0</v>
      </c>
      <c r="T180" s="116"/>
      <c r="U180" s="132"/>
      <c r="V180" s="133"/>
      <c r="W180" s="133"/>
      <c r="X180" s="115"/>
      <c r="Y180" s="116"/>
      <c r="Z180" s="119">
        <f t="shared" si="10"/>
        <v>0</v>
      </c>
      <c r="AA180" s="37">
        <f t="shared" si="11"/>
        <v>0</v>
      </c>
    </row>
    <row r="181" spans="1:27" ht="409.6">
      <c r="A181" s="4">
        <v>2119</v>
      </c>
      <c r="B181" s="4" t="s">
        <v>1229</v>
      </c>
      <c r="E181" s="13" t="s">
        <v>2767</v>
      </c>
      <c r="F181" s="12" t="s">
        <v>1230</v>
      </c>
      <c r="G181" s="12" t="s">
        <v>1231</v>
      </c>
      <c r="H181" s="43"/>
      <c r="I181" s="43"/>
      <c r="J181" s="159" t="s">
        <v>2716</v>
      </c>
      <c r="K181" s="43"/>
      <c r="L181" s="43"/>
      <c r="M181" s="43"/>
      <c r="P181" s="132">
        <v>0</v>
      </c>
      <c r="Q181" s="133"/>
      <c r="R181" s="133"/>
      <c r="S181" s="115">
        <v>0</v>
      </c>
      <c r="T181" s="116"/>
      <c r="U181" s="132"/>
      <c r="V181" s="133"/>
      <c r="W181" s="133"/>
      <c r="X181" s="115"/>
      <c r="Y181" s="116"/>
      <c r="Z181" s="119">
        <f t="shared" si="10"/>
        <v>0</v>
      </c>
      <c r="AA181" s="37">
        <f t="shared" si="11"/>
        <v>0</v>
      </c>
    </row>
    <row r="182" spans="1:27" ht="409.6">
      <c r="A182" s="4">
        <v>2120</v>
      </c>
      <c r="B182" s="4" t="s">
        <v>1229</v>
      </c>
      <c r="E182" s="13" t="s">
        <v>2768</v>
      </c>
      <c r="F182" s="12" t="s">
        <v>1232</v>
      </c>
      <c r="G182" s="12" t="s">
        <v>1233</v>
      </c>
      <c r="H182" s="43"/>
      <c r="I182" s="43"/>
      <c r="J182" s="159" t="s">
        <v>2716</v>
      </c>
      <c r="K182" s="43"/>
      <c r="L182" s="43"/>
      <c r="M182" s="43"/>
      <c r="P182" s="132">
        <v>2</v>
      </c>
      <c r="Q182" s="133" t="s">
        <v>3529</v>
      </c>
      <c r="R182" s="133"/>
      <c r="S182" s="115">
        <v>2</v>
      </c>
      <c r="T182" s="116"/>
      <c r="U182" s="132"/>
      <c r="V182" s="133"/>
      <c r="W182" s="133"/>
      <c r="X182" s="115"/>
      <c r="Y182" s="116"/>
      <c r="Z182" s="119">
        <f t="shared" si="10"/>
        <v>2</v>
      </c>
      <c r="AA182" s="37">
        <f t="shared" si="11"/>
        <v>2</v>
      </c>
    </row>
    <row r="183" spans="1:27" s="15" customFormat="1" ht="17">
      <c r="A183" s="4"/>
      <c r="G183" s="15" t="s">
        <v>486</v>
      </c>
      <c r="H183" s="4"/>
      <c r="P183" s="165"/>
      <c r="Q183" s="165"/>
      <c r="R183" s="165"/>
      <c r="S183" s="165"/>
      <c r="T183" s="165"/>
      <c r="U183" s="165"/>
      <c r="V183" s="165"/>
      <c r="W183" s="165"/>
      <c r="X183" s="165"/>
      <c r="Y183" s="165"/>
    </row>
    <row r="184" spans="1:27" s="15" customFormat="1" ht="17">
      <c r="A184" s="4"/>
      <c r="G184" s="15" t="s">
        <v>486</v>
      </c>
      <c r="H184" s="4"/>
      <c r="P184" s="165"/>
      <c r="Q184" s="165"/>
      <c r="R184" s="165"/>
      <c r="S184" s="165"/>
      <c r="T184" s="165"/>
      <c r="U184" s="165"/>
      <c r="V184" s="165"/>
      <c r="W184" s="165"/>
      <c r="X184" s="165"/>
      <c r="Y184" s="165"/>
    </row>
    <row r="185" spans="1:27" s="15" customFormat="1" ht="17">
      <c r="A185" s="4"/>
      <c r="E185" s="131" t="s">
        <v>1234</v>
      </c>
      <c r="G185" s="15" t="s">
        <v>486</v>
      </c>
      <c r="H185" s="4"/>
      <c r="P185" s="165"/>
      <c r="Q185" s="165"/>
      <c r="R185" s="165"/>
      <c r="S185" s="165"/>
      <c r="T185" s="165"/>
      <c r="U185" s="165"/>
      <c r="V185" s="165"/>
      <c r="W185" s="165"/>
      <c r="X185" s="165"/>
      <c r="Y185" s="165"/>
    </row>
    <row r="186" spans="1:27" ht="409.6">
      <c r="A186" s="4">
        <v>2121</v>
      </c>
      <c r="B186" s="4" t="s">
        <v>1235</v>
      </c>
      <c r="E186" s="13" t="s">
        <v>2770</v>
      </c>
      <c r="F186" s="12" t="s">
        <v>1236</v>
      </c>
      <c r="G186" s="12" t="s">
        <v>1237</v>
      </c>
      <c r="H186" s="43"/>
      <c r="I186" s="43"/>
      <c r="J186" s="159" t="s">
        <v>2769</v>
      </c>
      <c r="K186" s="43"/>
      <c r="L186" s="43"/>
      <c r="M186" s="43"/>
      <c r="P186" s="132">
        <v>3</v>
      </c>
      <c r="Q186" s="133" t="s">
        <v>3394</v>
      </c>
      <c r="R186" s="133"/>
      <c r="S186" s="115">
        <v>3</v>
      </c>
      <c r="T186" s="116"/>
      <c r="U186" s="132"/>
      <c r="V186" s="133"/>
      <c r="W186" s="133"/>
      <c r="X186" s="115"/>
      <c r="Y186" s="116"/>
      <c r="Z186" s="119">
        <f t="shared" ref="Z186" si="12">IF(U186&lt;&gt;"",U186,IF(P186&lt;&gt;"",P186,IF(N186&lt;&gt;"",N186,"")))</f>
        <v>3</v>
      </c>
      <c r="AA186" s="37">
        <f t="shared" ref="AA186" si="13">IF(X186&lt;&gt;"",X186,IF(S186&lt;&gt;"",S186,IF(O186&lt;&gt;"",O186,"")))</f>
        <v>3</v>
      </c>
    </row>
    <row r="187" spans="1:27" ht="170">
      <c r="A187" s="4">
        <v>2122</v>
      </c>
      <c r="B187" s="4" t="s">
        <v>486</v>
      </c>
      <c r="E187" s="160" t="s">
        <v>2771</v>
      </c>
      <c r="F187" s="12" t="s">
        <v>1238</v>
      </c>
      <c r="G187" s="12" t="s">
        <v>1239</v>
      </c>
      <c r="H187" s="43"/>
      <c r="I187" s="43"/>
      <c r="J187" s="43"/>
      <c r="K187" s="43"/>
      <c r="L187" s="43"/>
      <c r="M187" s="43"/>
      <c r="P187" s="132">
        <v>0</v>
      </c>
      <c r="Q187" s="133" t="s">
        <v>3594</v>
      </c>
      <c r="R187" s="133"/>
      <c r="S187" s="115">
        <v>0</v>
      </c>
      <c r="T187" s="116"/>
      <c r="U187" s="132"/>
      <c r="V187" s="133"/>
      <c r="W187" s="133"/>
      <c r="X187" s="115"/>
      <c r="Y187" s="116"/>
      <c r="Z187" s="119">
        <f t="shared" ref="Z187:Z250" si="14">IF(U187&lt;&gt;"",U187,IF(P187&lt;&gt;"",P187,IF(N187&lt;&gt;"",N187,"")))</f>
        <v>0</v>
      </c>
      <c r="AA187" s="37">
        <f t="shared" ref="AA187:AA250" si="15">IF(X187&lt;&gt;"",X187,IF(S187&lt;&gt;"",S187,IF(O187&lt;&gt;"",O187,"")))</f>
        <v>0</v>
      </c>
    </row>
    <row r="188" spans="1:27" ht="409.6">
      <c r="A188" s="4">
        <v>2123</v>
      </c>
      <c r="B188" s="4" t="s">
        <v>1240</v>
      </c>
      <c r="E188" s="13" t="s">
        <v>2773</v>
      </c>
      <c r="F188" s="12" t="s">
        <v>1241</v>
      </c>
      <c r="G188" s="12" t="s">
        <v>1242</v>
      </c>
      <c r="H188" s="43"/>
      <c r="I188" s="43"/>
      <c r="J188" s="159" t="s">
        <v>2772</v>
      </c>
      <c r="K188" s="43"/>
      <c r="L188" s="43"/>
      <c r="M188" s="43"/>
      <c r="P188" s="132">
        <v>2</v>
      </c>
      <c r="Q188" s="133" t="s">
        <v>3403</v>
      </c>
      <c r="R188" s="133"/>
      <c r="S188" s="115">
        <v>2</v>
      </c>
      <c r="T188" s="116"/>
      <c r="U188" s="132"/>
      <c r="V188" s="133"/>
      <c r="W188" s="133"/>
      <c r="X188" s="115"/>
      <c r="Y188" s="116"/>
      <c r="Z188" s="119">
        <f t="shared" si="14"/>
        <v>2</v>
      </c>
      <c r="AA188" s="37">
        <f t="shared" si="15"/>
        <v>2</v>
      </c>
    </row>
    <row r="189" spans="1:27" ht="170">
      <c r="A189" s="4">
        <v>2124</v>
      </c>
      <c r="B189" s="4" t="s">
        <v>486</v>
      </c>
      <c r="E189" s="160" t="s">
        <v>2774</v>
      </c>
      <c r="F189" s="12" t="s">
        <v>1243</v>
      </c>
      <c r="G189" s="12" t="s">
        <v>1244</v>
      </c>
      <c r="H189" s="43"/>
      <c r="I189" s="43"/>
      <c r="J189" s="43"/>
      <c r="K189" s="43"/>
      <c r="L189" s="43"/>
      <c r="M189" s="43"/>
      <c r="P189" s="132">
        <v>0</v>
      </c>
      <c r="Q189" s="133"/>
      <c r="R189" s="133"/>
      <c r="S189" s="115">
        <v>0</v>
      </c>
      <c r="T189" s="116"/>
      <c r="U189" s="132"/>
      <c r="V189" s="133"/>
      <c r="W189" s="133"/>
      <c r="X189" s="115"/>
      <c r="Y189" s="116"/>
      <c r="Z189" s="119">
        <f t="shared" si="14"/>
        <v>0</v>
      </c>
      <c r="AA189" s="37">
        <f t="shared" si="15"/>
        <v>0</v>
      </c>
    </row>
    <row r="190" spans="1:27" ht="306">
      <c r="A190" s="4">
        <v>2125</v>
      </c>
      <c r="B190" s="4" t="s">
        <v>1245</v>
      </c>
      <c r="E190" s="13" t="s">
        <v>2776</v>
      </c>
      <c r="F190" s="12" t="s">
        <v>1246</v>
      </c>
      <c r="G190" s="12" t="s">
        <v>1247</v>
      </c>
      <c r="H190" s="43"/>
      <c r="I190" s="43"/>
      <c r="J190" s="159" t="s">
        <v>2775</v>
      </c>
      <c r="K190" s="43"/>
      <c r="L190" s="43"/>
      <c r="M190" s="43"/>
      <c r="P190" s="132">
        <v>1</v>
      </c>
      <c r="Q190" s="133" t="s">
        <v>3604</v>
      </c>
      <c r="R190" s="133"/>
      <c r="S190" s="115">
        <v>1</v>
      </c>
      <c r="T190" s="116"/>
      <c r="U190" s="132"/>
      <c r="V190" s="133"/>
      <c r="W190" s="133"/>
      <c r="X190" s="115"/>
      <c r="Y190" s="116"/>
      <c r="Z190" s="119">
        <f t="shared" si="14"/>
        <v>1</v>
      </c>
      <c r="AA190" s="37">
        <f t="shared" si="15"/>
        <v>1</v>
      </c>
    </row>
    <row r="191" spans="1:27" ht="409.6">
      <c r="A191" s="4">
        <v>2126</v>
      </c>
      <c r="B191" s="4" t="s">
        <v>1248</v>
      </c>
      <c r="E191" s="13" t="s">
        <v>2778</v>
      </c>
      <c r="F191" s="12" t="s">
        <v>1249</v>
      </c>
      <c r="G191" s="12" t="s">
        <v>1250</v>
      </c>
      <c r="H191" s="43"/>
      <c r="I191" s="43"/>
      <c r="J191" s="159" t="s">
        <v>2777</v>
      </c>
      <c r="K191" s="43"/>
      <c r="L191" s="43"/>
      <c r="M191" s="43"/>
      <c r="P191" s="132">
        <v>0</v>
      </c>
      <c r="Q191" s="133" t="s">
        <v>3604</v>
      </c>
      <c r="R191" s="133"/>
      <c r="S191" s="115">
        <v>0</v>
      </c>
      <c r="T191" s="116"/>
      <c r="U191" s="132"/>
      <c r="V191" s="133"/>
      <c r="W191" s="133"/>
      <c r="X191" s="115"/>
      <c r="Y191" s="116"/>
      <c r="Z191" s="119">
        <f t="shared" si="14"/>
        <v>0</v>
      </c>
      <c r="AA191" s="37">
        <f t="shared" si="15"/>
        <v>0</v>
      </c>
    </row>
    <row r="192" spans="1:27" ht="136">
      <c r="A192" s="4">
        <v>2127</v>
      </c>
      <c r="B192" s="4" t="s">
        <v>1251</v>
      </c>
      <c r="E192" s="13" t="s">
        <v>2780</v>
      </c>
      <c r="F192" s="12" t="s">
        <v>1252</v>
      </c>
      <c r="G192" s="12" t="s">
        <v>1253</v>
      </c>
      <c r="H192" s="43"/>
      <c r="I192" s="43"/>
      <c r="J192" s="159" t="s">
        <v>2779</v>
      </c>
      <c r="K192" s="43"/>
      <c r="L192" s="43"/>
      <c r="M192" s="43"/>
      <c r="P192" s="132">
        <v>0</v>
      </c>
      <c r="Q192" s="133"/>
      <c r="R192" s="133"/>
      <c r="S192" s="115">
        <v>0</v>
      </c>
      <c r="T192" s="116"/>
      <c r="U192" s="132"/>
      <c r="V192" s="133"/>
      <c r="W192" s="133"/>
      <c r="X192" s="115"/>
      <c r="Y192" s="116"/>
      <c r="Z192" s="119">
        <f t="shared" si="14"/>
        <v>0</v>
      </c>
      <c r="AA192" s="37">
        <f t="shared" si="15"/>
        <v>0</v>
      </c>
    </row>
    <row r="193" spans="1:27" ht="85">
      <c r="A193" s="4">
        <v>2128</v>
      </c>
      <c r="B193" s="4" t="s">
        <v>486</v>
      </c>
      <c r="E193" s="160" t="s">
        <v>2781</v>
      </c>
      <c r="F193" s="12" t="s">
        <v>1254</v>
      </c>
      <c r="G193" s="12" t="s">
        <v>1000</v>
      </c>
      <c r="H193" s="43"/>
      <c r="I193" s="43"/>
      <c r="J193" s="43"/>
      <c r="K193" s="43"/>
      <c r="L193" s="43"/>
      <c r="M193" s="43"/>
      <c r="P193" s="132">
        <v>2</v>
      </c>
      <c r="Q193" s="133" t="s">
        <v>3595</v>
      </c>
      <c r="R193" s="133" t="s">
        <v>3575</v>
      </c>
      <c r="S193" s="115">
        <v>2</v>
      </c>
      <c r="T193" s="116"/>
      <c r="U193" s="132"/>
      <c r="V193" s="133"/>
      <c r="W193" s="133"/>
      <c r="X193" s="115"/>
      <c r="Y193" s="116"/>
      <c r="Z193" s="119">
        <f t="shared" si="14"/>
        <v>2</v>
      </c>
      <c r="AA193" s="37">
        <f t="shared" si="15"/>
        <v>2</v>
      </c>
    </row>
    <row r="194" spans="1:27" s="15" customFormat="1" ht="17">
      <c r="A194" s="4"/>
      <c r="G194" s="15" t="s">
        <v>486</v>
      </c>
      <c r="H194" s="4"/>
      <c r="P194" s="165"/>
      <c r="Q194" s="165"/>
      <c r="R194" s="165"/>
      <c r="S194" s="165"/>
      <c r="T194" s="165"/>
      <c r="U194" s="165"/>
      <c r="V194" s="165"/>
      <c r="W194" s="165"/>
      <c r="X194" s="165"/>
      <c r="Y194" s="165"/>
    </row>
    <row r="195" spans="1:27" s="15" customFormat="1" ht="17">
      <c r="A195" s="4"/>
      <c r="G195" s="15" t="s">
        <v>486</v>
      </c>
      <c r="H195" s="4"/>
      <c r="P195" s="165"/>
      <c r="Q195" s="165"/>
      <c r="R195" s="165"/>
      <c r="S195" s="165"/>
      <c r="T195" s="165"/>
      <c r="U195" s="165"/>
      <c r="V195" s="165"/>
      <c r="W195" s="165"/>
      <c r="X195" s="165"/>
      <c r="Y195" s="165"/>
    </row>
    <row r="196" spans="1:27" s="15" customFormat="1" ht="17">
      <c r="A196" s="4"/>
      <c r="E196" s="131" t="s">
        <v>1255</v>
      </c>
      <c r="G196" s="15" t="s">
        <v>486</v>
      </c>
      <c r="H196" s="4"/>
      <c r="P196" s="165"/>
      <c r="Q196" s="165"/>
      <c r="R196" s="165"/>
      <c r="S196" s="165"/>
      <c r="T196" s="165"/>
      <c r="U196" s="165"/>
      <c r="V196" s="165"/>
      <c r="W196" s="165"/>
      <c r="X196" s="165"/>
      <c r="Y196" s="165"/>
    </row>
    <row r="197" spans="1:27" ht="136">
      <c r="A197" s="4">
        <v>2129</v>
      </c>
      <c r="B197" s="4" t="s">
        <v>486</v>
      </c>
      <c r="E197" s="160" t="s">
        <v>2782</v>
      </c>
      <c r="F197" s="12" t="s">
        <v>1256</v>
      </c>
      <c r="G197" s="12" t="s">
        <v>1257</v>
      </c>
      <c r="H197" s="43"/>
      <c r="I197" s="43"/>
      <c r="J197" s="43"/>
      <c r="K197" s="43"/>
      <c r="L197" s="43"/>
      <c r="M197" s="43"/>
      <c r="P197" s="132">
        <v>1</v>
      </c>
      <c r="Q197" s="133" t="s">
        <v>3596</v>
      </c>
      <c r="R197" s="133"/>
      <c r="S197" s="115">
        <v>1</v>
      </c>
      <c r="T197" s="116"/>
      <c r="U197" s="132"/>
      <c r="V197" s="133"/>
      <c r="W197" s="133"/>
      <c r="X197" s="115"/>
      <c r="Y197" s="116"/>
      <c r="Z197" s="119">
        <f t="shared" si="14"/>
        <v>1</v>
      </c>
      <c r="AA197" s="37">
        <f t="shared" si="15"/>
        <v>1</v>
      </c>
    </row>
    <row r="198" spans="1:27" ht="409.6">
      <c r="A198" s="4">
        <v>2130</v>
      </c>
      <c r="B198" s="4" t="s">
        <v>1258</v>
      </c>
      <c r="E198" s="13" t="s">
        <v>2784</v>
      </c>
      <c r="F198" s="12" t="s">
        <v>1259</v>
      </c>
      <c r="G198" s="12" t="s">
        <v>1260</v>
      </c>
      <c r="H198" s="43"/>
      <c r="I198" s="43"/>
      <c r="J198" s="159" t="s">
        <v>2783</v>
      </c>
      <c r="K198" s="43"/>
      <c r="L198" s="43"/>
      <c r="M198" s="43"/>
      <c r="P198" s="132">
        <v>3</v>
      </c>
      <c r="Q198" s="133" t="s">
        <v>3395</v>
      </c>
      <c r="R198" s="133"/>
      <c r="S198" s="115">
        <v>3</v>
      </c>
      <c r="T198" s="116"/>
      <c r="U198" s="132"/>
      <c r="V198" s="133"/>
      <c r="W198" s="133"/>
      <c r="X198" s="115"/>
      <c r="Y198" s="116"/>
      <c r="Z198" s="119">
        <f t="shared" si="14"/>
        <v>3</v>
      </c>
      <c r="AA198" s="37">
        <f t="shared" si="15"/>
        <v>3</v>
      </c>
    </row>
    <row r="199" spans="1:27" ht="409.6">
      <c r="A199" s="4">
        <v>2131</v>
      </c>
      <c r="B199" s="4" t="s">
        <v>1261</v>
      </c>
      <c r="E199" s="13" t="s">
        <v>2786</v>
      </c>
      <c r="F199" s="12" t="s">
        <v>1262</v>
      </c>
      <c r="G199" s="12" t="s">
        <v>1263</v>
      </c>
      <c r="H199" s="43"/>
      <c r="I199" s="43"/>
      <c r="J199" s="159" t="s">
        <v>2785</v>
      </c>
      <c r="K199" s="43"/>
      <c r="L199" s="43"/>
      <c r="M199" s="43"/>
      <c r="P199" s="132">
        <v>3</v>
      </c>
      <c r="Q199" s="133" t="s">
        <v>3597</v>
      </c>
      <c r="R199" s="133"/>
      <c r="S199" s="115">
        <v>2</v>
      </c>
      <c r="T199" s="116"/>
      <c r="U199" s="132"/>
      <c r="V199" s="133"/>
      <c r="W199" s="133"/>
      <c r="X199" s="115"/>
      <c r="Y199" s="116"/>
      <c r="Z199" s="119">
        <f t="shared" si="14"/>
        <v>3</v>
      </c>
      <c r="AA199" s="37">
        <f t="shared" si="15"/>
        <v>2</v>
      </c>
    </row>
    <row r="200" spans="1:27" ht="409.6">
      <c r="A200" s="4">
        <v>2132</v>
      </c>
      <c r="B200" s="4" t="s">
        <v>1264</v>
      </c>
      <c r="E200" s="13" t="s">
        <v>2788</v>
      </c>
      <c r="F200" s="12" t="s">
        <v>1265</v>
      </c>
      <c r="G200" s="12" t="s">
        <v>1266</v>
      </c>
      <c r="H200" s="43"/>
      <c r="I200" s="43"/>
      <c r="J200" s="159" t="s">
        <v>2787</v>
      </c>
      <c r="K200" s="43"/>
      <c r="L200" s="43"/>
      <c r="M200" s="43"/>
      <c r="P200" s="132">
        <v>3</v>
      </c>
      <c r="Q200" s="133" t="s">
        <v>3551</v>
      </c>
      <c r="R200" s="133"/>
      <c r="S200" s="115">
        <v>2</v>
      </c>
      <c r="T200" s="116"/>
      <c r="U200" s="132"/>
      <c r="V200" s="133"/>
      <c r="W200" s="133"/>
      <c r="X200" s="115"/>
      <c r="Y200" s="116"/>
      <c r="Z200" s="119">
        <f t="shared" si="14"/>
        <v>3</v>
      </c>
      <c r="AA200" s="37">
        <f t="shared" si="15"/>
        <v>2</v>
      </c>
    </row>
    <row r="201" spans="1:27" ht="409.6">
      <c r="A201" s="4">
        <v>2133</v>
      </c>
      <c r="B201" s="4" t="s">
        <v>1267</v>
      </c>
      <c r="E201" s="13" t="s">
        <v>2790</v>
      </c>
      <c r="F201" s="12" t="s">
        <v>1268</v>
      </c>
      <c r="G201" s="12" t="s">
        <v>1269</v>
      </c>
      <c r="H201" s="43"/>
      <c r="I201" s="43"/>
      <c r="J201" s="159" t="s">
        <v>2789</v>
      </c>
      <c r="K201" s="43"/>
      <c r="L201" s="43"/>
      <c r="M201" s="43"/>
      <c r="P201" s="132">
        <v>3</v>
      </c>
      <c r="Q201" s="133" t="s">
        <v>3552</v>
      </c>
      <c r="R201" s="133"/>
      <c r="S201" s="115">
        <v>2</v>
      </c>
      <c r="T201" s="116"/>
      <c r="U201" s="132"/>
      <c r="V201" s="133"/>
      <c r="W201" s="133"/>
      <c r="X201" s="115"/>
      <c r="Y201" s="116"/>
      <c r="Z201" s="119">
        <f t="shared" si="14"/>
        <v>3</v>
      </c>
      <c r="AA201" s="37">
        <f t="shared" si="15"/>
        <v>2</v>
      </c>
    </row>
    <row r="202" spans="1:27" ht="153">
      <c r="A202" s="4">
        <v>2134</v>
      </c>
      <c r="B202" s="4" t="s">
        <v>1270</v>
      </c>
      <c r="E202" s="13" t="s">
        <v>2792</v>
      </c>
      <c r="F202" s="12" t="s">
        <v>1271</v>
      </c>
      <c r="G202" s="12" t="s">
        <v>1272</v>
      </c>
      <c r="H202" s="43"/>
      <c r="I202" s="43"/>
      <c r="J202" s="159" t="s">
        <v>2791</v>
      </c>
      <c r="K202" s="43"/>
      <c r="L202" s="43"/>
      <c r="M202" s="43"/>
      <c r="P202" s="132">
        <v>0</v>
      </c>
      <c r="Q202" s="133"/>
      <c r="R202" s="133"/>
      <c r="S202" s="115">
        <v>0</v>
      </c>
      <c r="T202" s="116"/>
      <c r="U202" s="132"/>
      <c r="V202" s="133"/>
      <c r="W202" s="133"/>
      <c r="X202" s="115"/>
      <c r="Y202" s="116"/>
      <c r="Z202" s="119">
        <f t="shared" si="14"/>
        <v>0</v>
      </c>
      <c r="AA202" s="37">
        <f t="shared" si="15"/>
        <v>0</v>
      </c>
    </row>
    <row r="203" spans="1:27" ht="409.6">
      <c r="A203" s="4">
        <v>2135</v>
      </c>
      <c r="B203" s="4" t="s">
        <v>1273</v>
      </c>
      <c r="E203" s="13" t="s">
        <v>2794</v>
      </c>
      <c r="F203" s="12" t="s">
        <v>1274</v>
      </c>
      <c r="G203" s="12" t="s">
        <v>1275</v>
      </c>
      <c r="H203" s="43"/>
      <c r="I203" s="43"/>
      <c r="J203" s="159" t="s">
        <v>2793</v>
      </c>
      <c r="K203" s="43"/>
      <c r="L203" s="43"/>
      <c r="M203" s="43"/>
      <c r="P203" s="132">
        <v>1</v>
      </c>
      <c r="Q203" s="133" t="s">
        <v>3553</v>
      </c>
      <c r="R203" s="133"/>
      <c r="S203" s="115">
        <v>1</v>
      </c>
      <c r="T203" s="116"/>
      <c r="U203" s="132"/>
      <c r="V203" s="133"/>
      <c r="W203" s="133"/>
      <c r="X203" s="115"/>
      <c r="Y203" s="116"/>
      <c r="Z203" s="119">
        <f t="shared" si="14"/>
        <v>1</v>
      </c>
      <c r="AA203" s="37">
        <f t="shared" si="15"/>
        <v>1</v>
      </c>
    </row>
    <row r="204" spans="1:27" ht="136">
      <c r="A204" s="4">
        <v>2136</v>
      </c>
      <c r="B204" s="4" t="s">
        <v>486</v>
      </c>
      <c r="E204" s="160" t="s">
        <v>2795</v>
      </c>
      <c r="F204" s="12" t="s">
        <v>1276</v>
      </c>
      <c r="G204" s="12" t="s">
        <v>1277</v>
      </c>
      <c r="H204" s="43"/>
      <c r="I204" s="43"/>
      <c r="J204" s="43"/>
      <c r="K204" s="43"/>
      <c r="L204" s="43"/>
      <c r="M204" s="43"/>
      <c r="P204" s="132">
        <v>2</v>
      </c>
      <c r="Q204" s="133" t="s">
        <v>3609</v>
      </c>
      <c r="R204" s="133"/>
      <c r="S204" s="115">
        <v>2</v>
      </c>
      <c r="T204" s="116"/>
      <c r="U204" s="132"/>
      <c r="V204" s="133"/>
      <c r="W204" s="133"/>
      <c r="X204" s="115"/>
      <c r="Y204" s="116"/>
      <c r="Z204" s="119">
        <f t="shared" si="14"/>
        <v>2</v>
      </c>
      <c r="AA204" s="37">
        <f t="shared" si="15"/>
        <v>2</v>
      </c>
    </row>
    <row r="205" spans="1:27" ht="409.6">
      <c r="A205" s="4">
        <v>2137</v>
      </c>
      <c r="B205" s="4" t="s">
        <v>1278</v>
      </c>
      <c r="E205" s="13" t="s">
        <v>2797</v>
      </c>
      <c r="F205" s="12" t="s">
        <v>1279</v>
      </c>
      <c r="G205" s="12" t="s">
        <v>1280</v>
      </c>
      <c r="H205" s="43"/>
      <c r="I205" s="43"/>
      <c r="J205" s="159" t="s">
        <v>2796</v>
      </c>
      <c r="K205" s="43"/>
      <c r="L205" s="43"/>
      <c r="M205" s="43"/>
      <c r="P205" s="132">
        <v>1</v>
      </c>
      <c r="Q205" s="133" t="s">
        <v>3554</v>
      </c>
      <c r="R205" s="133"/>
      <c r="S205" s="115">
        <v>1</v>
      </c>
      <c r="T205" s="116"/>
      <c r="U205" s="132"/>
      <c r="V205" s="133"/>
      <c r="W205" s="133"/>
      <c r="X205" s="115"/>
      <c r="Y205" s="116"/>
      <c r="Z205" s="119">
        <f t="shared" si="14"/>
        <v>1</v>
      </c>
      <c r="AA205" s="37">
        <f t="shared" si="15"/>
        <v>1</v>
      </c>
    </row>
    <row r="206" spans="1:27" ht="409.6">
      <c r="A206" s="4">
        <v>2138</v>
      </c>
      <c r="B206" s="4" t="s">
        <v>1281</v>
      </c>
      <c r="E206" s="13" t="s">
        <v>2799</v>
      </c>
      <c r="F206" s="12" t="s">
        <v>1282</v>
      </c>
      <c r="G206" s="12" t="s">
        <v>1000</v>
      </c>
      <c r="H206" s="43"/>
      <c r="I206" s="43"/>
      <c r="J206" s="159" t="s">
        <v>2798</v>
      </c>
      <c r="K206" s="43"/>
      <c r="L206" s="43"/>
      <c r="M206" s="43"/>
      <c r="P206" s="132">
        <v>2</v>
      </c>
      <c r="Q206" s="133" t="s">
        <v>3413</v>
      </c>
      <c r="R206" s="133"/>
      <c r="S206" s="115">
        <v>2</v>
      </c>
      <c r="T206" s="116"/>
      <c r="U206" s="132"/>
      <c r="V206" s="133"/>
      <c r="W206" s="133"/>
      <c r="X206" s="115"/>
      <c r="Y206" s="116"/>
      <c r="Z206" s="119">
        <f t="shared" si="14"/>
        <v>2</v>
      </c>
      <c r="AA206" s="37">
        <f t="shared" si="15"/>
        <v>2</v>
      </c>
    </row>
    <row r="207" spans="1:27" ht="136">
      <c r="A207" s="4">
        <v>2139</v>
      </c>
      <c r="B207" s="4" t="s">
        <v>486</v>
      </c>
      <c r="E207" s="160" t="s">
        <v>2800</v>
      </c>
      <c r="F207" s="12" t="s">
        <v>1283</v>
      </c>
      <c r="G207" s="12" t="s">
        <v>1284</v>
      </c>
      <c r="H207" s="43"/>
      <c r="I207" s="43"/>
      <c r="J207" s="43"/>
      <c r="K207" s="43"/>
      <c r="L207" s="43"/>
      <c r="M207" s="43"/>
      <c r="P207" s="132">
        <v>4</v>
      </c>
      <c r="Q207" s="133" t="s">
        <v>3396</v>
      </c>
      <c r="R207" s="133"/>
      <c r="S207" s="115">
        <v>1</v>
      </c>
      <c r="T207" s="116"/>
      <c r="U207" s="132"/>
      <c r="V207" s="133"/>
      <c r="W207" s="133"/>
      <c r="X207" s="115"/>
      <c r="Y207" s="116"/>
      <c r="Z207" s="119">
        <f t="shared" si="14"/>
        <v>4</v>
      </c>
      <c r="AA207" s="37">
        <f t="shared" si="15"/>
        <v>1</v>
      </c>
    </row>
    <row r="208" spans="1:27" ht="187">
      <c r="A208" s="4">
        <v>2140</v>
      </c>
      <c r="B208" s="4" t="s">
        <v>1285</v>
      </c>
      <c r="E208" s="13" t="s">
        <v>2801</v>
      </c>
      <c r="F208" s="12" t="s">
        <v>1286</v>
      </c>
      <c r="G208" s="12" t="s">
        <v>1287</v>
      </c>
      <c r="H208" s="43"/>
      <c r="I208" s="43"/>
      <c r="J208" s="159" t="s">
        <v>2791</v>
      </c>
      <c r="K208" s="43"/>
      <c r="L208" s="43"/>
      <c r="M208" s="43"/>
      <c r="P208" s="132">
        <v>2</v>
      </c>
      <c r="Q208" s="133" t="s">
        <v>3598</v>
      </c>
      <c r="R208" s="133"/>
      <c r="S208" s="115">
        <v>2</v>
      </c>
      <c r="T208" s="116"/>
      <c r="U208" s="132"/>
      <c r="V208" s="133"/>
      <c r="W208" s="133"/>
      <c r="X208" s="115"/>
      <c r="Y208" s="116"/>
      <c r="Z208" s="119">
        <f t="shared" si="14"/>
        <v>2</v>
      </c>
      <c r="AA208" s="37">
        <f t="shared" si="15"/>
        <v>2</v>
      </c>
    </row>
    <row r="209" spans="1:27" ht="119">
      <c r="A209" s="4">
        <v>2141</v>
      </c>
      <c r="B209" s="4" t="s">
        <v>486</v>
      </c>
      <c r="E209" s="160" t="s">
        <v>2802</v>
      </c>
      <c r="F209" s="12" t="s">
        <v>1288</v>
      </c>
      <c r="G209" s="12" t="s">
        <v>1289</v>
      </c>
      <c r="H209" s="43"/>
      <c r="I209" s="43"/>
      <c r="J209" s="43"/>
      <c r="K209" s="43"/>
      <c r="L209" s="43"/>
      <c r="M209" s="43"/>
      <c r="P209" s="132">
        <v>3</v>
      </c>
      <c r="Q209" s="133" t="s">
        <v>3599</v>
      </c>
      <c r="R209" s="133"/>
      <c r="S209" s="115">
        <v>3</v>
      </c>
      <c r="T209" s="116"/>
      <c r="U209" s="132"/>
      <c r="V209" s="133"/>
      <c r="W209" s="133"/>
      <c r="X209" s="115"/>
      <c r="Y209" s="116"/>
      <c r="Z209" s="119">
        <f t="shared" si="14"/>
        <v>3</v>
      </c>
      <c r="AA209" s="37">
        <f t="shared" si="15"/>
        <v>3</v>
      </c>
    </row>
    <row r="210" spans="1:27" s="15" customFormat="1" ht="17">
      <c r="A210" s="4"/>
      <c r="G210" s="15" t="s">
        <v>486</v>
      </c>
      <c r="H210" s="4"/>
      <c r="P210" s="165"/>
      <c r="Q210" s="165"/>
      <c r="R210" s="165"/>
      <c r="S210" s="165"/>
      <c r="T210" s="165"/>
      <c r="U210" s="165"/>
      <c r="V210" s="165"/>
      <c r="W210" s="165"/>
      <c r="X210" s="165"/>
      <c r="Y210" s="165"/>
    </row>
    <row r="211" spans="1:27" s="15" customFormat="1" ht="17">
      <c r="A211" s="4"/>
      <c r="G211" s="15" t="s">
        <v>486</v>
      </c>
      <c r="H211" s="4"/>
      <c r="P211" s="165"/>
      <c r="Q211" s="165"/>
      <c r="R211" s="165"/>
      <c r="S211" s="165"/>
      <c r="T211" s="165"/>
      <c r="U211" s="165"/>
      <c r="V211" s="165"/>
      <c r="W211" s="165"/>
      <c r="X211" s="165"/>
      <c r="Y211" s="165"/>
    </row>
    <row r="212" spans="1:27" s="15" customFormat="1" ht="17">
      <c r="A212" s="4"/>
      <c r="E212" s="131" t="s">
        <v>1290</v>
      </c>
      <c r="G212" s="15" t="s">
        <v>486</v>
      </c>
      <c r="H212" s="4"/>
      <c r="P212" s="165"/>
      <c r="Q212" s="165"/>
      <c r="R212" s="165"/>
      <c r="S212" s="165"/>
      <c r="T212" s="165"/>
      <c r="U212" s="165"/>
      <c r="V212" s="165"/>
      <c r="W212" s="165"/>
      <c r="X212" s="165"/>
      <c r="Y212" s="165"/>
    </row>
    <row r="213" spans="1:27" ht="409.6">
      <c r="A213" s="4">
        <v>2142</v>
      </c>
      <c r="B213" s="4" t="s">
        <v>1291</v>
      </c>
      <c r="E213" s="13" t="s">
        <v>2804</v>
      </c>
      <c r="F213" s="12" t="s">
        <v>1292</v>
      </c>
      <c r="G213" s="12" t="s">
        <v>1293</v>
      </c>
      <c r="H213" s="43"/>
      <c r="I213" s="43"/>
      <c r="J213" s="159" t="s">
        <v>2803</v>
      </c>
      <c r="K213" s="43"/>
      <c r="L213" s="43"/>
      <c r="M213" s="43"/>
      <c r="P213" s="132">
        <v>1</v>
      </c>
      <c r="Q213" s="133" t="s">
        <v>3397</v>
      </c>
      <c r="R213" s="133"/>
      <c r="S213" s="115">
        <v>1</v>
      </c>
      <c r="T213" s="116"/>
      <c r="U213" s="132"/>
      <c r="V213" s="133"/>
      <c r="W213" s="133"/>
      <c r="X213" s="115"/>
      <c r="Y213" s="116"/>
      <c r="Z213" s="119">
        <f t="shared" si="14"/>
        <v>1</v>
      </c>
      <c r="AA213" s="37">
        <f t="shared" si="15"/>
        <v>1</v>
      </c>
    </row>
    <row r="214" spans="1:27" ht="187">
      <c r="A214" s="4">
        <v>2143</v>
      </c>
      <c r="B214" s="4" t="s">
        <v>486</v>
      </c>
      <c r="E214" s="160" t="s">
        <v>2696</v>
      </c>
      <c r="F214" s="12" t="s">
        <v>1294</v>
      </c>
      <c r="G214" s="12" t="s">
        <v>1295</v>
      </c>
      <c r="H214" s="43"/>
      <c r="I214" s="43"/>
      <c r="J214" s="43"/>
      <c r="K214" s="43"/>
      <c r="L214" s="43"/>
      <c r="M214" s="43"/>
      <c r="P214" s="132">
        <v>2</v>
      </c>
      <c r="Q214" s="133"/>
      <c r="R214" s="133"/>
      <c r="S214" s="115">
        <v>2</v>
      </c>
      <c r="T214" s="116"/>
      <c r="U214" s="132"/>
      <c r="V214" s="133"/>
      <c r="W214" s="133"/>
      <c r="X214" s="115"/>
      <c r="Y214" s="116"/>
      <c r="Z214" s="119">
        <f t="shared" si="14"/>
        <v>2</v>
      </c>
      <c r="AA214" s="37">
        <f t="shared" si="15"/>
        <v>2</v>
      </c>
    </row>
    <row r="215" spans="1:27" ht="409.6">
      <c r="A215" s="4">
        <v>2144</v>
      </c>
      <c r="B215" s="4" t="s">
        <v>1296</v>
      </c>
      <c r="E215" s="13" t="s">
        <v>2806</v>
      </c>
      <c r="F215" s="12" t="s">
        <v>1297</v>
      </c>
      <c r="G215" s="12" t="s">
        <v>1298</v>
      </c>
      <c r="H215" s="43"/>
      <c r="I215" s="43"/>
      <c r="J215" s="159" t="s">
        <v>2805</v>
      </c>
      <c r="K215" s="43"/>
      <c r="L215" s="43"/>
      <c r="M215" s="43"/>
      <c r="P215" s="132">
        <v>1</v>
      </c>
      <c r="Q215" s="133" t="s">
        <v>3600</v>
      </c>
      <c r="R215" s="133"/>
      <c r="S215" s="115">
        <v>1</v>
      </c>
      <c r="T215" s="116"/>
      <c r="U215" s="132"/>
      <c r="V215" s="133"/>
      <c r="W215" s="133"/>
      <c r="X215" s="115"/>
      <c r="Y215" s="116"/>
      <c r="Z215" s="119">
        <f t="shared" si="14"/>
        <v>1</v>
      </c>
      <c r="AA215" s="37">
        <f t="shared" si="15"/>
        <v>1</v>
      </c>
    </row>
    <row r="216" spans="1:27" ht="409.6">
      <c r="A216" s="4">
        <v>2145</v>
      </c>
      <c r="B216" s="4" t="s">
        <v>1299</v>
      </c>
      <c r="E216" s="13" t="s">
        <v>2807</v>
      </c>
      <c r="F216" s="12" t="s">
        <v>1300</v>
      </c>
      <c r="G216" s="12" t="s">
        <v>1301</v>
      </c>
      <c r="H216" s="43"/>
      <c r="I216" s="43"/>
      <c r="J216" s="159" t="s">
        <v>2805</v>
      </c>
      <c r="K216" s="43"/>
      <c r="L216" s="43"/>
      <c r="M216" s="43"/>
      <c r="P216" s="132">
        <v>0</v>
      </c>
      <c r="Q216" s="133"/>
      <c r="R216" s="133"/>
      <c r="S216" s="115">
        <v>0</v>
      </c>
      <c r="T216" s="116"/>
      <c r="U216" s="132"/>
      <c r="V216" s="133"/>
      <c r="W216" s="133"/>
      <c r="X216" s="115"/>
      <c r="Y216" s="116"/>
      <c r="Z216" s="119">
        <f t="shared" si="14"/>
        <v>0</v>
      </c>
      <c r="AA216" s="37">
        <f t="shared" si="15"/>
        <v>0</v>
      </c>
    </row>
    <row r="217" spans="1:27" ht="102">
      <c r="A217" s="4">
        <v>2146</v>
      </c>
      <c r="B217" s="4" t="s">
        <v>1302</v>
      </c>
      <c r="E217" s="160" t="s">
        <v>2808</v>
      </c>
      <c r="F217" s="12" t="s">
        <v>1303</v>
      </c>
      <c r="G217" s="12" t="s">
        <v>1304</v>
      </c>
      <c r="H217" s="43"/>
      <c r="I217" s="43"/>
      <c r="J217" s="43"/>
      <c r="K217" s="43"/>
      <c r="L217" s="43"/>
      <c r="M217" s="43"/>
      <c r="P217" s="132">
        <v>0</v>
      </c>
      <c r="Q217" s="133" t="s">
        <v>3555</v>
      </c>
      <c r="R217" s="133"/>
      <c r="S217" s="115">
        <v>0</v>
      </c>
      <c r="T217" s="116"/>
      <c r="U217" s="132"/>
      <c r="V217" s="133"/>
      <c r="W217" s="133"/>
      <c r="X217" s="115"/>
      <c r="Y217" s="116"/>
      <c r="Z217" s="119">
        <f t="shared" si="14"/>
        <v>0</v>
      </c>
      <c r="AA217" s="37">
        <f t="shared" si="15"/>
        <v>0</v>
      </c>
    </row>
    <row r="218" spans="1:27" ht="409.6">
      <c r="A218" s="4">
        <v>2147</v>
      </c>
      <c r="B218" s="4" t="s">
        <v>1305</v>
      </c>
      <c r="E218" s="13" t="s">
        <v>2810</v>
      </c>
      <c r="F218" s="12" t="s">
        <v>1306</v>
      </c>
      <c r="G218" s="12" t="s">
        <v>1307</v>
      </c>
      <c r="H218" s="43"/>
      <c r="I218" s="43"/>
      <c r="J218" s="159" t="s">
        <v>2809</v>
      </c>
      <c r="K218" s="43"/>
      <c r="L218" s="43"/>
      <c r="M218" s="43"/>
      <c r="P218" s="132">
        <v>2</v>
      </c>
      <c r="Q218" s="133" t="s">
        <v>3398</v>
      </c>
      <c r="R218" s="133"/>
      <c r="S218" s="115">
        <v>2</v>
      </c>
      <c r="T218" s="116"/>
      <c r="U218" s="132"/>
      <c r="V218" s="133"/>
      <c r="W218" s="133"/>
      <c r="X218" s="115"/>
      <c r="Y218" s="116"/>
      <c r="Z218" s="119">
        <f t="shared" si="14"/>
        <v>2</v>
      </c>
      <c r="AA218" s="37">
        <f t="shared" si="15"/>
        <v>2</v>
      </c>
    </row>
    <row r="219" spans="1:27" ht="136">
      <c r="A219" s="4">
        <v>2148</v>
      </c>
      <c r="B219" s="4" t="s">
        <v>486</v>
      </c>
      <c r="E219" s="160" t="s">
        <v>2811</v>
      </c>
      <c r="F219" s="12" t="s">
        <v>1308</v>
      </c>
      <c r="G219" s="12" t="s">
        <v>1309</v>
      </c>
      <c r="H219" s="43"/>
      <c r="I219" s="43"/>
      <c r="J219" s="43"/>
      <c r="K219" s="43"/>
      <c r="L219" s="43"/>
      <c r="M219" s="43"/>
      <c r="P219" s="132">
        <v>0</v>
      </c>
      <c r="Q219" s="133"/>
      <c r="R219" s="133"/>
      <c r="S219" s="115">
        <v>0</v>
      </c>
      <c r="T219" s="116"/>
      <c r="U219" s="132"/>
      <c r="V219" s="133"/>
      <c r="W219" s="133"/>
      <c r="X219" s="115"/>
      <c r="Y219" s="116"/>
      <c r="Z219" s="119">
        <f t="shared" si="14"/>
        <v>0</v>
      </c>
      <c r="AA219" s="37">
        <f t="shared" si="15"/>
        <v>0</v>
      </c>
    </row>
    <row r="220" spans="1:27" s="15" customFormat="1">
      <c r="A220" s="4"/>
      <c r="H220" s="4"/>
      <c r="P220" s="165"/>
      <c r="Q220" s="165"/>
      <c r="R220" s="165"/>
      <c r="S220" s="165"/>
      <c r="T220" s="165"/>
      <c r="U220" s="165"/>
      <c r="V220" s="165"/>
      <c r="W220" s="165"/>
      <c r="X220" s="165"/>
      <c r="Y220" s="165"/>
    </row>
    <row r="221" spans="1:27" s="15" customFormat="1">
      <c r="A221" s="4"/>
      <c r="H221" s="4"/>
      <c r="P221" s="165"/>
      <c r="Q221" s="165"/>
      <c r="R221" s="165"/>
      <c r="S221" s="165"/>
      <c r="T221" s="165"/>
      <c r="U221" s="165"/>
      <c r="V221" s="165"/>
      <c r="W221" s="165"/>
      <c r="X221" s="165"/>
      <c r="Y221" s="165"/>
    </row>
    <row r="222" spans="1:27" s="15" customFormat="1" ht="37" hidden="1">
      <c r="A222" s="4"/>
      <c r="E222" s="171" t="s">
        <v>1310</v>
      </c>
      <c r="F222" s="171"/>
      <c r="G222" s="171"/>
      <c r="H222" s="4"/>
      <c r="P222" s="165"/>
      <c r="Q222" s="165"/>
      <c r="R222" s="165"/>
      <c r="S222" s="165"/>
      <c r="T222" s="165"/>
      <c r="U222" s="165"/>
      <c r="V222" s="165"/>
      <c r="W222" s="165"/>
      <c r="X222" s="165"/>
      <c r="Y222" s="165"/>
    </row>
    <row r="223" spans="1:27" s="15" customFormat="1" ht="19" hidden="1">
      <c r="A223" s="4"/>
      <c r="E223" s="170" t="s">
        <v>1311</v>
      </c>
      <c r="F223" s="170"/>
      <c r="G223" s="170"/>
      <c r="H223" s="4"/>
      <c r="P223" s="165"/>
      <c r="Q223" s="165"/>
      <c r="R223" s="165"/>
      <c r="S223" s="165"/>
      <c r="T223" s="165"/>
      <c r="U223" s="165"/>
      <c r="V223" s="165"/>
      <c r="W223" s="165"/>
      <c r="X223" s="165"/>
      <c r="Y223" s="165"/>
    </row>
    <row r="224" spans="1:27" s="15" customFormat="1" ht="34" hidden="1">
      <c r="A224" s="4"/>
      <c r="E224" s="131" t="s">
        <v>1312</v>
      </c>
      <c r="H224" s="4"/>
      <c r="P224" s="165"/>
      <c r="Q224" s="165"/>
      <c r="R224" s="165"/>
      <c r="S224" s="165"/>
      <c r="T224" s="165"/>
      <c r="U224" s="165"/>
      <c r="V224" s="165"/>
      <c r="W224" s="165"/>
      <c r="X224" s="165"/>
      <c r="Y224" s="165"/>
    </row>
    <row r="225" spans="1:27" ht="272" hidden="1">
      <c r="A225" s="4">
        <v>2149</v>
      </c>
      <c r="E225" s="160" t="s">
        <v>2812</v>
      </c>
      <c r="F225" s="12" t="s">
        <v>1313</v>
      </c>
      <c r="G225" s="12" t="s">
        <v>1314</v>
      </c>
      <c r="H225" s="43"/>
      <c r="I225" s="43"/>
      <c r="J225" s="43"/>
      <c r="K225" s="43"/>
      <c r="L225" s="43"/>
      <c r="M225" s="43"/>
      <c r="P225" s="132"/>
      <c r="Q225" s="133"/>
      <c r="R225" s="133"/>
      <c r="S225" s="115"/>
      <c r="T225" s="116"/>
      <c r="U225" s="132"/>
      <c r="V225" s="133"/>
      <c r="W225" s="133"/>
      <c r="X225" s="115"/>
      <c r="Y225" s="116"/>
      <c r="Z225" s="119" t="str">
        <f t="shared" si="14"/>
        <v/>
      </c>
      <c r="AA225" s="37" t="str">
        <f t="shared" si="15"/>
        <v/>
      </c>
    </row>
    <row r="226" spans="1:27" ht="187" hidden="1">
      <c r="A226" s="4">
        <v>2150</v>
      </c>
      <c r="E226" s="160" t="s">
        <v>2813</v>
      </c>
      <c r="F226" s="12" t="s">
        <v>1315</v>
      </c>
      <c r="G226" s="12" t="s">
        <v>1316</v>
      </c>
      <c r="H226" s="43"/>
      <c r="I226" s="43"/>
      <c r="J226" s="43"/>
      <c r="K226" s="43"/>
      <c r="L226" s="43"/>
      <c r="M226" s="43"/>
      <c r="P226" s="132"/>
      <c r="Q226" s="133"/>
      <c r="R226" s="133"/>
      <c r="S226" s="115"/>
      <c r="T226" s="116"/>
      <c r="U226" s="132"/>
      <c r="V226" s="133"/>
      <c r="W226" s="133"/>
      <c r="X226" s="115"/>
      <c r="Y226" s="116"/>
      <c r="Z226" s="119" t="str">
        <f t="shared" si="14"/>
        <v/>
      </c>
      <c r="AA226" s="37" t="str">
        <f t="shared" si="15"/>
        <v/>
      </c>
    </row>
    <row r="227" spans="1:27" ht="272" hidden="1">
      <c r="A227" s="4">
        <v>2151</v>
      </c>
      <c r="E227" s="160" t="s">
        <v>2814</v>
      </c>
      <c r="F227" s="12" t="s">
        <v>1317</v>
      </c>
      <c r="G227" s="12" t="s">
        <v>1318</v>
      </c>
      <c r="H227" s="43"/>
      <c r="I227" s="43"/>
      <c r="J227" s="43"/>
      <c r="K227" s="43"/>
      <c r="L227" s="43"/>
      <c r="M227" s="43"/>
      <c r="P227" s="132"/>
      <c r="Q227" s="133"/>
      <c r="R227" s="133"/>
      <c r="S227" s="115"/>
      <c r="T227" s="116"/>
      <c r="U227" s="132"/>
      <c r="V227" s="133"/>
      <c r="W227" s="133"/>
      <c r="X227" s="115"/>
      <c r="Y227" s="116"/>
      <c r="Z227" s="119" t="str">
        <f t="shared" si="14"/>
        <v/>
      </c>
      <c r="AA227" s="37" t="str">
        <f t="shared" si="15"/>
        <v/>
      </c>
    </row>
    <row r="228" spans="1:27" s="15" customFormat="1" ht="17" hidden="1">
      <c r="A228" s="4"/>
      <c r="G228" s="15" t="s">
        <v>486</v>
      </c>
      <c r="H228" s="4"/>
      <c r="P228" s="165"/>
      <c r="Q228" s="165"/>
      <c r="R228" s="165"/>
      <c r="S228" s="165"/>
      <c r="T228" s="165"/>
      <c r="U228" s="165"/>
      <c r="V228" s="165"/>
      <c r="W228" s="165"/>
      <c r="X228" s="165"/>
      <c r="Y228" s="165"/>
    </row>
    <row r="229" spans="1:27" s="15" customFormat="1" hidden="1">
      <c r="A229" s="4"/>
      <c r="H229" s="4"/>
      <c r="P229" s="165"/>
      <c r="Q229" s="165"/>
      <c r="R229" s="165"/>
      <c r="S229" s="165"/>
      <c r="T229" s="165"/>
      <c r="U229" s="165"/>
      <c r="V229" s="165"/>
      <c r="W229" s="165"/>
      <c r="X229" s="165"/>
      <c r="Y229" s="165"/>
    </row>
    <row r="230" spans="1:27" s="15" customFormat="1" ht="19" hidden="1">
      <c r="A230" s="4"/>
      <c r="E230" s="170" t="s">
        <v>415</v>
      </c>
      <c r="F230" s="170"/>
      <c r="G230" s="170"/>
      <c r="H230" s="4"/>
      <c r="P230" s="165"/>
      <c r="Q230" s="165"/>
      <c r="R230" s="165"/>
      <c r="S230" s="165"/>
      <c r="T230" s="165"/>
      <c r="U230" s="165"/>
      <c r="V230" s="165"/>
      <c r="W230" s="165"/>
      <c r="X230" s="165"/>
      <c r="Y230" s="165"/>
    </row>
    <row r="231" spans="1:27" s="15" customFormat="1" ht="34" hidden="1">
      <c r="A231" s="4"/>
      <c r="E231" s="131" t="s">
        <v>1319</v>
      </c>
      <c r="H231" s="4"/>
      <c r="P231" s="165"/>
      <c r="Q231" s="165"/>
      <c r="R231" s="165"/>
      <c r="S231" s="165"/>
      <c r="T231" s="165"/>
      <c r="U231" s="165"/>
      <c r="V231" s="165"/>
      <c r="W231" s="165"/>
      <c r="X231" s="165"/>
      <c r="Y231" s="165"/>
    </row>
    <row r="232" spans="1:27" ht="187" hidden="1">
      <c r="A232" s="4">
        <v>2152</v>
      </c>
      <c r="E232" s="160" t="s">
        <v>2815</v>
      </c>
      <c r="F232" s="12" t="s">
        <v>1320</v>
      </c>
      <c r="G232" s="12" t="s">
        <v>1321</v>
      </c>
      <c r="H232" s="43"/>
      <c r="I232" s="43"/>
      <c r="J232" s="43"/>
      <c r="K232" s="43"/>
      <c r="L232" s="43"/>
      <c r="M232" s="43"/>
      <c r="P232" s="132"/>
      <c r="Q232" s="133"/>
      <c r="R232" s="133"/>
      <c r="S232" s="115"/>
      <c r="T232" s="116"/>
      <c r="U232" s="132"/>
      <c r="V232" s="133"/>
      <c r="W232" s="133"/>
      <c r="X232" s="115"/>
      <c r="Y232" s="116"/>
      <c r="Z232" s="119" t="str">
        <f t="shared" si="14"/>
        <v/>
      </c>
      <c r="AA232" s="37" t="str">
        <f t="shared" si="15"/>
        <v/>
      </c>
    </row>
    <row r="233" spans="1:27" ht="187" hidden="1">
      <c r="A233" s="4">
        <v>2153</v>
      </c>
      <c r="E233" s="160" t="s">
        <v>2816</v>
      </c>
      <c r="F233" s="12" t="s">
        <v>1322</v>
      </c>
      <c r="G233" s="12" t="s">
        <v>1323</v>
      </c>
      <c r="H233" s="43"/>
      <c r="I233" s="43"/>
      <c r="J233" s="43"/>
      <c r="K233" s="43"/>
      <c r="L233" s="43"/>
      <c r="M233" s="43"/>
      <c r="P233" s="132"/>
      <c r="Q233" s="133"/>
      <c r="R233" s="133"/>
      <c r="S233" s="115"/>
      <c r="T233" s="116"/>
      <c r="U233" s="132"/>
      <c r="V233" s="133"/>
      <c r="W233" s="133"/>
      <c r="X233" s="115"/>
      <c r="Y233" s="116"/>
      <c r="Z233" s="119" t="str">
        <f t="shared" si="14"/>
        <v/>
      </c>
      <c r="AA233" s="37" t="str">
        <f t="shared" si="15"/>
        <v/>
      </c>
    </row>
    <row r="234" spans="1:27" s="15" customFormat="1" hidden="1">
      <c r="A234" s="4"/>
      <c r="H234" s="4"/>
      <c r="P234" s="165"/>
      <c r="Q234" s="165"/>
      <c r="R234" s="165"/>
      <c r="S234" s="165"/>
      <c r="T234" s="165"/>
      <c r="U234" s="165"/>
      <c r="V234" s="165"/>
      <c r="W234" s="165"/>
      <c r="X234" s="165"/>
      <c r="Y234" s="165"/>
    </row>
    <row r="235" spans="1:27" s="15" customFormat="1" hidden="1">
      <c r="A235" s="4"/>
      <c r="H235" s="4"/>
      <c r="P235" s="165"/>
      <c r="Q235" s="165"/>
      <c r="R235" s="165"/>
      <c r="S235" s="165"/>
      <c r="T235" s="165"/>
      <c r="U235" s="165"/>
      <c r="V235" s="165"/>
      <c r="W235" s="165"/>
      <c r="X235" s="165"/>
      <c r="Y235" s="165"/>
    </row>
    <row r="236" spans="1:27" s="15" customFormat="1" ht="19" hidden="1">
      <c r="A236" s="4"/>
      <c r="E236" s="170" t="s">
        <v>1324</v>
      </c>
      <c r="F236" s="170"/>
      <c r="G236" s="170"/>
      <c r="H236" s="4"/>
      <c r="P236" s="165"/>
      <c r="Q236" s="165"/>
      <c r="R236" s="165"/>
      <c r="S236" s="165"/>
      <c r="T236" s="165"/>
      <c r="U236" s="165"/>
      <c r="V236" s="165"/>
      <c r="W236" s="165"/>
      <c r="X236" s="165"/>
      <c r="Y236" s="165"/>
    </row>
    <row r="237" spans="1:27" s="15" customFormat="1" ht="17" hidden="1">
      <c r="A237" s="4"/>
      <c r="E237" s="131" t="s">
        <v>1325</v>
      </c>
      <c r="H237" s="4"/>
      <c r="P237" s="165"/>
      <c r="Q237" s="165"/>
      <c r="R237" s="165"/>
      <c r="S237" s="165"/>
      <c r="T237" s="165"/>
      <c r="U237" s="165"/>
      <c r="V237" s="165"/>
      <c r="W237" s="165"/>
      <c r="X237" s="165"/>
      <c r="Y237" s="165"/>
    </row>
    <row r="238" spans="1:27" ht="170" hidden="1">
      <c r="A238" s="4">
        <v>2154</v>
      </c>
      <c r="B238" s="4" t="s">
        <v>1326</v>
      </c>
      <c r="E238" s="160" t="s">
        <v>2817</v>
      </c>
      <c r="F238" s="12" t="s">
        <v>1327</v>
      </c>
      <c r="G238" s="12" t="s">
        <v>1328</v>
      </c>
      <c r="H238" s="43"/>
      <c r="I238" s="43"/>
      <c r="J238" s="43"/>
      <c r="K238" s="43"/>
      <c r="L238" s="43"/>
      <c r="M238" s="43"/>
      <c r="P238" s="132"/>
      <c r="Q238" s="133"/>
      <c r="R238" s="133"/>
      <c r="S238" s="115"/>
      <c r="T238" s="116"/>
      <c r="U238" s="132"/>
      <c r="V238" s="133"/>
      <c r="W238" s="133"/>
      <c r="X238" s="115"/>
      <c r="Y238" s="116"/>
      <c r="Z238" s="119" t="str">
        <f t="shared" si="14"/>
        <v/>
      </c>
      <c r="AA238" s="37" t="str">
        <f t="shared" si="15"/>
        <v/>
      </c>
    </row>
    <row r="239" spans="1:27" ht="153" hidden="1">
      <c r="A239" s="4">
        <v>2155</v>
      </c>
      <c r="B239" s="4" t="s">
        <v>1326</v>
      </c>
      <c r="E239" s="160" t="s">
        <v>2818</v>
      </c>
      <c r="F239" s="12" t="s">
        <v>1329</v>
      </c>
      <c r="G239" s="12" t="s">
        <v>1330</v>
      </c>
      <c r="H239" s="43"/>
      <c r="I239" s="43"/>
      <c r="J239" s="43"/>
      <c r="K239" s="43"/>
      <c r="L239" s="43"/>
      <c r="M239" s="43"/>
      <c r="P239" s="132"/>
      <c r="Q239" s="133"/>
      <c r="R239" s="133"/>
      <c r="S239" s="115"/>
      <c r="T239" s="116"/>
      <c r="U239" s="132"/>
      <c r="V239" s="133"/>
      <c r="W239" s="133"/>
      <c r="X239" s="115"/>
      <c r="Y239" s="116"/>
      <c r="Z239" s="119" t="str">
        <f t="shared" si="14"/>
        <v/>
      </c>
      <c r="AA239" s="37" t="str">
        <f t="shared" si="15"/>
        <v/>
      </c>
    </row>
    <row r="240" spans="1:27" ht="153" hidden="1">
      <c r="A240" s="4">
        <v>2156</v>
      </c>
      <c r="B240" s="4" t="s">
        <v>1331</v>
      </c>
      <c r="E240" s="160" t="s">
        <v>2819</v>
      </c>
      <c r="F240" s="12" t="s">
        <v>1332</v>
      </c>
      <c r="G240" s="12" t="s">
        <v>1333</v>
      </c>
      <c r="H240" s="43"/>
      <c r="I240" s="43"/>
      <c r="J240" s="43"/>
      <c r="K240" s="43"/>
      <c r="L240" s="43"/>
      <c r="M240" s="43"/>
      <c r="P240" s="132"/>
      <c r="Q240" s="133"/>
      <c r="R240" s="133"/>
      <c r="S240" s="115"/>
      <c r="T240" s="116"/>
      <c r="U240" s="132"/>
      <c r="V240" s="133"/>
      <c r="W240" s="133"/>
      <c r="X240" s="115"/>
      <c r="Y240" s="116"/>
      <c r="Z240" s="119" t="str">
        <f t="shared" si="14"/>
        <v/>
      </c>
      <c r="AA240" s="37" t="str">
        <f t="shared" si="15"/>
        <v/>
      </c>
    </row>
    <row r="241" spans="1:27" ht="153" hidden="1">
      <c r="A241" s="4">
        <v>2157</v>
      </c>
      <c r="B241" s="4" t="s">
        <v>1331</v>
      </c>
      <c r="E241" s="160" t="s">
        <v>2820</v>
      </c>
      <c r="F241" s="12" t="s">
        <v>1334</v>
      </c>
      <c r="G241" s="12" t="s">
        <v>1335</v>
      </c>
      <c r="H241" s="43"/>
      <c r="I241" s="43"/>
      <c r="J241" s="43"/>
      <c r="K241" s="43"/>
      <c r="L241" s="43"/>
      <c r="M241" s="43"/>
      <c r="P241" s="132"/>
      <c r="Q241" s="133"/>
      <c r="R241" s="133"/>
      <c r="S241" s="115"/>
      <c r="T241" s="116"/>
      <c r="U241" s="132"/>
      <c r="V241" s="133"/>
      <c r="W241" s="133"/>
      <c r="X241" s="115"/>
      <c r="Y241" s="116"/>
      <c r="Z241" s="119" t="str">
        <f t="shared" si="14"/>
        <v/>
      </c>
      <c r="AA241" s="37" t="str">
        <f t="shared" si="15"/>
        <v/>
      </c>
    </row>
    <row r="242" spans="1:27" ht="170" hidden="1">
      <c r="A242" s="4">
        <v>2158</v>
      </c>
      <c r="B242" s="4" t="s">
        <v>1336</v>
      </c>
      <c r="E242" s="160" t="s">
        <v>2821</v>
      </c>
      <c r="F242" s="12" t="s">
        <v>1337</v>
      </c>
      <c r="G242" s="12" t="s">
        <v>1338</v>
      </c>
      <c r="H242" s="43"/>
      <c r="I242" s="43"/>
      <c r="J242" s="43"/>
      <c r="K242" s="43"/>
      <c r="L242" s="43"/>
      <c r="M242" s="43"/>
      <c r="P242" s="132"/>
      <c r="Q242" s="133"/>
      <c r="R242" s="133"/>
      <c r="S242" s="115"/>
      <c r="T242" s="116"/>
      <c r="U242" s="132"/>
      <c r="V242" s="133"/>
      <c r="W242" s="133"/>
      <c r="X242" s="115"/>
      <c r="Y242" s="116"/>
      <c r="Z242" s="119" t="str">
        <f t="shared" si="14"/>
        <v/>
      </c>
      <c r="AA242" s="37" t="str">
        <f t="shared" si="15"/>
        <v/>
      </c>
    </row>
    <row r="243" spans="1:27" s="15" customFormat="1" ht="17" hidden="1">
      <c r="A243" s="4"/>
      <c r="G243" s="15" t="s">
        <v>486</v>
      </c>
      <c r="H243" s="4"/>
      <c r="P243" s="165"/>
      <c r="Q243" s="165"/>
      <c r="R243" s="165"/>
      <c r="S243" s="165"/>
      <c r="T243" s="165"/>
      <c r="U243" s="165"/>
      <c r="V243" s="165"/>
      <c r="W243" s="165"/>
      <c r="X243" s="165"/>
      <c r="Y243" s="165"/>
    </row>
    <row r="244" spans="1:27" s="15" customFormat="1" ht="17" hidden="1">
      <c r="A244" s="4"/>
      <c r="G244" s="15" t="s">
        <v>486</v>
      </c>
      <c r="H244" s="4"/>
      <c r="P244" s="165"/>
      <c r="Q244" s="165"/>
      <c r="R244" s="165"/>
      <c r="S244" s="165"/>
      <c r="T244" s="165"/>
      <c r="U244" s="165"/>
      <c r="V244" s="165"/>
      <c r="W244" s="165"/>
      <c r="X244" s="165"/>
      <c r="Y244" s="165"/>
    </row>
    <row r="245" spans="1:27" s="15" customFormat="1" ht="17" hidden="1">
      <c r="A245" s="4"/>
      <c r="E245" s="131" t="s">
        <v>1339</v>
      </c>
      <c r="G245" s="15" t="s">
        <v>486</v>
      </c>
      <c r="H245" s="4"/>
      <c r="P245" s="165"/>
      <c r="Q245" s="165"/>
      <c r="R245" s="165"/>
      <c r="S245" s="165"/>
      <c r="T245" s="165"/>
      <c r="U245" s="165"/>
      <c r="V245" s="165"/>
      <c r="W245" s="165"/>
      <c r="X245" s="165"/>
      <c r="Y245" s="165"/>
    </row>
    <row r="246" spans="1:27" ht="102" hidden="1">
      <c r="A246" s="4">
        <v>2159</v>
      </c>
      <c r="B246" s="4" t="s">
        <v>1340</v>
      </c>
      <c r="E246" s="160" t="s">
        <v>2822</v>
      </c>
      <c r="F246" s="12" t="s">
        <v>1341</v>
      </c>
      <c r="G246" s="12" t="s">
        <v>1342</v>
      </c>
      <c r="H246" s="43"/>
      <c r="I246" s="43"/>
      <c r="J246" s="43"/>
      <c r="K246" s="43"/>
      <c r="L246" s="43"/>
      <c r="M246" s="43"/>
      <c r="P246" s="132"/>
      <c r="Q246" s="133"/>
      <c r="R246" s="133"/>
      <c r="S246" s="115"/>
      <c r="T246" s="116"/>
      <c r="U246" s="132"/>
      <c r="V246" s="133"/>
      <c r="W246" s="133"/>
      <c r="X246" s="115"/>
      <c r="Y246" s="116"/>
      <c r="Z246" s="119" t="str">
        <f t="shared" si="14"/>
        <v/>
      </c>
      <c r="AA246" s="37" t="str">
        <f t="shared" si="15"/>
        <v/>
      </c>
    </row>
    <row r="247" spans="1:27" ht="136" hidden="1">
      <c r="A247" s="4">
        <v>2160</v>
      </c>
      <c r="B247" s="4" t="s">
        <v>1343</v>
      </c>
      <c r="E247" s="160" t="s">
        <v>2823</v>
      </c>
      <c r="F247" s="12" t="s">
        <v>1344</v>
      </c>
      <c r="G247" s="12" t="s">
        <v>1345</v>
      </c>
      <c r="H247" s="43"/>
      <c r="I247" s="43"/>
      <c r="J247" s="43"/>
      <c r="K247" s="43"/>
      <c r="L247" s="43"/>
      <c r="M247" s="43"/>
      <c r="P247" s="132"/>
      <c r="Q247" s="133"/>
      <c r="R247" s="133"/>
      <c r="S247" s="115"/>
      <c r="T247" s="116"/>
      <c r="U247" s="132"/>
      <c r="V247" s="133"/>
      <c r="W247" s="133"/>
      <c r="X247" s="115"/>
      <c r="Y247" s="116"/>
      <c r="Z247" s="119" t="str">
        <f t="shared" si="14"/>
        <v/>
      </c>
      <c r="AA247" s="37" t="str">
        <f t="shared" si="15"/>
        <v/>
      </c>
    </row>
    <row r="248" spans="1:27" ht="119" hidden="1">
      <c r="A248" s="4">
        <v>2161</v>
      </c>
      <c r="E248" s="160" t="s">
        <v>2824</v>
      </c>
      <c r="F248" s="12" t="s">
        <v>1346</v>
      </c>
      <c r="G248" s="12" t="s">
        <v>1347</v>
      </c>
      <c r="H248" s="43"/>
      <c r="I248" s="43"/>
      <c r="J248" s="43"/>
      <c r="K248" s="43"/>
      <c r="L248" s="43"/>
      <c r="M248" s="43"/>
      <c r="P248" s="132"/>
      <c r="Q248" s="133"/>
      <c r="R248" s="133"/>
      <c r="S248" s="115"/>
      <c r="T248" s="116"/>
      <c r="U248" s="132"/>
      <c r="V248" s="133"/>
      <c r="W248" s="133"/>
      <c r="X248" s="115"/>
      <c r="Y248" s="116"/>
      <c r="Z248" s="119" t="str">
        <f t="shared" si="14"/>
        <v/>
      </c>
      <c r="AA248" s="37" t="str">
        <f t="shared" si="15"/>
        <v/>
      </c>
    </row>
    <row r="249" spans="1:27" ht="170" hidden="1">
      <c r="A249" s="4">
        <v>2162</v>
      </c>
      <c r="E249" s="160" t="s">
        <v>2825</v>
      </c>
      <c r="F249" s="12" t="s">
        <v>1348</v>
      </c>
      <c r="G249" s="12" t="s">
        <v>1349</v>
      </c>
      <c r="H249" s="43"/>
      <c r="I249" s="43"/>
      <c r="J249" s="43"/>
      <c r="K249" s="43"/>
      <c r="L249" s="43"/>
      <c r="M249" s="43"/>
      <c r="P249" s="132"/>
      <c r="Q249" s="133"/>
      <c r="R249" s="133"/>
      <c r="S249" s="115"/>
      <c r="T249" s="116"/>
      <c r="U249" s="132"/>
      <c r="V249" s="133"/>
      <c r="W249" s="133"/>
      <c r="X249" s="115"/>
      <c r="Y249" s="116"/>
      <c r="Z249" s="119" t="str">
        <f t="shared" si="14"/>
        <v/>
      </c>
      <c r="AA249" s="37" t="str">
        <f t="shared" si="15"/>
        <v/>
      </c>
    </row>
    <row r="250" spans="1:27" ht="187" hidden="1">
      <c r="A250" s="4">
        <v>2163</v>
      </c>
      <c r="B250" s="4" t="s">
        <v>1350</v>
      </c>
      <c r="E250" s="160" t="s">
        <v>2826</v>
      </c>
      <c r="F250" s="12" t="s">
        <v>1351</v>
      </c>
      <c r="G250" s="12" t="s">
        <v>1352</v>
      </c>
      <c r="H250" s="43"/>
      <c r="I250" s="43"/>
      <c r="J250" s="43"/>
      <c r="K250" s="43"/>
      <c r="L250" s="43"/>
      <c r="M250" s="43"/>
      <c r="P250" s="132"/>
      <c r="Q250" s="133"/>
      <c r="R250" s="133"/>
      <c r="S250" s="115"/>
      <c r="T250" s="116"/>
      <c r="U250" s="132"/>
      <c r="V250" s="133"/>
      <c r="W250" s="133"/>
      <c r="X250" s="115"/>
      <c r="Y250" s="116"/>
      <c r="Z250" s="119" t="str">
        <f t="shared" si="14"/>
        <v/>
      </c>
      <c r="AA250" s="37" t="str">
        <f t="shared" si="15"/>
        <v/>
      </c>
    </row>
    <row r="251" spans="1:27" ht="170" hidden="1">
      <c r="A251" s="4">
        <v>2164</v>
      </c>
      <c r="E251" s="160" t="s">
        <v>2827</v>
      </c>
      <c r="F251" s="12" t="s">
        <v>1353</v>
      </c>
      <c r="G251" s="12" t="s">
        <v>1354</v>
      </c>
      <c r="H251" s="43"/>
      <c r="I251" s="43"/>
      <c r="J251" s="43"/>
      <c r="K251" s="43"/>
      <c r="L251" s="43"/>
      <c r="M251" s="43"/>
      <c r="P251" s="132"/>
      <c r="Q251" s="133"/>
      <c r="R251" s="133"/>
      <c r="S251" s="115"/>
      <c r="T251" s="116"/>
      <c r="U251" s="132"/>
      <c r="V251" s="133"/>
      <c r="W251" s="133"/>
      <c r="X251" s="115"/>
      <c r="Y251" s="116"/>
      <c r="Z251" s="119" t="str">
        <f t="shared" ref="Z251:Z260" si="16">IF(U251&lt;&gt;"",U251,IF(P251&lt;&gt;"",P251,IF(N251&lt;&gt;"",N251,"")))</f>
        <v/>
      </c>
      <c r="AA251" s="37" t="str">
        <f t="shared" ref="AA251:AA260" si="17">IF(X251&lt;&gt;"",X251,IF(S251&lt;&gt;"",S251,IF(O251&lt;&gt;"",O251,"")))</f>
        <v/>
      </c>
    </row>
    <row r="252" spans="1:27" ht="119" hidden="1">
      <c r="A252" s="4">
        <v>2165</v>
      </c>
      <c r="B252" s="4" t="s">
        <v>1355</v>
      </c>
      <c r="E252" s="160" t="s">
        <v>2828</v>
      </c>
      <c r="F252" s="12" t="s">
        <v>1356</v>
      </c>
      <c r="G252" s="12" t="s">
        <v>1357</v>
      </c>
      <c r="H252" s="43"/>
      <c r="I252" s="43"/>
      <c r="J252" s="43"/>
      <c r="K252" s="43"/>
      <c r="L252" s="43"/>
      <c r="M252" s="43"/>
      <c r="P252" s="132"/>
      <c r="Q252" s="133"/>
      <c r="R252" s="133"/>
      <c r="S252" s="115"/>
      <c r="T252" s="116"/>
      <c r="U252" s="132"/>
      <c r="V252" s="133"/>
      <c r="W252" s="133"/>
      <c r="X252" s="115"/>
      <c r="Y252" s="116"/>
      <c r="Z252" s="119" t="str">
        <f t="shared" si="16"/>
        <v/>
      </c>
      <c r="AA252" s="37" t="str">
        <f t="shared" si="17"/>
        <v/>
      </c>
    </row>
    <row r="253" spans="1:27" ht="51" hidden="1">
      <c r="A253" s="4">
        <v>2166</v>
      </c>
      <c r="B253" s="4" t="s">
        <v>1358</v>
      </c>
      <c r="E253" s="160" t="s">
        <v>2829</v>
      </c>
      <c r="F253" s="12" t="s">
        <v>1359</v>
      </c>
      <c r="G253" s="12" t="s">
        <v>1360</v>
      </c>
      <c r="H253" s="43"/>
      <c r="I253" s="43"/>
      <c r="J253" s="43"/>
      <c r="K253" s="43"/>
      <c r="L253" s="43"/>
      <c r="M253" s="43"/>
      <c r="P253" s="132"/>
      <c r="Q253" s="133"/>
      <c r="R253" s="133"/>
      <c r="S253" s="115"/>
      <c r="T253" s="116"/>
      <c r="U253" s="132"/>
      <c r="V253" s="133"/>
      <c r="W253" s="133"/>
      <c r="X253" s="115"/>
      <c r="Y253" s="116"/>
      <c r="Z253" s="119" t="str">
        <f t="shared" si="16"/>
        <v/>
      </c>
      <c r="AA253" s="37" t="str">
        <f t="shared" si="17"/>
        <v/>
      </c>
    </row>
    <row r="254" spans="1:27" s="15" customFormat="1" hidden="1">
      <c r="A254" s="4"/>
      <c r="H254" s="4"/>
      <c r="P254" s="165"/>
      <c r="Q254" s="165"/>
      <c r="R254" s="165"/>
      <c r="S254" s="165"/>
      <c r="T254" s="165"/>
      <c r="U254" s="165"/>
      <c r="V254" s="165"/>
      <c r="W254" s="165"/>
      <c r="X254" s="165"/>
      <c r="Y254" s="165"/>
    </row>
    <row r="255" spans="1:27" s="15" customFormat="1" hidden="1">
      <c r="A255" s="4"/>
      <c r="H255" s="4"/>
      <c r="P255" s="165"/>
      <c r="Q255" s="165"/>
      <c r="R255" s="165"/>
      <c r="S255" s="165"/>
      <c r="T255" s="165"/>
      <c r="U255" s="165"/>
      <c r="V255" s="165"/>
      <c r="W255" s="165"/>
      <c r="X255" s="165"/>
      <c r="Y255" s="165"/>
    </row>
    <row r="256" spans="1:27" s="15" customFormat="1" ht="19" hidden="1">
      <c r="A256" s="4"/>
      <c r="E256" s="170" t="s">
        <v>421</v>
      </c>
      <c r="F256" s="170"/>
      <c r="G256" s="170"/>
      <c r="H256" s="4"/>
      <c r="P256" s="165"/>
      <c r="Q256" s="165"/>
      <c r="R256" s="165"/>
      <c r="S256" s="165"/>
      <c r="T256" s="165"/>
      <c r="U256" s="165"/>
      <c r="V256" s="165"/>
      <c r="W256" s="165"/>
      <c r="X256" s="165"/>
      <c r="Y256" s="165"/>
    </row>
    <row r="257" spans="1:27" s="15" customFormat="1" ht="17" hidden="1">
      <c r="A257" s="4"/>
      <c r="E257" s="131" t="s">
        <v>1361</v>
      </c>
      <c r="H257" s="4"/>
      <c r="P257" s="165"/>
      <c r="Q257" s="165"/>
      <c r="R257" s="165"/>
      <c r="S257" s="165"/>
      <c r="T257" s="165"/>
      <c r="U257" s="165"/>
      <c r="V257" s="165"/>
      <c r="W257" s="165"/>
      <c r="X257" s="165"/>
      <c r="Y257" s="165"/>
    </row>
    <row r="258" spans="1:27" ht="170" hidden="1">
      <c r="A258" s="4">
        <v>2167</v>
      </c>
      <c r="E258" s="160" t="s">
        <v>2830</v>
      </c>
      <c r="F258" s="12" t="s">
        <v>1362</v>
      </c>
      <c r="G258" s="12" t="s">
        <v>1363</v>
      </c>
      <c r="H258" s="43"/>
      <c r="I258" s="43"/>
      <c r="J258" s="43"/>
      <c r="K258" s="43"/>
      <c r="L258" s="43"/>
      <c r="M258" s="43"/>
      <c r="P258" s="132"/>
      <c r="Q258" s="133"/>
      <c r="R258" s="133"/>
      <c r="S258" s="115"/>
      <c r="T258" s="116"/>
      <c r="U258" s="132"/>
      <c r="V258" s="133"/>
      <c r="W258" s="133"/>
      <c r="X258" s="115"/>
      <c r="Y258" s="116"/>
      <c r="Z258" s="119" t="str">
        <f t="shared" si="16"/>
        <v/>
      </c>
      <c r="AA258" s="37" t="str">
        <f t="shared" si="17"/>
        <v/>
      </c>
    </row>
    <row r="259" spans="1:27" ht="136" hidden="1">
      <c r="A259" s="4">
        <v>2168</v>
      </c>
      <c r="E259" s="160" t="s">
        <v>2831</v>
      </c>
      <c r="F259" s="12" t="s">
        <v>1364</v>
      </c>
      <c r="G259" s="12" t="s">
        <v>1365</v>
      </c>
      <c r="H259" s="43"/>
      <c r="I259" s="43"/>
      <c r="J259" s="43"/>
      <c r="K259" s="43"/>
      <c r="L259" s="43"/>
      <c r="M259" s="43"/>
      <c r="P259" s="132"/>
      <c r="Q259" s="133"/>
      <c r="R259" s="133"/>
      <c r="S259" s="115"/>
      <c r="T259" s="116"/>
      <c r="U259" s="132"/>
      <c r="V259" s="133"/>
      <c r="W259" s="133"/>
      <c r="X259" s="115"/>
      <c r="Y259" s="116"/>
      <c r="Z259" s="119" t="str">
        <f t="shared" si="16"/>
        <v/>
      </c>
      <c r="AA259" s="37" t="str">
        <f t="shared" si="17"/>
        <v/>
      </c>
    </row>
    <row r="260" spans="1:27" ht="119" hidden="1">
      <c r="A260" s="4">
        <v>2169</v>
      </c>
      <c r="E260" s="160" t="s">
        <v>2832</v>
      </c>
      <c r="F260" s="12" t="s">
        <v>1366</v>
      </c>
      <c r="G260" s="12" t="s">
        <v>1367</v>
      </c>
      <c r="H260" s="43"/>
      <c r="I260" s="43"/>
      <c r="J260" s="43"/>
      <c r="K260" s="43"/>
      <c r="L260" s="43"/>
      <c r="M260" s="43"/>
      <c r="P260" s="132"/>
      <c r="Q260" s="133"/>
      <c r="R260" s="133"/>
      <c r="S260" s="115"/>
      <c r="T260" s="116"/>
      <c r="U260" s="132"/>
      <c r="V260" s="133"/>
      <c r="W260" s="133"/>
      <c r="X260" s="115"/>
      <c r="Y260" s="116"/>
      <c r="Z260" s="119" t="str">
        <f t="shared" si="16"/>
        <v/>
      </c>
      <c r="AA260" s="37" t="str">
        <f t="shared" si="17"/>
        <v/>
      </c>
    </row>
    <row r="261" spans="1:27" s="15" customFormat="1" ht="17" hidden="1">
      <c r="A261" s="4"/>
      <c r="G261" s="15" t="s">
        <v>486</v>
      </c>
      <c r="H261" s="4"/>
      <c r="P261" s="165"/>
      <c r="Q261" s="165"/>
      <c r="R261" s="165"/>
      <c r="S261" s="165"/>
      <c r="T261" s="165"/>
      <c r="U261" s="165"/>
      <c r="V261" s="165"/>
      <c r="W261" s="165"/>
      <c r="X261" s="165"/>
      <c r="Y261" s="165"/>
    </row>
    <row r="262" spans="1:27" s="15" customFormat="1" ht="17" hidden="1">
      <c r="A262" s="4"/>
      <c r="G262" s="15" t="s">
        <v>486</v>
      </c>
      <c r="H262" s="4"/>
      <c r="P262" s="165"/>
      <c r="Q262" s="165"/>
      <c r="R262" s="165"/>
      <c r="S262" s="165"/>
      <c r="T262" s="165"/>
      <c r="U262" s="165"/>
      <c r="V262" s="165"/>
      <c r="W262" s="165"/>
      <c r="X262" s="165"/>
      <c r="Y262" s="165"/>
    </row>
    <row r="263" spans="1:27" s="15" customFormat="1" ht="17" hidden="1">
      <c r="A263" s="4"/>
      <c r="E263" s="131" t="s">
        <v>1368</v>
      </c>
      <c r="G263" s="15" t="s">
        <v>486</v>
      </c>
      <c r="H263" s="4"/>
      <c r="P263" s="165"/>
      <c r="Q263" s="165"/>
      <c r="R263" s="165"/>
      <c r="S263" s="165"/>
      <c r="T263" s="165"/>
      <c r="U263" s="165"/>
      <c r="V263" s="165"/>
      <c r="W263" s="165"/>
      <c r="X263" s="165"/>
      <c r="Y263" s="165"/>
    </row>
    <row r="264" spans="1:27" ht="136" hidden="1">
      <c r="A264" s="4">
        <v>2170</v>
      </c>
      <c r="B264" s="4" t="s">
        <v>1369</v>
      </c>
      <c r="E264" s="160" t="s">
        <v>2833</v>
      </c>
      <c r="F264" s="12" t="s">
        <v>1370</v>
      </c>
      <c r="G264" s="12" t="s">
        <v>1371</v>
      </c>
      <c r="H264" s="43"/>
      <c r="I264" s="43"/>
      <c r="J264" s="43"/>
      <c r="K264" s="43"/>
      <c r="L264" s="43"/>
      <c r="M264" s="43"/>
      <c r="P264" s="132"/>
      <c r="Q264" s="133"/>
      <c r="R264" s="133"/>
      <c r="S264" s="115"/>
      <c r="T264" s="116"/>
      <c r="U264" s="132"/>
      <c r="V264" s="133"/>
      <c r="W264" s="133"/>
      <c r="X264" s="115"/>
      <c r="Y264" s="116"/>
      <c r="Z264" s="119" t="str">
        <f t="shared" ref="Z264:Z321" si="18">IF(U264&lt;&gt;"",U264,IF(P264&lt;&gt;"",P264,IF(N264&lt;&gt;"",N264,"")))</f>
        <v/>
      </c>
      <c r="AA264" s="37" t="str">
        <f t="shared" ref="AA264:AA321" si="19">IF(X264&lt;&gt;"",X264,IF(S264&lt;&gt;"",S264,IF(O264&lt;&gt;"",O264,"")))</f>
        <v/>
      </c>
    </row>
    <row r="265" spans="1:27" ht="187" hidden="1">
      <c r="A265" s="4">
        <v>2171</v>
      </c>
      <c r="E265" s="160" t="s">
        <v>2824</v>
      </c>
      <c r="F265" s="12" t="s">
        <v>1372</v>
      </c>
      <c r="G265" s="12" t="s">
        <v>1373</v>
      </c>
      <c r="H265" s="43"/>
      <c r="I265" s="43"/>
      <c r="J265" s="43"/>
      <c r="K265" s="43"/>
      <c r="L265" s="43"/>
      <c r="M265" s="43"/>
      <c r="P265" s="132"/>
      <c r="Q265" s="133"/>
      <c r="R265" s="133"/>
      <c r="S265" s="115"/>
      <c r="T265" s="116"/>
      <c r="U265" s="132"/>
      <c r="V265" s="133"/>
      <c r="W265" s="133"/>
      <c r="X265" s="115"/>
      <c r="Y265" s="116"/>
      <c r="Z265" s="119" t="str">
        <f t="shared" si="18"/>
        <v/>
      </c>
      <c r="AA265" s="37" t="str">
        <f t="shared" si="19"/>
        <v/>
      </c>
    </row>
    <row r="266" spans="1:27" ht="136" hidden="1">
      <c r="A266" s="4">
        <v>2172</v>
      </c>
      <c r="E266" s="160" t="s">
        <v>2825</v>
      </c>
      <c r="F266" s="12" t="s">
        <v>1374</v>
      </c>
      <c r="G266" s="12" t="s">
        <v>1375</v>
      </c>
      <c r="H266" s="43"/>
      <c r="I266" s="43"/>
      <c r="J266" s="43"/>
      <c r="K266" s="43"/>
      <c r="L266" s="43"/>
      <c r="M266" s="43"/>
      <c r="P266" s="132"/>
      <c r="Q266" s="133"/>
      <c r="R266" s="133"/>
      <c r="S266" s="115"/>
      <c r="T266" s="116"/>
      <c r="U266" s="132"/>
      <c r="V266" s="133"/>
      <c r="W266" s="133"/>
      <c r="X266" s="115"/>
      <c r="Y266" s="116"/>
      <c r="Z266" s="119" t="str">
        <f t="shared" si="18"/>
        <v/>
      </c>
      <c r="AA266" s="37" t="str">
        <f t="shared" si="19"/>
        <v/>
      </c>
    </row>
    <row r="267" spans="1:27" ht="102" hidden="1">
      <c r="A267" s="4">
        <v>2173</v>
      </c>
      <c r="E267" s="160" t="s">
        <v>2834</v>
      </c>
      <c r="F267" s="12" t="s">
        <v>1376</v>
      </c>
      <c r="G267" s="12" t="s">
        <v>1377</v>
      </c>
      <c r="H267" s="43"/>
      <c r="I267" s="43"/>
      <c r="J267" s="43"/>
      <c r="K267" s="43"/>
      <c r="L267" s="43"/>
      <c r="M267" s="43"/>
      <c r="P267" s="132"/>
      <c r="Q267" s="133"/>
      <c r="R267" s="133"/>
      <c r="S267" s="115"/>
      <c r="T267" s="116"/>
      <c r="U267" s="132"/>
      <c r="V267" s="133"/>
      <c r="W267" s="133"/>
      <c r="X267" s="115"/>
      <c r="Y267" s="116"/>
      <c r="Z267" s="119" t="str">
        <f t="shared" si="18"/>
        <v/>
      </c>
      <c r="AA267" s="37" t="str">
        <f t="shared" si="19"/>
        <v/>
      </c>
    </row>
    <row r="268" spans="1:27" s="15" customFormat="1" ht="17" hidden="1">
      <c r="A268" s="4"/>
      <c r="G268" s="15" t="s">
        <v>486</v>
      </c>
      <c r="H268" s="4"/>
      <c r="P268" s="165"/>
      <c r="Q268" s="165"/>
      <c r="R268" s="165"/>
      <c r="S268" s="165"/>
      <c r="T268" s="165"/>
      <c r="U268" s="165"/>
      <c r="V268" s="165"/>
      <c r="W268" s="165"/>
      <c r="X268" s="165"/>
      <c r="Y268" s="165"/>
    </row>
    <row r="269" spans="1:27" s="15" customFormat="1" ht="17" hidden="1">
      <c r="A269" s="4"/>
      <c r="G269" s="15" t="s">
        <v>486</v>
      </c>
      <c r="H269" s="4"/>
      <c r="P269" s="165"/>
      <c r="Q269" s="165"/>
      <c r="R269" s="165"/>
      <c r="S269" s="165"/>
      <c r="T269" s="165"/>
      <c r="U269" s="165"/>
      <c r="V269" s="165"/>
      <c r="W269" s="165"/>
      <c r="X269" s="165"/>
      <c r="Y269" s="165"/>
    </row>
    <row r="270" spans="1:27" s="15" customFormat="1" ht="17" hidden="1">
      <c r="A270" s="4"/>
      <c r="E270" s="131" t="s">
        <v>1378</v>
      </c>
      <c r="G270" s="15" t="s">
        <v>486</v>
      </c>
      <c r="H270" s="4"/>
      <c r="P270" s="165"/>
      <c r="Q270" s="165"/>
      <c r="R270" s="165"/>
      <c r="S270" s="165"/>
      <c r="T270" s="165"/>
      <c r="U270" s="165"/>
      <c r="V270" s="165"/>
      <c r="W270" s="165"/>
      <c r="X270" s="165"/>
      <c r="Y270" s="165"/>
    </row>
    <row r="271" spans="1:27" ht="136" hidden="1">
      <c r="A271" s="4">
        <v>2174</v>
      </c>
      <c r="B271" s="4" t="s">
        <v>1379</v>
      </c>
      <c r="E271" s="160" t="s">
        <v>2835</v>
      </c>
      <c r="F271" s="12" t="s">
        <v>1380</v>
      </c>
      <c r="G271" s="12" t="s">
        <v>1381</v>
      </c>
      <c r="H271" s="43"/>
      <c r="I271" s="43"/>
      <c r="J271" s="43"/>
      <c r="K271" s="43"/>
      <c r="L271" s="43"/>
      <c r="M271" s="43"/>
      <c r="P271" s="132"/>
      <c r="Q271" s="133"/>
      <c r="R271" s="133"/>
      <c r="S271" s="115"/>
      <c r="T271" s="116"/>
      <c r="U271" s="132"/>
      <c r="V271" s="133"/>
      <c r="W271" s="133"/>
      <c r="X271" s="115"/>
      <c r="Y271" s="116"/>
      <c r="Z271" s="119" t="str">
        <f t="shared" si="18"/>
        <v/>
      </c>
      <c r="AA271" s="37" t="str">
        <f t="shared" si="19"/>
        <v/>
      </c>
    </row>
    <row r="272" spans="1:27" ht="153" hidden="1">
      <c r="A272" s="4">
        <v>2175</v>
      </c>
      <c r="B272" s="4" t="s">
        <v>1379</v>
      </c>
      <c r="E272" s="160" t="s">
        <v>2836</v>
      </c>
      <c r="F272" s="12" t="s">
        <v>1382</v>
      </c>
      <c r="G272" s="12" t="s">
        <v>1383</v>
      </c>
      <c r="H272" s="43"/>
      <c r="I272" s="43"/>
      <c r="J272" s="43"/>
      <c r="K272" s="43"/>
      <c r="L272" s="43"/>
      <c r="M272" s="43"/>
      <c r="P272" s="132"/>
      <c r="Q272" s="133"/>
      <c r="R272" s="133"/>
      <c r="S272" s="115"/>
      <c r="T272" s="116"/>
      <c r="U272" s="132"/>
      <c r="V272" s="133"/>
      <c r="W272" s="133"/>
      <c r="X272" s="115"/>
      <c r="Y272" s="116"/>
      <c r="Z272" s="119" t="str">
        <f t="shared" si="18"/>
        <v/>
      </c>
      <c r="AA272" s="37" t="str">
        <f t="shared" si="19"/>
        <v/>
      </c>
    </row>
    <row r="273" spans="1:27" ht="187" hidden="1">
      <c r="A273" s="4">
        <v>2176</v>
      </c>
      <c r="B273" s="4" t="s">
        <v>1379</v>
      </c>
      <c r="E273" s="160" t="s">
        <v>2837</v>
      </c>
      <c r="F273" s="12" t="s">
        <v>1384</v>
      </c>
      <c r="G273" s="12" t="s">
        <v>1385</v>
      </c>
      <c r="H273" s="43"/>
      <c r="I273" s="43"/>
      <c r="J273" s="43"/>
      <c r="K273" s="43"/>
      <c r="L273" s="43"/>
      <c r="M273" s="43"/>
      <c r="P273" s="132"/>
      <c r="Q273" s="133"/>
      <c r="R273" s="133"/>
      <c r="S273" s="115"/>
      <c r="T273" s="116"/>
      <c r="U273" s="132"/>
      <c r="V273" s="133"/>
      <c r="W273" s="133"/>
      <c r="X273" s="115"/>
      <c r="Y273" s="116"/>
      <c r="Z273" s="119" t="str">
        <f t="shared" si="18"/>
        <v/>
      </c>
      <c r="AA273" s="37" t="str">
        <f t="shared" si="19"/>
        <v/>
      </c>
    </row>
    <row r="274" spans="1:27" ht="170" hidden="1">
      <c r="A274" s="4">
        <v>2177</v>
      </c>
      <c r="B274" s="4" t="s">
        <v>1379</v>
      </c>
      <c r="E274" s="160" t="s">
        <v>2838</v>
      </c>
      <c r="F274" s="12" t="s">
        <v>1386</v>
      </c>
      <c r="G274" s="12" t="s">
        <v>1387</v>
      </c>
      <c r="H274" s="43"/>
      <c r="I274" s="43"/>
      <c r="J274" s="43"/>
      <c r="K274" s="43"/>
      <c r="L274" s="43"/>
      <c r="M274" s="43"/>
      <c r="P274" s="132"/>
      <c r="Q274" s="133"/>
      <c r="R274" s="133"/>
      <c r="S274" s="115"/>
      <c r="T274" s="116"/>
      <c r="U274" s="132"/>
      <c r="V274" s="133"/>
      <c r="W274" s="133"/>
      <c r="X274" s="115"/>
      <c r="Y274" s="116"/>
      <c r="Z274" s="119" t="str">
        <f t="shared" si="18"/>
        <v/>
      </c>
      <c r="AA274" s="37" t="str">
        <f t="shared" si="19"/>
        <v/>
      </c>
    </row>
    <row r="275" spans="1:27" s="15" customFormat="1" ht="17" hidden="1">
      <c r="A275" s="4"/>
      <c r="G275" s="15" t="s">
        <v>486</v>
      </c>
      <c r="H275" s="4"/>
      <c r="P275" s="165"/>
      <c r="Q275" s="165"/>
      <c r="R275" s="165"/>
      <c r="S275" s="165"/>
      <c r="T275" s="165"/>
      <c r="U275" s="165"/>
      <c r="V275" s="165"/>
      <c r="W275" s="165"/>
      <c r="X275" s="165"/>
      <c r="Y275" s="165"/>
    </row>
    <row r="276" spans="1:27" s="15" customFormat="1" ht="17" hidden="1">
      <c r="A276" s="4"/>
      <c r="G276" s="15" t="s">
        <v>486</v>
      </c>
      <c r="H276" s="4"/>
      <c r="P276" s="165"/>
      <c r="Q276" s="165"/>
      <c r="R276" s="165"/>
      <c r="S276" s="165"/>
      <c r="T276" s="165"/>
      <c r="U276" s="165"/>
      <c r="V276" s="165"/>
      <c r="W276" s="165"/>
      <c r="X276" s="165"/>
      <c r="Y276" s="165"/>
    </row>
    <row r="277" spans="1:27" s="15" customFormat="1" ht="17" hidden="1">
      <c r="A277" s="4"/>
      <c r="E277" s="131" t="s">
        <v>1388</v>
      </c>
      <c r="G277" s="15" t="s">
        <v>486</v>
      </c>
      <c r="H277" s="4"/>
      <c r="P277" s="165"/>
      <c r="Q277" s="165"/>
      <c r="R277" s="165"/>
      <c r="S277" s="165"/>
      <c r="T277" s="165"/>
      <c r="U277" s="165"/>
      <c r="V277" s="165"/>
      <c r="W277" s="165"/>
      <c r="X277" s="165"/>
      <c r="Y277" s="165"/>
    </row>
    <row r="278" spans="1:27" ht="170" hidden="1">
      <c r="A278" s="4">
        <v>2178</v>
      </c>
      <c r="B278" s="4" t="s">
        <v>1389</v>
      </c>
      <c r="E278" s="160" t="s">
        <v>2839</v>
      </c>
      <c r="F278" s="12" t="s">
        <v>1390</v>
      </c>
      <c r="G278" s="12" t="s">
        <v>1391</v>
      </c>
      <c r="H278" s="43"/>
      <c r="I278" s="43"/>
      <c r="J278" s="43"/>
      <c r="K278" s="43"/>
      <c r="L278" s="43"/>
      <c r="M278" s="43"/>
      <c r="P278" s="132"/>
      <c r="Q278" s="133"/>
      <c r="R278" s="133"/>
      <c r="S278" s="115"/>
      <c r="T278" s="116"/>
      <c r="U278" s="132"/>
      <c r="V278" s="133"/>
      <c r="W278" s="133"/>
      <c r="X278" s="115"/>
      <c r="Y278" s="116"/>
      <c r="Z278" s="119" t="str">
        <f t="shared" si="18"/>
        <v/>
      </c>
      <c r="AA278" s="37" t="str">
        <f t="shared" si="19"/>
        <v/>
      </c>
    </row>
    <row r="279" spans="1:27" ht="153" hidden="1">
      <c r="A279" s="4">
        <v>2179</v>
      </c>
      <c r="B279" s="4" t="s">
        <v>1392</v>
      </c>
      <c r="E279" s="160" t="s">
        <v>2840</v>
      </c>
      <c r="F279" s="12" t="s">
        <v>1393</v>
      </c>
      <c r="G279" s="12" t="s">
        <v>1394</v>
      </c>
      <c r="H279" s="43"/>
      <c r="I279" s="43"/>
      <c r="J279" s="43"/>
      <c r="K279" s="43"/>
      <c r="L279" s="43"/>
      <c r="M279" s="43"/>
      <c r="P279" s="132"/>
      <c r="Q279" s="133"/>
      <c r="R279" s="133"/>
      <c r="S279" s="115"/>
      <c r="T279" s="116"/>
      <c r="U279" s="132"/>
      <c r="V279" s="133"/>
      <c r="W279" s="133"/>
      <c r="X279" s="115"/>
      <c r="Y279" s="116"/>
      <c r="Z279" s="119" t="str">
        <f t="shared" si="18"/>
        <v/>
      </c>
      <c r="AA279" s="37" t="str">
        <f t="shared" si="19"/>
        <v/>
      </c>
    </row>
    <row r="280" spans="1:27" ht="153" hidden="1">
      <c r="A280" s="4">
        <v>2180</v>
      </c>
      <c r="B280" s="4" t="s">
        <v>1392</v>
      </c>
      <c r="E280" s="160" t="s">
        <v>2841</v>
      </c>
      <c r="F280" s="12" t="s">
        <v>1395</v>
      </c>
      <c r="G280" s="12" t="s">
        <v>1396</v>
      </c>
      <c r="H280" s="43"/>
      <c r="I280" s="43"/>
      <c r="J280" s="43"/>
      <c r="K280" s="43"/>
      <c r="L280" s="43"/>
      <c r="M280" s="43"/>
      <c r="P280" s="132"/>
      <c r="Q280" s="133"/>
      <c r="R280" s="133"/>
      <c r="S280" s="115"/>
      <c r="T280" s="116"/>
      <c r="U280" s="132"/>
      <c r="V280" s="133"/>
      <c r="W280" s="133"/>
      <c r="X280" s="115"/>
      <c r="Y280" s="116"/>
      <c r="Z280" s="119" t="str">
        <f t="shared" si="18"/>
        <v/>
      </c>
      <c r="AA280" s="37" t="str">
        <f t="shared" si="19"/>
        <v/>
      </c>
    </row>
    <row r="281" spans="1:27" ht="153" hidden="1">
      <c r="A281" s="4">
        <v>2181</v>
      </c>
      <c r="B281" s="4" t="s">
        <v>1392</v>
      </c>
      <c r="E281" s="160" t="s">
        <v>2842</v>
      </c>
      <c r="F281" s="12" t="s">
        <v>1397</v>
      </c>
      <c r="G281" s="12" t="s">
        <v>1398</v>
      </c>
      <c r="H281" s="43"/>
      <c r="I281" s="43"/>
      <c r="J281" s="43"/>
      <c r="K281" s="43"/>
      <c r="L281" s="43"/>
      <c r="M281" s="43"/>
      <c r="P281" s="132"/>
      <c r="Q281" s="133"/>
      <c r="R281" s="133"/>
      <c r="S281" s="115"/>
      <c r="T281" s="116"/>
      <c r="U281" s="132"/>
      <c r="V281" s="133"/>
      <c r="W281" s="133"/>
      <c r="X281" s="115"/>
      <c r="Y281" s="116"/>
      <c r="Z281" s="119" t="str">
        <f t="shared" si="18"/>
        <v/>
      </c>
      <c r="AA281" s="37" t="str">
        <f t="shared" si="19"/>
        <v/>
      </c>
    </row>
    <row r="282" spans="1:27" ht="170" hidden="1">
      <c r="A282" s="4">
        <v>2182</v>
      </c>
      <c r="B282" s="4" t="s">
        <v>1392</v>
      </c>
      <c r="E282" s="160" t="s">
        <v>2843</v>
      </c>
      <c r="F282" s="12" t="s">
        <v>1399</v>
      </c>
      <c r="G282" s="12" t="s">
        <v>1400</v>
      </c>
      <c r="H282" s="43"/>
      <c r="I282" s="43"/>
      <c r="J282" s="43"/>
      <c r="K282" s="43"/>
      <c r="L282" s="43"/>
      <c r="M282" s="43"/>
      <c r="P282" s="132"/>
      <c r="Q282" s="133"/>
      <c r="R282" s="133"/>
      <c r="S282" s="115"/>
      <c r="T282" s="116"/>
      <c r="U282" s="132"/>
      <c r="V282" s="133"/>
      <c r="W282" s="133"/>
      <c r="X282" s="115"/>
      <c r="Y282" s="116"/>
      <c r="Z282" s="119" t="str">
        <f t="shared" si="18"/>
        <v/>
      </c>
      <c r="AA282" s="37" t="str">
        <f t="shared" si="19"/>
        <v/>
      </c>
    </row>
    <row r="283" spans="1:27" ht="119" hidden="1">
      <c r="A283" s="4">
        <v>2183</v>
      </c>
      <c r="B283" s="4" t="s">
        <v>1392</v>
      </c>
      <c r="E283" s="160" t="s">
        <v>2844</v>
      </c>
      <c r="F283" s="12" t="s">
        <v>1401</v>
      </c>
      <c r="G283" s="12" t="s">
        <v>1402</v>
      </c>
      <c r="H283" s="43"/>
      <c r="I283" s="43"/>
      <c r="J283" s="43"/>
      <c r="K283" s="43"/>
      <c r="L283" s="43"/>
      <c r="M283" s="43"/>
      <c r="P283" s="132"/>
      <c r="Q283" s="133"/>
      <c r="R283" s="133"/>
      <c r="S283" s="115"/>
      <c r="T283" s="116"/>
      <c r="U283" s="132"/>
      <c r="V283" s="133"/>
      <c r="W283" s="133"/>
      <c r="X283" s="115"/>
      <c r="Y283" s="116"/>
      <c r="Z283" s="119" t="str">
        <f t="shared" si="18"/>
        <v/>
      </c>
      <c r="AA283" s="37" t="str">
        <f t="shared" si="19"/>
        <v/>
      </c>
    </row>
    <row r="284" spans="1:27" ht="119" hidden="1">
      <c r="A284" s="4">
        <v>2184</v>
      </c>
      <c r="B284" s="4" t="s">
        <v>1403</v>
      </c>
      <c r="E284" s="160" t="s">
        <v>2845</v>
      </c>
      <c r="F284" s="12" t="s">
        <v>1404</v>
      </c>
      <c r="G284" s="12" t="s">
        <v>1405</v>
      </c>
      <c r="H284" s="43"/>
      <c r="I284" s="43"/>
      <c r="J284" s="43"/>
      <c r="K284" s="43"/>
      <c r="L284" s="43"/>
      <c r="M284" s="43"/>
      <c r="P284" s="132"/>
      <c r="Q284" s="133"/>
      <c r="R284" s="133"/>
      <c r="S284" s="115"/>
      <c r="T284" s="116"/>
      <c r="U284" s="132"/>
      <c r="V284" s="133"/>
      <c r="W284" s="133"/>
      <c r="X284" s="115"/>
      <c r="Y284" s="116"/>
      <c r="Z284" s="119" t="str">
        <f t="shared" si="18"/>
        <v/>
      </c>
      <c r="AA284" s="37" t="str">
        <f t="shared" si="19"/>
        <v/>
      </c>
    </row>
    <row r="285" spans="1:27" ht="136" hidden="1">
      <c r="A285" s="4">
        <v>2185</v>
      </c>
      <c r="B285" s="4" t="s">
        <v>1392</v>
      </c>
      <c r="E285" s="160" t="s">
        <v>2846</v>
      </c>
      <c r="F285" s="12" t="s">
        <v>1406</v>
      </c>
      <c r="G285" s="12" t="s">
        <v>1407</v>
      </c>
      <c r="H285" s="43"/>
      <c r="I285" s="43"/>
      <c r="J285" s="43"/>
      <c r="K285" s="43"/>
      <c r="L285" s="43"/>
      <c r="M285" s="43"/>
      <c r="P285" s="132"/>
      <c r="Q285" s="133"/>
      <c r="R285" s="133"/>
      <c r="S285" s="115"/>
      <c r="T285" s="116"/>
      <c r="U285" s="132"/>
      <c r="V285" s="133"/>
      <c r="W285" s="133"/>
      <c r="X285" s="115"/>
      <c r="Y285" s="116"/>
      <c r="Z285" s="119" t="str">
        <f t="shared" si="18"/>
        <v/>
      </c>
      <c r="AA285" s="37" t="str">
        <f t="shared" si="19"/>
        <v/>
      </c>
    </row>
    <row r="286" spans="1:27" ht="153" hidden="1">
      <c r="A286" s="4">
        <v>2186</v>
      </c>
      <c r="B286" s="4" t="s">
        <v>1392</v>
      </c>
      <c r="E286" s="160" t="s">
        <v>2847</v>
      </c>
      <c r="F286" s="12" t="s">
        <v>1408</v>
      </c>
      <c r="G286" s="12" t="s">
        <v>1409</v>
      </c>
      <c r="H286" s="43"/>
      <c r="I286" s="43"/>
      <c r="J286" s="43"/>
      <c r="K286" s="43"/>
      <c r="L286" s="43"/>
      <c r="M286" s="43"/>
      <c r="P286" s="132"/>
      <c r="Q286" s="133"/>
      <c r="R286" s="133"/>
      <c r="S286" s="115"/>
      <c r="T286" s="116"/>
      <c r="U286" s="132"/>
      <c r="V286" s="133"/>
      <c r="W286" s="133"/>
      <c r="X286" s="115"/>
      <c r="Y286" s="116"/>
      <c r="Z286" s="119" t="str">
        <f t="shared" si="18"/>
        <v/>
      </c>
      <c r="AA286" s="37" t="str">
        <f t="shared" si="19"/>
        <v/>
      </c>
    </row>
    <row r="287" spans="1:27" ht="119" hidden="1">
      <c r="A287" s="4">
        <v>2187</v>
      </c>
      <c r="B287" s="4" t="s">
        <v>1410</v>
      </c>
      <c r="E287" s="160" t="s">
        <v>2848</v>
      </c>
      <c r="F287" s="12" t="s">
        <v>1411</v>
      </c>
      <c r="G287" s="12" t="s">
        <v>1357</v>
      </c>
      <c r="H287" s="43"/>
      <c r="I287" s="43"/>
      <c r="J287" s="43"/>
      <c r="K287" s="43"/>
      <c r="L287" s="43"/>
      <c r="M287" s="43"/>
      <c r="P287" s="132"/>
      <c r="Q287" s="133"/>
      <c r="R287" s="133"/>
      <c r="S287" s="115"/>
      <c r="T287" s="116"/>
      <c r="U287" s="132"/>
      <c r="V287" s="133"/>
      <c r="W287" s="133"/>
      <c r="X287" s="115"/>
      <c r="Y287" s="116"/>
      <c r="Z287" s="119" t="str">
        <f t="shared" si="18"/>
        <v/>
      </c>
      <c r="AA287" s="37" t="str">
        <f t="shared" si="19"/>
        <v/>
      </c>
    </row>
    <row r="288" spans="1:27" s="15" customFormat="1" ht="17" hidden="1">
      <c r="A288" s="4"/>
      <c r="G288" s="15" t="s">
        <v>486</v>
      </c>
      <c r="H288" s="4"/>
      <c r="P288" s="165"/>
      <c r="Q288" s="165"/>
      <c r="R288" s="165"/>
      <c r="S288" s="165"/>
      <c r="T288" s="165"/>
      <c r="U288" s="165"/>
      <c r="V288" s="165"/>
      <c r="W288" s="165"/>
      <c r="X288" s="165"/>
      <c r="Y288" s="165"/>
    </row>
    <row r="289" spans="1:27" s="15" customFormat="1" ht="17" hidden="1">
      <c r="A289" s="4"/>
      <c r="G289" s="15" t="s">
        <v>486</v>
      </c>
      <c r="H289" s="4"/>
      <c r="P289" s="165"/>
      <c r="Q289" s="165"/>
      <c r="R289" s="165"/>
      <c r="S289" s="165"/>
      <c r="T289" s="165"/>
      <c r="U289" s="165"/>
      <c r="V289" s="165"/>
      <c r="W289" s="165"/>
      <c r="X289" s="165"/>
      <c r="Y289" s="165"/>
    </row>
    <row r="290" spans="1:27" s="15" customFormat="1" ht="17" hidden="1">
      <c r="A290" s="4"/>
      <c r="E290" s="131" t="s">
        <v>1412</v>
      </c>
      <c r="G290" s="15" t="s">
        <v>486</v>
      </c>
      <c r="H290" s="4"/>
      <c r="P290" s="165"/>
      <c r="Q290" s="165"/>
      <c r="R290" s="165"/>
      <c r="S290" s="165"/>
      <c r="T290" s="165"/>
      <c r="U290" s="165"/>
      <c r="V290" s="165"/>
      <c r="W290" s="165"/>
      <c r="X290" s="165"/>
      <c r="Y290" s="165"/>
    </row>
    <row r="291" spans="1:27" ht="119" hidden="1">
      <c r="A291" s="4">
        <v>2188</v>
      </c>
      <c r="E291" s="160" t="s">
        <v>2849</v>
      </c>
      <c r="F291" s="12" t="s">
        <v>1413</v>
      </c>
      <c r="G291" s="12" t="s">
        <v>1414</v>
      </c>
      <c r="H291" s="43"/>
      <c r="I291" s="43"/>
      <c r="J291" s="43"/>
      <c r="K291" s="43"/>
      <c r="L291" s="43"/>
      <c r="M291" s="43"/>
      <c r="P291" s="132"/>
      <c r="Q291" s="133"/>
      <c r="R291" s="133"/>
      <c r="S291" s="115"/>
      <c r="T291" s="116"/>
      <c r="U291" s="132"/>
      <c r="V291" s="133"/>
      <c r="W291" s="133"/>
      <c r="X291" s="115"/>
      <c r="Y291" s="116"/>
      <c r="Z291" s="119" t="str">
        <f t="shared" si="18"/>
        <v/>
      </c>
      <c r="AA291" s="37" t="str">
        <f t="shared" si="19"/>
        <v/>
      </c>
    </row>
    <row r="292" spans="1:27" ht="136" hidden="1">
      <c r="A292" s="4">
        <v>2189</v>
      </c>
      <c r="E292" s="160" t="s">
        <v>2850</v>
      </c>
      <c r="F292" s="12" t="s">
        <v>1415</v>
      </c>
      <c r="G292" s="12" t="s">
        <v>1416</v>
      </c>
      <c r="H292" s="43"/>
      <c r="I292" s="43"/>
      <c r="J292" s="43"/>
      <c r="K292" s="43"/>
      <c r="L292" s="43"/>
      <c r="M292" s="43"/>
      <c r="P292" s="132"/>
      <c r="Q292" s="133"/>
      <c r="R292" s="133"/>
      <c r="S292" s="115"/>
      <c r="T292" s="116"/>
      <c r="U292" s="132"/>
      <c r="V292" s="133"/>
      <c r="W292" s="133"/>
      <c r="X292" s="115"/>
      <c r="Y292" s="116"/>
      <c r="Z292" s="119" t="str">
        <f t="shared" si="18"/>
        <v/>
      </c>
      <c r="AA292" s="37" t="str">
        <f t="shared" si="19"/>
        <v/>
      </c>
    </row>
    <row r="293" spans="1:27" ht="136" hidden="1">
      <c r="A293" s="4">
        <v>2190</v>
      </c>
      <c r="E293" s="160" t="s">
        <v>2851</v>
      </c>
      <c r="F293" s="12" t="s">
        <v>1417</v>
      </c>
      <c r="G293" s="12" t="s">
        <v>1418</v>
      </c>
      <c r="H293" s="43"/>
      <c r="I293" s="43"/>
      <c r="J293" s="43"/>
      <c r="K293" s="43"/>
      <c r="L293" s="43"/>
      <c r="M293" s="43"/>
      <c r="P293" s="132"/>
      <c r="Q293" s="133"/>
      <c r="R293" s="133"/>
      <c r="S293" s="115"/>
      <c r="T293" s="116"/>
      <c r="U293" s="132"/>
      <c r="V293" s="133"/>
      <c r="W293" s="133"/>
      <c r="X293" s="115"/>
      <c r="Y293" s="116"/>
      <c r="Z293" s="119" t="str">
        <f t="shared" si="18"/>
        <v/>
      </c>
      <c r="AA293" s="37" t="str">
        <f t="shared" si="19"/>
        <v/>
      </c>
    </row>
    <row r="294" spans="1:27" ht="170" hidden="1">
      <c r="A294" s="4">
        <v>2191</v>
      </c>
      <c r="E294" s="160" t="s">
        <v>2852</v>
      </c>
      <c r="F294" s="12" t="s">
        <v>1419</v>
      </c>
      <c r="G294" s="12" t="s">
        <v>1420</v>
      </c>
      <c r="H294" s="43"/>
      <c r="I294" s="43"/>
      <c r="J294" s="43"/>
      <c r="K294" s="43"/>
      <c r="L294" s="43"/>
      <c r="M294" s="43"/>
      <c r="P294" s="132"/>
      <c r="Q294" s="133"/>
      <c r="R294" s="133"/>
      <c r="S294" s="115"/>
      <c r="T294" s="116"/>
      <c r="U294" s="132"/>
      <c r="V294" s="133"/>
      <c r="W294" s="133"/>
      <c r="X294" s="115"/>
      <c r="Y294" s="116"/>
      <c r="Z294" s="119" t="str">
        <f t="shared" si="18"/>
        <v/>
      </c>
      <c r="AA294" s="37" t="str">
        <f t="shared" si="19"/>
        <v/>
      </c>
    </row>
    <row r="295" spans="1:27" ht="119" hidden="1">
      <c r="A295" s="4">
        <v>2192</v>
      </c>
      <c r="E295" s="160" t="s">
        <v>2853</v>
      </c>
      <c r="F295" s="12" t="s">
        <v>1421</v>
      </c>
      <c r="G295" s="12" t="s">
        <v>1422</v>
      </c>
      <c r="H295" s="43"/>
      <c r="I295" s="43"/>
      <c r="J295" s="43"/>
      <c r="K295" s="43"/>
      <c r="L295" s="43"/>
      <c r="M295" s="43"/>
      <c r="P295" s="132"/>
      <c r="Q295" s="133"/>
      <c r="R295" s="133"/>
      <c r="S295" s="115"/>
      <c r="T295" s="116"/>
      <c r="U295" s="132"/>
      <c r="V295" s="133"/>
      <c r="W295" s="133"/>
      <c r="X295" s="115"/>
      <c r="Y295" s="116"/>
      <c r="Z295" s="119" t="str">
        <f t="shared" si="18"/>
        <v/>
      </c>
      <c r="AA295" s="37" t="str">
        <f t="shared" si="19"/>
        <v/>
      </c>
    </row>
    <row r="296" spans="1:27" ht="204" hidden="1">
      <c r="A296" s="4">
        <v>2193</v>
      </c>
      <c r="E296" s="160" t="s">
        <v>2854</v>
      </c>
      <c r="F296" s="12" t="s">
        <v>1423</v>
      </c>
      <c r="G296" s="12" t="s">
        <v>1424</v>
      </c>
      <c r="H296" s="43"/>
      <c r="I296" s="43"/>
      <c r="J296" s="43"/>
      <c r="K296" s="43"/>
      <c r="L296" s="43"/>
      <c r="M296" s="43"/>
      <c r="P296" s="132"/>
      <c r="Q296" s="133"/>
      <c r="R296" s="133"/>
      <c r="S296" s="115"/>
      <c r="T296" s="116"/>
      <c r="U296" s="132"/>
      <c r="V296" s="133"/>
      <c r="W296" s="133"/>
      <c r="X296" s="115"/>
      <c r="Y296" s="116"/>
      <c r="Z296" s="119" t="str">
        <f t="shared" si="18"/>
        <v/>
      </c>
      <c r="AA296" s="37" t="str">
        <f t="shared" si="19"/>
        <v/>
      </c>
    </row>
    <row r="297" spans="1:27" ht="136" hidden="1">
      <c r="A297" s="4">
        <v>2194</v>
      </c>
      <c r="E297" s="160" t="s">
        <v>2855</v>
      </c>
      <c r="F297" s="12" t="s">
        <v>1425</v>
      </c>
      <c r="G297" s="12" t="s">
        <v>1426</v>
      </c>
      <c r="H297" s="43"/>
      <c r="I297" s="43"/>
      <c r="J297" s="43"/>
      <c r="K297" s="43"/>
      <c r="L297" s="43"/>
      <c r="M297" s="43"/>
      <c r="P297" s="132"/>
      <c r="Q297" s="133"/>
      <c r="R297" s="133"/>
      <c r="S297" s="115"/>
      <c r="T297" s="116"/>
      <c r="U297" s="132"/>
      <c r="V297" s="133"/>
      <c r="W297" s="133"/>
      <c r="X297" s="115"/>
      <c r="Y297" s="116"/>
      <c r="Z297" s="119" t="str">
        <f t="shared" si="18"/>
        <v/>
      </c>
      <c r="AA297" s="37" t="str">
        <f t="shared" si="19"/>
        <v/>
      </c>
    </row>
    <row r="298" spans="1:27" ht="170" hidden="1">
      <c r="A298" s="4">
        <v>2195</v>
      </c>
      <c r="E298" s="160" t="s">
        <v>2856</v>
      </c>
      <c r="F298" s="12" t="s">
        <v>1427</v>
      </c>
      <c r="G298" s="12" t="s">
        <v>1428</v>
      </c>
      <c r="H298" s="43"/>
      <c r="I298" s="43"/>
      <c r="J298" s="43"/>
      <c r="K298" s="43"/>
      <c r="L298" s="43"/>
      <c r="M298" s="43"/>
      <c r="P298" s="132"/>
      <c r="Q298" s="133"/>
      <c r="R298" s="133"/>
      <c r="S298" s="115"/>
      <c r="T298" s="116"/>
      <c r="U298" s="132"/>
      <c r="V298" s="133"/>
      <c r="W298" s="133"/>
      <c r="X298" s="115"/>
      <c r="Y298" s="116"/>
      <c r="Z298" s="119" t="str">
        <f t="shared" si="18"/>
        <v/>
      </c>
      <c r="AA298" s="37" t="str">
        <f t="shared" si="19"/>
        <v/>
      </c>
    </row>
    <row r="299" spans="1:27" s="15" customFormat="1" hidden="1">
      <c r="A299" s="4"/>
      <c r="H299" s="4"/>
      <c r="P299" s="165"/>
      <c r="Q299" s="165"/>
      <c r="R299" s="165"/>
      <c r="S299" s="165"/>
      <c r="T299" s="165"/>
      <c r="U299" s="165"/>
      <c r="V299" s="165"/>
      <c r="W299" s="165"/>
      <c r="X299" s="165"/>
      <c r="Y299" s="165"/>
    </row>
    <row r="300" spans="1:27" s="15" customFormat="1" hidden="1">
      <c r="A300" s="4"/>
      <c r="H300" s="4"/>
      <c r="P300" s="165"/>
      <c r="Q300" s="165"/>
      <c r="R300" s="165"/>
      <c r="S300" s="165"/>
      <c r="T300" s="165"/>
      <c r="U300" s="165"/>
      <c r="V300" s="165"/>
      <c r="W300" s="165"/>
      <c r="X300" s="165"/>
      <c r="Y300" s="165"/>
    </row>
    <row r="301" spans="1:27" s="15" customFormat="1" ht="17" hidden="1">
      <c r="A301" s="4"/>
      <c r="E301" s="131" t="s">
        <v>1429</v>
      </c>
      <c r="H301" s="4"/>
      <c r="P301" s="165"/>
      <c r="Q301" s="165"/>
      <c r="R301" s="165"/>
      <c r="S301" s="165"/>
      <c r="T301" s="165"/>
      <c r="U301" s="165"/>
      <c r="V301" s="165"/>
      <c r="W301" s="165"/>
      <c r="X301" s="165"/>
      <c r="Y301" s="165"/>
    </row>
    <row r="302" spans="1:27" ht="409.6" hidden="1">
      <c r="A302" s="4">
        <v>2196</v>
      </c>
      <c r="B302" s="4" t="s">
        <v>1430</v>
      </c>
      <c r="E302" s="13" t="s">
        <v>2858</v>
      </c>
      <c r="F302" s="12" t="s">
        <v>1431</v>
      </c>
      <c r="G302" s="12" t="s">
        <v>1432</v>
      </c>
      <c r="H302" s="43"/>
      <c r="I302" s="43"/>
      <c r="J302" s="159" t="s">
        <v>2857</v>
      </c>
      <c r="K302" s="43"/>
      <c r="L302" s="43"/>
      <c r="M302" s="43"/>
      <c r="P302" s="132"/>
      <c r="Q302" s="133"/>
      <c r="R302" s="133"/>
      <c r="S302" s="115"/>
      <c r="T302" s="116"/>
      <c r="U302" s="132"/>
      <c r="V302" s="133"/>
      <c r="W302" s="133"/>
      <c r="X302" s="115"/>
      <c r="Y302" s="116"/>
      <c r="Z302" s="119" t="str">
        <f t="shared" si="18"/>
        <v/>
      </c>
      <c r="AA302" s="37" t="str">
        <f t="shared" si="19"/>
        <v/>
      </c>
    </row>
    <row r="303" spans="1:27" s="15" customFormat="1" hidden="1">
      <c r="A303" s="4"/>
      <c r="H303" s="4"/>
      <c r="P303" s="165"/>
      <c r="Q303" s="165"/>
      <c r="R303" s="165"/>
      <c r="S303" s="165"/>
      <c r="T303" s="165"/>
      <c r="U303" s="165"/>
      <c r="V303" s="165"/>
      <c r="W303" s="165"/>
      <c r="X303" s="165"/>
      <c r="Y303" s="165"/>
    </row>
    <row r="304" spans="1:27" s="15" customFormat="1" hidden="1">
      <c r="A304" s="4"/>
      <c r="H304" s="4"/>
      <c r="P304" s="165"/>
      <c r="Q304" s="165"/>
      <c r="R304" s="165"/>
      <c r="S304" s="165"/>
      <c r="T304" s="165"/>
      <c r="U304" s="165"/>
      <c r="V304" s="165"/>
      <c r="W304" s="165"/>
      <c r="X304" s="165"/>
      <c r="Y304" s="165"/>
    </row>
    <row r="305" spans="1:27" s="15" customFormat="1" ht="19" hidden="1">
      <c r="A305" s="4"/>
      <c r="E305" s="170" t="s">
        <v>88</v>
      </c>
      <c r="F305" s="170"/>
      <c r="G305" s="170"/>
      <c r="H305" s="4"/>
      <c r="P305" s="165"/>
      <c r="Q305" s="165"/>
      <c r="R305" s="165"/>
      <c r="S305" s="165"/>
      <c r="T305" s="165"/>
      <c r="U305" s="165"/>
      <c r="V305" s="165"/>
      <c r="W305" s="165"/>
      <c r="X305" s="165"/>
      <c r="Y305" s="165"/>
    </row>
    <row r="306" spans="1:27" s="15" customFormat="1" ht="17" hidden="1">
      <c r="A306" s="4"/>
      <c r="E306" s="131" t="s">
        <v>1433</v>
      </c>
      <c r="H306" s="4"/>
      <c r="P306" s="165"/>
      <c r="Q306" s="165"/>
      <c r="R306" s="165"/>
      <c r="S306" s="165"/>
      <c r="T306" s="165"/>
      <c r="U306" s="165"/>
      <c r="V306" s="165"/>
      <c r="W306" s="165"/>
      <c r="X306" s="165"/>
      <c r="Y306" s="165"/>
    </row>
    <row r="307" spans="1:27" ht="221" hidden="1">
      <c r="A307" s="4">
        <v>2197</v>
      </c>
      <c r="B307" s="4" t="s">
        <v>1434</v>
      </c>
      <c r="E307" s="160" t="s">
        <v>2859</v>
      </c>
      <c r="F307" s="12" t="s">
        <v>1435</v>
      </c>
      <c r="G307" s="12" t="s">
        <v>1436</v>
      </c>
      <c r="H307" s="43"/>
      <c r="I307" s="43"/>
      <c r="J307" s="43"/>
      <c r="K307" s="43"/>
      <c r="L307" s="43"/>
      <c r="M307" s="43"/>
      <c r="P307" s="132"/>
      <c r="Q307" s="133"/>
      <c r="R307" s="133"/>
      <c r="S307" s="115"/>
      <c r="T307" s="116"/>
      <c r="U307" s="132"/>
      <c r="V307" s="133"/>
      <c r="W307" s="133"/>
      <c r="X307" s="115"/>
      <c r="Y307" s="116"/>
      <c r="Z307" s="119" t="str">
        <f t="shared" si="18"/>
        <v/>
      </c>
      <c r="AA307" s="37" t="str">
        <f t="shared" si="19"/>
        <v/>
      </c>
    </row>
    <row r="308" spans="1:27" ht="238" hidden="1">
      <c r="A308" s="4">
        <v>2198</v>
      </c>
      <c r="B308" s="4" t="s">
        <v>1437</v>
      </c>
      <c r="E308" s="160" t="s">
        <v>2860</v>
      </c>
      <c r="F308" s="12" t="s">
        <v>1438</v>
      </c>
      <c r="G308" s="12" t="s">
        <v>1439</v>
      </c>
      <c r="H308" s="43"/>
      <c r="I308" s="43"/>
      <c r="J308" s="43"/>
      <c r="K308" s="43"/>
      <c r="L308" s="43"/>
      <c r="M308" s="43"/>
      <c r="P308" s="132"/>
      <c r="Q308" s="133"/>
      <c r="R308" s="133"/>
      <c r="S308" s="115"/>
      <c r="T308" s="116"/>
      <c r="U308" s="132"/>
      <c r="V308" s="133"/>
      <c r="W308" s="133"/>
      <c r="X308" s="115"/>
      <c r="Y308" s="116"/>
      <c r="Z308" s="119" t="str">
        <f t="shared" si="18"/>
        <v/>
      </c>
      <c r="AA308" s="37" t="str">
        <f t="shared" si="19"/>
        <v/>
      </c>
    </row>
    <row r="309" spans="1:27" ht="238" hidden="1">
      <c r="A309" s="4">
        <v>2199</v>
      </c>
      <c r="E309" s="160" t="s">
        <v>2861</v>
      </c>
      <c r="F309" s="12" t="s">
        <v>1440</v>
      </c>
      <c r="G309" s="12" t="s">
        <v>1441</v>
      </c>
      <c r="H309" s="43"/>
      <c r="I309" s="43"/>
      <c r="J309" s="43"/>
      <c r="K309" s="43"/>
      <c r="L309" s="43"/>
      <c r="M309" s="43"/>
      <c r="P309" s="132"/>
      <c r="Q309" s="133"/>
      <c r="R309" s="133"/>
      <c r="S309" s="115"/>
      <c r="T309" s="116"/>
      <c r="U309" s="132"/>
      <c r="V309" s="133"/>
      <c r="W309" s="133"/>
      <c r="X309" s="115"/>
      <c r="Y309" s="116"/>
      <c r="Z309" s="119" t="str">
        <f t="shared" si="18"/>
        <v/>
      </c>
      <c r="AA309" s="37" t="str">
        <f t="shared" si="19"/>
        <v/>
      </c>
    </row>
    <row r="310" spans="1:27" ht="136" hidden="1">
      <c r="A310" s="4">
        <v>2200</v>
      </c>
      <c r="E310" s="160" t="s">
        <v>2862</v>
      </c>
      <c r="F310" s="12" t="s">
        <v>1442</v>
      </c>
      <c r="G310" s="12" t="s">
        <v>1443</v>
      </c>
      <c r="H310" s="43"/>
      <c r="I310" s="43"/>
      <c r="J310" s="43"/>
      <c r="K310" s="43"/>
      <c r="L310" s="43"/>
      <c r="M310" s="43"/>
      <c r="P310" s="132"/>
      <c r="Q310" s="133"/>
      <c r="R310" s="133"/>
      <c r="S310" s="115"/>
      <c r="T310" s="116"/>
      <c r="U310" s="132"/>
      <c r="V310" s="133"/>
      <c r="W310" s="133"/>
      <c r="X310" s="115"/>
      <c r="Y310" s="116"/>
      <c r="Z310" s="119" t="str">
        <f t="shared" si="18"/>
        <v/>
      </c>
      <c r="AA310" s="37" t="str">
        <f t="shared" si="19"/>
        <v/>
      </c>
    </row>
    <row r="311" spans="1:27" ht="204" hidden="1">
      <c r="A311" s="4">
        <v>2201</v>
      </c>
      <c r="E311" s="160" t="s">
        <v>2863</v>
      </c>
      <c r="F311" s="12" t="s">
        <v>1444</v>
      </c>
      <c r="G311" s="12" t="s">
        <v>1445</v>
      </c>
      <c r="H311" s="43"/>
      <c r="I311" s="43"/>
      <c r="J311" s="43"/>
      <c r="K311" s="43"/>
      <c r="L311" s="43"/>
      <c r="M311" s="43"/>
      <c r="P311" s="132"/>
      <c r="Q311" s="133"/>
      <c r="R311" s="133"/>
      <c r="S311" s="115"/>
      <c r="T311" s="116"/>
      <c r="U311" s="132"/>
      <c r="V311" s="133"/>
      <c r="W311" s="133"/>
      <c r="X311" s="115"/>
      <c r="Y311" s="116"/>
      <c r="Z311" s="119" t="str">
        <f t="shared" si="18"/>
        <v/>
      </c>
      <c r="AA311" s="37" t="str">
        <f t="shared" si="19"/>
        <v/>
      </c>
    </row>
    <row r="312" spans="1:27" s="15" customFormat="1" ht="17" hidden="1">
      <c r="A312" s="4"/>
      <c r="G312" s="15" t="s">
        <v>486</v>
      </c>
      <c r="H312" s="4"/>
      <c r="P312" s="165"/>
      <c r="Q312" s="165"/>
      <c r="R312" s="165"/>
      <c r="S312" s="165"/>
      <c r="T312" s="165"/>
      <c r="U312" s="165"/>
      <c r="V312" s="165"/>
      <c r="W312" s="165"/>
      <c r="X312" s="165"/>
      <c r="Y312" s="165"/>
    </row>
    <row r="313" spans="1:27" s="15" customFormat="1" ht="17" hidden="1">
      <c r="A313" s="4"/>
      <c r="G313" s="15" t="s">
        <v>486</v>
      </c>
      <c r="H313" s="4"/>
      <c r="P313" s="165"/>
      <c r="Q313" s="165"/>
      <c r="R313" s="165"/>
      <c r="S313" s="165"/>
      <c r="T313" s="165"/>
      <c r="U313" s="165"/>
      <c r="V313" s="165"/>
      <c r="W313" s="165"/>
      <c r="X313" s="165"/>
      <c r="Y313" s="165"/>
    </row>
    <row r="314" spans="1:27" s="15" customFormat="1" ht="17" hidden="1">
      <c r="A314" s="4"/>
      <c r="E314" s="131" t="s">
        <v>1446</v>
      </c>
      <c r="G314" s="15" t="s">
        <v>486</v>
      </c>
      <c r="H314" s="4"/>
      <c r="P314" s="165"/>
      <c r="Q314" s="165"/>
      <c r="R314" s="165"/>
      <c r="S314" s="165"/>
      <c r="T314" s="165"/>
      <c r="U314" s="165"/>
      <c r="V314" s="165"/>
      <c r="W314" s="165"/>
      <c r="X314" s="165"/>
      <c r="Y314" s="165"/>
    </row>
    <row r="315" spans="1:27" ht="136" hidden="1">
      <c r="A315" s="4">
        <v>2202</v>
      </c>
      <c r="B315" s="4" t="s">
        <v>1447</v>
      </c>
      <c r="E315" s="160" t="s">
        <v>2864</v>
      </c>
      <c r="F315" s="12" t="s">
        <v>1448</v>
      </c>
      <c r="G315" s="12" t="s">
        <v>1449</v>
      </c>
      <c r="H315" s="43"/>
      <c r="I315" s="43"/>
      <c r="J315" s="43"/>
      <c r="K315" s="43"/>
      <c r="L315" s="43"/>
      <c r="M315" s="43"/>
      <c r="P315" s="132"/>
      <c r="Q315" s="133"/>
      <c r="R315" s="133"/>
      <c r="S315" s="115"/>
      <c r="T315" s="116"/>
      <c r="U315" s="132"/>
      <c r="V315" s="133"/>
      <c r="W315" s="133"/>
      <c r="X315" s="115"/>
      <c r="Y315" s="116"/>
      <c r="Z315" s="119" t="str">
        <f t="shared" si="18"/>
        <v/>
      </c>
      <c r="AA315" s="37" t="str">
        <f t="shared" si="19"/>
        <v/>
      </c>
    </row>
    <row r="316" spans="1:27" ht="204" hidden="1">
      <c r="A316" s="4">
        <v>2203</v>
      </c>
      <c r="B316" s="4" t="s">
        <v>1450</v>
      </c>
      <c r="E316" s="160" t="s">
        <v>2865</v>
      </c>
      <c r="F316" s="12" t="s">
        <v>1451</v>
      </c>
      <c r="G316" s="12" t="s">
        <v>1452</v>
      </c>
      <c r="H316" s="43"/>
      <c r="I316" s="43"/>
      <c r="J316" s="43"/>
      <c r="K316" s="43"/>
      <c r="L316" s="43"/>
      <c r="M316" s="43"/>
      <c r="P316" s="132"/>
      <c r="Q316" s="133"/>
      <c r="R316" s="133"/>
      <c r="S316" s="115"/>
      <c r="T316" s="116"/>
      <c r="U316" s="132"/>
      <c r="V316" s="133"/>
      <c r="W316" s="133"/>
      <c r="X316" s="115"/>
      <c r="Y316" s="116"/>
      <c r="Z316" s="119" t="str">
        <f t="shared" si="18"/>
        <v/>
      </c>
      <c r="AA316" s="37" t="str">
        <f t="shared" si="19"/>
        <v/>
      </c>
    </row>
    <row r="317" spans="1:27" s="15" customFormat="1" ht="17" hidden="1">
      <c r="A317" s="4"/>
      <c r="G317" s="15" t="s">
        <v>486</v>
      </c>
      <c r="H317" s="4"/>
      <c r="P317" s="165"/>
      <c r="Q317" s="165"/>
      <c r="R317" s="165"/>
      <c r="S317" s="165"/>
      <c r="T317" s="165"/>
      <c r="U317" s="165"/>
      <c r="V317" s="165"/>
      <c r="W317" s="165"/>
      <c r="X317" s="165"/>
      <c r="Y317" s="165"/>
    </row>
    <row r="318" spans="1:27" s="15" customFormat="1" ht="17" hidden="1">
      <c r="A318" s="4"/>
      <c r="G318" s="15" t="s">
        <v>486</v>
      </c>
      <c r="H318" s="4"/>
      <c r="P318" s="165"/>
      <c r="Q318" s="165"/>
      <c r="R318" s="165"/>
      <c r="S318" s="165"/>
      <c r="T318" s="165"/>
      <c r="U318" s="165"/>
      <c r="V318" s="165"/>
      <c r="W318" s="165"/>
      <c r="X318" s="165"/>
      <c r="Y318" s="165"/>
    </row>
    <row r="319" spans="1:27" s="15" customFormat="1" ht="17" hidden="1">
      <c r="A319" s="4"/>
      <c r="E319" s="131" t="s">
        <v>1453</v>
      </c>
      <c r="G319" s="15" t="s">
        <v>486</v>
      </c>
      <c r="H319" s="4"/>
      <c r="P319" s="165"/>
      <c r="Q319" s="165"/>
      <c r="R319" s="165"/>
      <c r="S319" s="165"/>
      <c r="T319" s="165"/>
      <c r="U319" s="165"/>
      <c r="V319" s="165"/>
      <c r="W319" s="165"/>
      <c r="X319" s="165"/>
      <c r="Y319" s="165"/>
    </row>
    <row r="320" spans="1:27" ht="153" hidden="1">
      <c r="A320" s="4">
        <v>2204</v>
      </c>
      <c r="E320" s="160" t="s">
        <v>2866</v>
      </c>
      <c r="F320" s="12" t="s">
        <v>1454</v>
      </c>
      <c r="G320" s="12" t="s">
        <v>1455</v>
      </c>
      <c r="H320" s="43"/>
      <c r="I320" s="43"/>
      <c r="J320" s="43"/>
      <c r="K320" s="43"/>
      <c r="L320" s="43"/>
      <c r="M320" s="43"/>
      <c r="P320" s="132"/>
      <c r="Q320" s="133"/>
      <c r="R320" s="133"/>
      <c r="S320" s="115"/>
      <c r="T320" s="116"/>
      <c r="U320" s="132"/>
      <c r="V320" s="133"/>
      <c r="W320" s="133"/>
      <c r="X320" s="115"/>
      <c r="Y320" s="116"/>
      <c r="Z320" s="119" t="str">
        <f t="shared" si="18"/>
        <v/>
      </c>
      <c r="AA320" s="37" t="str">
        <f t="shared" si="19"/>
        <v/>
      </c>
    </row>
    <row r="321" spans="1:27" ht="136" hidden="1">
      <c r="A321" s="4">
        <v>2205</v>
      </c>
      <c r="B321" s="4" t="s">
        <v>1456</v>
      </c>
      <c r="E321" s="160" t="s">
        <v>2867</v>
      </c>
      <c r="F321" s="12" t="s">
        <v>1457</v>
      </c>
      <c r="G321" s="12" t="s">
        <v>1458</v>
      </c>
      <c r="H321" s="43"/>
      <c r="I321" s="43"/>
      <c r="J321" s="43"/>
      <c r="K321" s="43"/>
      <c r="L321" s="43"/>
      <c r="M321" s="43"/>
      <c r="P321" s="132"/>
      <c r="Q321" s="133"/>
      <c r="R321" s="133"/>
      <c r="S321" s="115"/>
      <c r="T321" s="116"/>
      <c r="U321" s="132"/>
      <c r="V321" s="133"/>
      <c r="W321" s="133"/>
      <c r="X321" s="115"/>
      <c r="Y321" s="116"/>
      <c r="Z321" s="119" t="str">
        <f t="shared" si="18"/>
        <v/>
      </c>
      <c r="AA321" s="37" t="str">
        <f t="shared" si="19"/>
        <v/>
      </c>
    </row>
    <row r="322" spans="1:27" s="15" customFormat="1" hidden="1">
      <c r="A322" s="4"/>
      <c r="H322" s="4"/>
      <c r="P322" s="165"/>
      <c r="Q322" s="165"/>
      <c r="R322" s="165"/>
      <c r="S322" s="165"/>
      <c r="T322" s="165"/>
      <c r="U322" s="165"/>
      <c r="V322" s="165"/>
      <c r="W322" s="165"/>
      <c r="X322" s="165"/>
      <c r="Y322" s="165"/>
    </row>
    <row r="323" spans="1:27" s="15" customFormat="1" hidden="1">
      <c r="A323" s="4"/>
      <c r="H323" s="4"/>
      <c r="P323" s="165"/>
      <c r="Q323" s="165"/>
      <c r="R323" s="165"/>
      <c r="S323" s="165"/>
      <c r="T323" s="165"/>
      <c r="U323" s="165"/>
      <c r="V323" s="165"/>
      <c r="W323" s="165"/>
      <c r="X323" s="165"/>
      <c r="Y323" s="165"/>
    </row>
    <row r="324" spans="1:27" s="15" customFormat="1" ht="19" hidden="1">
      <c r="A324" s="4"/>
      <c r="E324" s="170" t="s">
        <v>256</v>
      </c>
      <c r="F324" s="170"/>
      <c r="G324" s="170"/>
      <c r="H324" s="4"/>
      <c r="P324" s="165"/>
      <c r="Q324" s="165"/>
      <c r="R324" s="165"/>
      <c r="S324" s="165"/>
      <c r="T324" s="165"/>
      <c r="U324" s="165"/>
      <c r="V324" s="165"/>
      <c r="W324" s="165"/>
      <c r="X324" s="165"/>
      <c r="Y324" s="165"/>
    </row>
    <row r="325" spans="1:27" s="15" customFormat="1" ht="17" hidden="1">
      <c r="A325" s="4"/>
      <c r="E325" s="131" t="s">
        <v>121</v>
      </c>
      <c r="H325" s="4"/>
      <c r="P325" s="165"/>
      <c r="Q325" s="165"/>
      <c r="R325" s="165"/>
      <c r="S325" s="165"/>
      <c r="T325" s="165"/>
      <c r="U325" s="165"/>
      <c r="V325" s="165"/>
      <c r="W325" s="165"/>
      <c r="X325" s="165"/>
      <c r="Y325" s="165"/>
    </row>
    <row r="326" spans="1:27" ht="136" hidden="1">
      <c r="A326" s="4">
        <v>2206</v>
      </c>
      <c r="B326" s="4" t="s">
        <v>1459</v>
      </c>
      <c r="E326" s="160" t="s">
        <v>2868</v>
      </c>
      <c r="F326" s="12" t="s">
        <v>1460</v>
      </c>
      <c r="G326" s="12" t="s">
        <v>1461</v>
      </c>
      <c r="H326" s="43"/>
      <c r="I326" s="43"/>
      <c r="J326" s="43"/>
      <c r="K326" s="43"/>
      <c r="L326" s="43"/>
      <c r="M326" s="43"/>
      <c r="P326" s="132"/>
      <c r="Q326" s="133"/>
      <c r="R326" s="133"/>
      <c r="S326" s="115"/>
      <c r="T326" s="116"/>
      <c r="U326" s="132"/>
      <c r="V326" s="133"/>
      <c r="W326" s="133"/>
      <c r="X326" s="115"/>
      <c r="Y326" s="116"/>
      <c r="Z326" s="119" t="str">
        <f t="shared" ref="Z326:Z389" si="20">IF(U326&lt;&gt;"",U326,IF(P326&lt;&gt;"",P326,IF(N326&lt;&gt;"",N326,"")))</f>
        <v/>
      </c>
      <c r="AA326" s="37" t="str">
        <f t="shared" ref="AA326:AA389" si="21">IF(X326&lt;&gt;"",X326,IF(S326&lt;&gt;"",S326,IF(O326&lt;&gt;"",O326,"")))</f>
        <v/>
      </c>
    </row>
    <row r="327" spans="1:27" s="15" customFormat="1" ht="17" hidden="1">
      <c r="A327" s="4"/>
      <c r="G327" s="15" t="s">
        <v>486</v>
      </c>
      <c r="H327" s="4"/>
      <c r="P327" s="165"/>
      <c r="Q327" s="165"/>
      <c r="R327" s="165"/>
      <c r="S327" s="165"/>
      <c r="T327" s="165"/>
      <c r="U327" s="165"/>
      <c r="V327" s="165"/>
      <c r="W327" s="165"/>
      <c r="X327" s="165"/>
      <c r="Y327" s="165"/>
    </row>
    <row r="328" spans="1:27" s="15" customFormat="1" ht="17" hidden="1">
      <c r="A328" s="4"/>
      <c r="G328" s="15" t="s">
        <v>486</v>
      </c>
      <c r="H328" s="4"/>
      <c r="P328" s="165"/>
      <c r="Q328" s="165"/>
      <c r="R328" s="165"/>
      <c r="S328" s="165"/>
      <c r="T328" s="165"/>
      <c r="U328" s="165"/>
      <c r="V328" s="165"/>
      <c r="W328" s="165"/>
      <c r="X328" s="165"/>
      <c r="Y328" s="165"/>
    </row>
    <row r="329" spans="1:27" s="15" customFormat="1" ht="17" hidden="1">
      <c r="A329" s="4"/>
      <c r="E329" s="131" t="s">
        <v>1084</v>
      </c>
      <c r="G329" s="15" t="s">
        <v>486</v>
      </c>
      <c r="H329" s="4"/>
      <c r="P329" s="165"/>
      <c r="Q329" s="165"/>
      <c r="R329" s="165"/>
      <c r="S329" s="165"/>
      <c r="T329" s="165"/>
      <c r="U329" s="165"/>
      <c r="V329" s="165"/>
      <c r="W329" s="165"/>
      <c r="X329" s="165"/>
      <c r="Y329" s="165"/>
    </row>
    <row r="330" spans="1:27" ht="306" hidden="1">
      <c r="A330" s="4">
        <v>2207</v>
      </c>
      <c r="E330" s="160" t="s">
        <v>2869</v>
      </c>
      <c r="F330" s="12" t="s">
        <v>1462</v>
      </c>
      <c r="G330" s="12" t="s">
        <v>1463</v>
      </c>
      <c r="H330" s="43"/>
      <c r="I330" s="43"/>
      <c r="J330" s="43"/>
      <c r="K330" s="43"/>
      <c r="L330" s="43"/>
      <c r="M330" s="43"/>
      <c r="P330" s="132"/>
      <c r="Q330" s="133"/>
      <c r="R330" s="133"/>
      <c r="S330" s="115"/>
      <c r="T330" s="116"/>
      <c r="U330" s="132"/>
      <c r="V330" s="133"/>
      <c r="W330" s="133"/>
      <c r="X330" s="115"/>
      <c r="Y330" s="116"/>
      <c r="Z330" s="119" t="str">
        <f t="shared" si="20"/>
        <v/>
      </c>
      <c r="AA330" s="37" t="str">
        <f t="shared" si="21"/>
        <v/>
      </c>
    </row>
    <row r="331" spans="1:27" ht="204" hidden="1">
      <c r="A331" s="4">
        <v>2208</v>
      </c>
      <c r="B331" s="4" t="s">
        <v>1464</v>
      </c>
      <c r="E331" s="160" t="s">
        <v>2870</v>
      </c>
      <c r="F331" s="12" t="s">
        <v>1465</v>
      </c>
      <c r="G331" s="12" t="s">
        <v>1466</v>
      </c>
      <c r="H331" s="43"/>
      <c r="I331" s="43"/>
      <c r="J331" s="43"/>
      <c r="K331" s="43"/>
      <c r="L331" s="43"/>
      <c r="M331" s="43"/>
      <c r="P331" s="132"/>
      <c r="Q331" s="133"/>
      <c r="R331" s="133"/>
      <c r="S331" s="115"/>
      <c r="T331" s="116"/>
      <c r="U331" s="132"/>
      <c r="V331" s="133"/>
      <c r="W331" s="133"/>
      <c r="X331" s="115"/>
      <c r="Y331" s="116"/>
      <c r="Z331" s="119" t="str">
        <f t="shared" si="20"/>
        <v/>
      </c>
      <c r="AA331" s="37" t="str">
        <f t="shared" si="21"/>
        <v/>
      </c>
    </row>
    <row r="332" spans="1:27" s="15" customFormat="1" ht="17" hidden="1">
      <c r="A332" s="4"/>
      <c r="G332" s="15" t="s">
        <v>486</v>
      </c>
      <c r="H332" s="4"/>
      <c r="P332" s="165"/>
      <c r="Q332" s="165"/>
      <c r="R332" s="165"/>
      <c r="S332" s="165"/>
      <c r="T332" s="165"/>
      <c r="U332" s="165"/>
      <c r="V332" s="165"/>
      <c r="W332" s="165"/>
      <c r="X332" s="165"/>
      <c r="Y332" s="165"/>
    </row>
    <row r="333" spans="1:27" s="15" customFormat="1" ht="17" hidden="1">
      <c r="A333" s="4"/>
      <c r="G333" s="15" t="s">
        <v>486</v>
      </c>
      <c r="H333" s="4"/>
      <c r="P333" s="165"/>
      <c r="Q333" s="165"/>
      <c r="R333" s="165"/>
      <c r="S333" s="165"/>
      <c r="T333" s="165"/>
      <c r="U333" s="165"/>
      <c r="V333" s="165"/>
      <c r="W333" s="165"/>
      <c r="X333" s="165"/>
      <c r="Y333" s="165"/>
    </row>
    <row r="334" spans="1:27" s="15" customFormat="1" ht="17" hidden="1">
      <c r="A334" s="4"/>
      <c r="E334" s="131" t="s">
        <v>415</v>
      </c>
      <c r="G334" s="15" t="s">
        <v>486</v>
      </c>
      <c r="H334" s="4"/>
      <c r="P334" s="165"/>
      <c r="Q334" s="165"/>
      <c r="R334" s="165"/>
      <c r="S334" s="165"/>
      <c r="T334" s="165"/>
      <c r="U334" s="165"/>
      <c r="V334" s="165"/>
      <c r="W334" s="165"/>
      <c r="X334" s="165"/>
      <c r="Y334" s="165"/>
    </row>
    <row r="335" spans="1:27" ht="153" hidden="1">
      <c r="A335" s="4">
        <v>2209</v>
      </c>
      <c r="B335" s="4" t="s">
        <v>1467</v>
      </c>
      <c r="E335" s="160" t="s">
        <v>2871</v>
      </c>
      <c r="F335" s="12" t="s">
        <v>1468</v>
      </c>
      <c r="G335" s="12" t="s">
        <v>1469</v>
      </c>
      <c r="H335" s="43"/>
      <c r="I335" s="43"/>
      <c r="J335" s="43"/>
      <c r="K335" s="43"/>
      <c r="L335" s="43"/>
      <c r="M335" s="43"/>
      <c r="P335" s="132"/>
      <c r="Q335" s="133"/>
      <c r="R335" s="133"/>
      <c r="S335" s="115"/>
      <c r="T335" s="116"/>
      <c r="U335" s="132"/>
      <c r="V335" s="133"/>
      <c r="W335" s="133"/>
      <c r="X335" s="115"/>
      <c r="Y335" s="116"/>
      <c r="Z335" s="119" t="str">
        <f t="shared" si="20"/>
        <v/>
      </c>
      <c r="AA335" s="37" t="str">
        <f t="shared" si="21"/>
        <v/>
      </c>
    </row>
    <row r="336" spans="1:27" s="15" customFormat="1" ht="17" hidden="1">
      <c r="A336" s="4"/>
      <c r="G336" s="15" t="s">
        <v>486</v>
      </c>
      <c r="H336" s="4"/>
      <c r="P336" s="165"/>
      <c r="Q336" s="165"/>
      <c r="R336" s="165"/>
      <c r="S336" s="165"/>
      <c r="T336" s="165"/>
      <c r="U336" s="165"/>
      <c r="V336" s="165"/>
      <c r="W336" s="165"/>
      <c r="X336" s="165"/>
      <c r="Y336" s="165"/>
    </row>
    <row r="337" spans="1:27" s="15" customFormat="1" ht="17" hidden="1">
      <c r="A337" s="4"/>
      <c r="G337" s="15" t="s">
        <v>486</v>
      </c>
      <c r="H337" s="4"/>
      <c r="P337" s="165"/>
      <c r="Q337" s="165"/>
      <c r="R337" s="165"/>
      <c r="S337" s="165"/>
      <c r="T337" s="165"/>
      <c r="U337" s="165"/>
      <c r="V337" s="165"/>
      <c r="W337" s="165"/>
      <c r="X337" s="165"/>
      <c r="Y337" s="165"/>
    </row>
    <row r="338" spans="1:27" s="15" customFormat="1" ht="17" hidden="1">
      <c r="A338" s="4"/>
      <c r="E338" s="131" t="s">
        <v>1324</v>
      </c>
      <c r="G338" s="15" t="s">
        <v>486</v>
      </c>
      <c r="H338" s="4"/>
      <c r="P338" s="165"/>
      <c r="Q338" s="165"/>
      <c r="R338" s="165"/>
      <c r="S338" s="165"/>
      <c r="T338" s="165"/>
      <c r="U338" s="165"/>
      <c r="V338" s="165"/>
      <c r="W338" s="165"/>
      <c r="X338" s="165"/>
      <c r="Y338" s="165"/>
    </row>
    <row r="339" spans="1:27" ht="187" hidden="1">
      <c r="A339" s="4">
        <v>2210</v>
      </c>
      <c r="B339" s="4" t="s">
        <v>1470</v>
      </c>
      <c r="E339" s="160" t="s">
        <v>2872</v>
      </c>
      <c r="F339" s="12" t="s">
        <v>1471</v>
      </c>
      <c r="G339" s="12" t="s">
        <v>1472</v>
      </c>
      <c r="H339" s="43"/>
      <c r="I339" s="43"/>
      <c r="J339" s="43"/>
      <c r="K339" s="43"/>
      <c r="L339" s="43"/>
      <c r="M339" s="43"/>
      <c r="P339" s="132"/>
      <c r="Q339" s="133"/>
      <c r="R339" s="133"/>
      <c r="S339" s="115"/>
      <c r="T339" s="116"/>
      <c r="U339" s="132"/>
      <c r="V339" s="133"/>
      <c r="W339" s="133"/>
      <c r="X339" s="115"/>
      <c r="Y339" s="116"/>
      <c r="Z339" s="119" t="str">
        <f t="shared" si="20"/>
        <v/>
      </c>
      <c r="AA339" s="37" t="str">
        <f t="shared" si="21"/>
        <v/>
      </c>
    </row>
    <row r="340" spans="1:27" ht="204" hidden="1">
      <c r="A340" s="4">
        <v>2211</v>
      </c>
      <c r="E340" s="160" t="s">
        <v>2873</v>
      </c>
      <c r="F340" s="12" t="s">
        <v>1473</v>
      </c>
      <c r="G340" s="12" t="s">
        <v>1474</v>
      </c>
      <c r="H340" s="43"/>
      <c r="I340" s="43"/>
      <c r="J340" s="43"/>
      <c r="K340" s="43"/>
      <c r="L340" s="43"/>
      <c r="M340" s="43"/>
      <c r="P340" s="132"/>
      <c r="Q340" s="133"/>
      <c r="R340" s="133"/>
      <c r="S340" s="115"/>
      <c r="T340" s="116"/>
      <c r="U340" s="132"/>
      <c r="V340" s="133"/>
      <c r="W340" s="133"/>
      <c r="X340" s="115"/>
      <c r="Y340" s="116"/>
      <c r="Z340" s="119" t="str">
        <f t="shared" si="20"/>
        <v/>
      </c>
      <c r="AA340" s="37" t="str">
        <f t="shared" si="21"/>
        <v/>
      </c>
    </row>
    <row r="341" spans="1:27" ht="221" hidden="1">
      <c r="A341" s="4">
        <v>2212</v>
      </c>
      <c r="B341" s="4" t="s">
        <v>1475</v>
      </c>
      <c r="E341" s="160" t="s">
        <v>2874</v>
      </c>
      <c r="F341" s="12" t="s">
        <v>1476</v>
      </c>
      <c r="G341" s="12" t="s">
        <v>1477</v>
      </c>
      <c r="H341" s="43"/>
      <c r="I341" s="43"/>
      <c r="J341" s="43"/>
      <c r="K341" s="43"/>
      <c r="L341" s="43"/>
      <c r="M341" s="43"/>
      <c r="P341" s="132"/>
      <c r="Q341" s="133"/>
      <c r="R341" s="133"/>
      <c r="S341" s="115"/>
      <c r="T341" s="116"/>
      <c r="U341" s="132"/>
      <c r="V341" s="133"/>
      <c r="W341" s="133"/>
      <c r="X341" s="115"/>
      <c r="Y341" s="116"/>
      <c r="Z341" s="119" t="str">
        <f t="shared" si="20"/>
        <v/>
      </c>
      <c r="AA341" s="37" t="str">
        <f t="shared" si="21"/>
        <v/>
      </c>
    </row>
    <row r="342" spans="1:27" s="15" customFormat="1" hidden="1">
      <c r="A342" s="4"/>
      <c r="H342" s="4"/>
      <c r="P342" s="165"/>
      <c r="Q342" s="165"/>
      <c r="R342" s="165"/>
      <c r="S342" s="165"/>
      <c r="T342" s="165"/>
      <c r="U342" s="165"/>
      <c r="V342" s="165"/>
      <c r="W342" s="165"/>
      <c r="X342" s="165"/>
      <c r="Y342" s="165"/>
    </row>
    <row r="343" spans="1:27" s="15" customFormat="1" hidden="1">
      <c r="A343" s="4"/>
      <c r="H343" s="4"/>
      <c r="P343" s="165"/>
      <c r="Q343" s="165"/>
      <c r="R343" s="165"/>
      <c r="S343" s="165"/>
      <c r="T343" s="165"/>
      <c r="U343" s="165"/>
      <c r="V343" s="165"/>
      <c r="W343" s="165"/>
      <c r="X343" s="165"/>
      <c r="Y343" s="165"/>
    </row>
    <row r="344" spans="1:27" s="15" customFormat="1" ht="17" hidden="1">
      <c r="A344" s="4"/>
      <c r="E344" s="131" t="s">
        <v>256</v>
      </c>
      <c r="H344" s="4"/>
      <c r="P344" s="165"/>
      <c r="Q344" s="165"/>
      <c r="R344" s="165"/>
      <c r="S344" s="165"/>
      <c r="T344" s="165"/>
      <c r="U344" s="165"/>
      <c r="V344" s="165"/>
      <c r="W344" s="165"/>
      <c r="X344" s="165"/>
      <c r="Y344" s="165"/>
    </row>
    <row r="345" spans="1:27" ht="85" hidden="1">
      <c r="A345" s="4">
        <v>2213</v>
      </c>
      <c r="E345" s="160" t="s">
        <v>2662</v>
      </c>
      <c r="F345" s="12" t="s">
        <v>1478</v>
      </c>
      <c r="G345" s="12" t="s">
        <v>1000</v>
      </c>
      <c r="H345" s="43"/>
      <c r="I345" s="43"/>
      <c r="J345" s="43"/>
      <c r="K345" s="43"/>
      <c r="L345" s="43"/>
      <c r="M345" s="43"/>
      <c r="P345" s="132"/>
      <c r="Q345" s="133"/>
      <c r="R345" s="133"/>
      <c r="S345" s="115"/>
      <c r="T345" s="116"/>
      <c r="U345" s="132"/>
      <c r="V345" s="133"/>
      <c r="W345" s="133"/>
      <c r="X345" s="115"/>
      <c r="Y345" s="116"/>
      <c r="Z345" s="119" t="str">
        <f t="shared" si="20"/>
        <v/>
      </c>
      <c r="AA345" s="37" t="str">
        <f t="shared" si="21"/>
        <v/>
      </c>
    </row>
    <row r="346" spans="1:27" s="15" customFormat="1" hidden="1">
      <c r="A346" s="4"/>
      <c r="H346" s="4"/>
      <c r="P346" s="165"/>
      <c r="Q346" s="165"/>
      <c r="R346" s="165"/>
      <c r="S346" s="165"/>
      <c r="T346" s="165"/>
      <c r="U346" s="165"/>
      <c r="V346" s="165"/>
      <c r="W346" s="165"/>
      <c r="X346" s="165"/>
      <c r="Y346" s="165"/>
    </row>
    <row r="347" spans="1:27" s="15" customFormat="1" hidden="1">
      <c r="A347" s="4"/>
      <c r="H347" s="4"/>
      <c r="P347" s="165"/>
      <c r="Q347" s="165"/>
      <c r="R347" s="165"/>
      <c r="S347" s="165"/>
      <c r="T347" s="165"/>
      <c r="U347" s="165"/>
      <c r="V347" s="165"/>
      <c r="W347" s="165"/>
      <c r="X347" s="165"/>
      <c r="Y347" s="165"/>
    </row>
    <row r="348" spans="1:27" s="15" customFormat="1" ht="37">
      <c r="A348" s="4"/>
      <c r="E348" s="171" t="s">
        <v>1479</v>
      </c>
      <c r="F348" s="171"/>
      <c r="G348" s="171"/>
      <c r="H348" s="4"/>
      <c r="P348" s="165"/>
      <c r="Q348" s="165"/>
      <c r="R348" s="165"/>
      <c r="S348" s="165"/>
      <c r="T348" s="165"/>
      <c r="U348" s="165"/>
      <c r="V348" s="165"/>
      <c r="W348" s="165"/>
      <c r="X348" s="165"/>
      <c r="Y348" s="165"/>
    </row>
    <row r="349" spans="1:27" s="15" customFormat="1" ht="19">
      <c r="A349" s="4"/>
      <c r="E349" s="170" t="s">
        <v>1480</v>
      </c>
      <c r="F349" s="170"/>
      <c r="G349" s="170"/>
      <c r="H349" s="4"/>
      <c r="P349" s="165"/>
      <c r="Q349" s="165"/>
      <c r="R349" s="165"/>
      <c r="S349" s="165"/>
      <c r="T349" s="165"/>
      <c r="U349" s="165"/>
      <c r="V349" s="165"/>
      <c r="W349" s="165"/>
      <c r="X349" s="165"/>
      <c r="Y349" s="165"/>
    </row>
    <row r="350" spans="1:27" ht="409.6">
      <c r="A350" s="4">
        <v>2214</v>
      </c>
      <c r="B350" s="4" t="s">
        <v>1481</v>
      </c>
      <c r="E350" s="13" t="s">
        <v>2876</v>
      </c>
      <c r="F350" s="12" t="s">
        <v>1482</v>
      </c>
      <c r="G350" s="12" t="s">
        <v>1483</v>
      </c>
      <c r="H350" s="43"/>
      <c r="I350" s="43"/>
      <c r="J350" s="159" t="s">
        <v>2875</v>
      </c>
      <c r="K350" s="43"/>
      <c r="L350" s="43"/>
      <c r="M350" s="43"/>
      <c r="P350" s="132">
        <v>4</v>
      </c>
      <c r="Q350" s="133" t="s">
        <v>3404</v>
      </c>
      <c r="R350" s="133" t="s">
        <v>3405</v>
      </c>
      <c r="S350" s="115">
        <v>3</v>
      </c>
      <c r="T350" s="116"/>
      <c r="U350" s="132"/>
      <c r="V350" s="133"/>
      <c r="W350" s="133"/>
      <c r="X350" s="115"/>
      <c r="Y350" s="116"/>
      <c r="Z350" s="119">
        <f t="shared" si="20"/>
        <v>4</v>
      </c>
      <c r="AA350" s="37">
        <f t="shared" si="21"/>
        <v>3</v>
      </c>
    </row>
    <row r="351" spans="1:27" ht="409.6">
      <c r="A351" s="4">
        <v>2215</v>
      </c>
      <c r="B351" s="4" t="s">
        <v>1481</v>
      </c>
      <c r="E351" s="13" t="s">
        <v>2877</v>
      </c>
      <c r="F351" s="12" t="s">
        <v>1484</v>
      </c>
      <c r="G351" s="12" t="s">
        <v>1483</v>
      </c>
      <c r="H351" s="43"/>
      <c r="I351" s="43"/>
      <c r="J351" s="159" t="s">
        <v>2875</v>
      </c>
      <c r="K351" s="43"/>
      <c r="L351" s="43"/>
      <c r="M351" s="43"/>
      <c r="P351" s="132">
        <v>2</v>
      </c>
      <c r="Q351" s="133" t="s">
        <v>3406</v>
      </c>
      <c r="R351" s="133"/>
      <c r="S351" s="115">
        <v>2</v>
      </c>
      <c r="T351" s="116"/>
      <c r="U351" s="132"/>
      <c r="V351" s="133"/>
      <c r="W351" s="133"/>
      <c r="X351" s="115"/>
      <c r="Y351" s="116"/>
      <c r="Z351" s="119">
        <f t="shared" si="20"/>
        <v>2</v>
      </c>
      <c r="AA351" s="37">
        <f t="shared" si="21"/>
        <v>2</v>
      </c>
    </row>
    <row r="352" spans="1:27" ht="409.6">
      <c r="A352" s="4">
        <v>2216</v>
      </c>
      <c r="B352" s="4" t="s">
        <v>1485</v>
      </c>
      <c r="E352" s="13" t="s">
        <v>2879</v>
      </c>
      <c r="F352" s="12" t="s">
        <v>1486</v>
      </c>
      <c r="G352" s="12" t="s">
        <v>1483</v>
      </c>
      <c r="H352" s="43"/>
      <c r="I352" s="43"/>
      <c r="J352" s="159" t="s">
        <v>2878</v>
      </c>
      <c r="K352" s="43"/>
      <c r="L352" s="43"/>
      <c r="M352" s="43"/>
      <c r="P352" s="132">
        <v>2</v>
      </c>
      <c r="Q352" s="133" t="s">
        <v>3556</v>
      </c>
      <c r="R352" s="133"/>
      <c r="S352" s="115">
        <v>2</v>
      </c>
      <c r="T352" s="116"/>
      <c r="U352" s="132"/>
      <c r="V352" s="133"/>
      <c r="W352" s="133"/>
      <c r="X352" s="115"/>
      <c r="Y352" s="116"/>
      <c r="Z352" s="119">
        <f t="shared" si="20"/>
        <v>2</v>
      </c>
      <c r="AA352" s="37">
        <f t="shared" si="21"/>
        <v>2</v>
      </c>
    </row>
    <row r="353" spans="1:27" ht="409.6">
      <c r="A353" s="4">
        <v>2217</v>
      </c>
      <c r="B353" s="4" t="s">
        <v>1487</v>
      </c>
      <c r="E353" s="13" t="s">
        <v>2881</v>
      </c>
      <c r="F353" s="12" t="s">
        <v>1488</v>
      </c>
      <c r="G353" s="12" t="s">
        <v>1483</v>
      </c>
      <c r="H353" s="43"/>
      <c r="I353" s="43"/>
      <c r="J353" s="159" t="s">
        <v>2880</v>
      </c>
      <c r="K353" s="43"/>
      <c r="L353" s="43"/>
      <c r="M353" s="43"/>
      <c r="P353" s="132">
        <v>2</v>
      </c>
      <c r="Q353" s="133" t="s">
        <v>3407</v>
      </c>
      <c r="R353" s="133"/>
      <c r="S353" s="115">
        <v>2</v>
      </c>
      <c r="T353" s="116"/>
      <c r="U353" s="132"/>
      <c r="V353" s="133"/>
      <c r="W353" s="133"/>
      <c r="X353" s="115"/>
      <c r="Y353" s="116"/>
      <c r="Z353" s="119">
        <f t="shared" si="20"/>
        <v>2</v>
      </c>
      <c r="AA353" s="37">
        <f t="shared" si="21"/>
        <v>2</v>
      </c>
    </row>
    <row r="354" spans="1:27" ht="289">
      <c r="A354" s="4">
        <v>2218</v>
      </c>
      <c r="B354" s="4" t="s">
        <v>486</v>
      </c>
      <c r="E354" s="160" t="s">
        <v>2882</v>
      </c>
      <c r="F354" s="12" t="s">
        <v>1489</v>
      </c>
      <c r="G354" s="12" t="s">
        <v>1483</v>
      </c>
      <c r="H354" s="43"/>
      <c r="I354" s="43"/>
      <c r="J354" s="43"/>
      <c r="K354" s="43"/>
      <c r="L354" s="43"/>
      <c r="M354" s="43"/>
      <c r="P354" s="132">
        <v>3</v>
      </c>
      <c r="Q354" s="133" t="s">
        <v>3408</v>
      </c>
      <c r="R354" s="133"/>
      <c r="S354" s="115">
        <v>3</v>
      </c>
      <c r="T354" s="116"/>
      <c r="U354" s="132"/>
      <c r="V354" s="133"/>
      <c r="W354" s="133"/>
      <c r="X354" s="115"/>
      <c r="Y354" s="116"/>
      <c r="Z354" s="119">
        <f t="shared" si="20"/>
        <v>3</v>
      </c>
      <c r="AA354" s="37">
        <f t="shared" si="21"/>
        <v>3</v>
      </c>
    </row>
    <row r="355" spans="1:27" ht="289">
      <c r="A355" s="4">
        <v>2219</v>
      </c>
      <c r="B355" s="4" t="s">
        <v>486</v>
      </c>
      <c r="E355" s="160" t="s">
        <v>2883</v>
      </c>
      <c r="F355" s="12" t="s">
        <v>1490</v>
      </c>
      <c r="G355" s="12" t="s">
        <v>1483</v>
      </c>
      <c r="H355" s="43"/>
      <c r="I355" s="43"/>
      <c r="J355" s="43"/>
      <c r="K355" s="43"/>
      <c r="L355" s="43"/>
      <c r="M355" s="43"/>
      <c r="P355" s="132">
        <v>4</v>
      </c>
      <c r="Q355" s="133" t="s">
        <v>3409</v>
      </c>
      <c r="R355" s="133" t="s">
        <v>3410</v>
      </c>
      <c r="S355" s="115">
        <v>3</v>
      </c>
      <c r="T355" s="116"/>
      <c r="U355" s="132"/>
      <c r="V355" s="133"/>
      <c r="W355" s="133"/>
      <c r="X355" s="115"/>
      <c r="Y355" s="116"/>
      <c r="Z355" s="119">
        <f t="shared" si="20"/>
        <v>4</v>
      </c>
      <c r="AA355" s="37">
        <f t="shared" si="21"/>
        <v>3</v>
      </c>
    </row>
    <row r="356" spans="1:27" ht="289">
      <c r="A356" s="4">
        <v>2220</v>
      </c>
      <c r="B356" s="4" t="s">
        <v>486</v>
      </c>
      <c r="E356" s="160" t="s">
        <v>2884</v>
      </c>
      <c r="F356" s="12" t="s">
        <v>1491</v>
      </c>
      <c r="G356" s="12" t="s">
        <v>1483</v>
      </c>
      <c r="H356" s="43"/>
      <c r="I356" s="43"/>
      <c r="J356" s="43"/>
      <c r="K356" s="43"/>
      <c r="L356" s="43"/>
      <c r="M356" s="43"/>
      <c r="P356" s="132">
        <v>3</v>
      </c>
      <c r="Q356" s="133" t="s">
        <v>3557</v>
      </c>
      <c r="R356" s="133" t="s">
        <v>3558</v>
      </c>
      <c r="S356" s="115">
        <v>3</v>
      </c>
      <c r="T356" s="116"/>
      <c r="U356" s="132"/>
      <c r="V356" s="133"/>
      <c r="W356" s="133"/>
      <c r="X356" s="115"/>
      <c r="Y356" s="116"/>
      <c r="Z356" s="119">
        <f t="shared" si="20"/>
        <v>3</v>
      </c>
      <c r="AA356" s="37">
        <f t="shared" si="21"/>
        <v>3</v>
      </c>
    </row>
    <row r="357" spans="1:27" ht="289">
      <c r="A357" s="4">
        <v>2221</v>
      </c>
      <c r="B357" s="4" t="s">
        <v>486</v>
      </c>
      <c r="E357" s="160" t="s">
        <v>2885</v>
      </c>
      <c r="F357" s="12" t="s">
        <v>1492</v>
      </c>
      <c r="G357" s="12" t="s">
        <v>1483</v>
      </c>
      <c r="H357" s="43"/>
      <c r="I357" s="43"/>
      <c r="J357" s="43"/>
      <c r="K357" s="43"/>
      <c r="L357" s="43"/>
      <c r="M357" s="43"/>
      <c r="P357" s="132">
        <v>3</v>
      </c>
      <c r="Q357" s="133" t="s">
        <v>3411</v>
      </c>
      <c r="R357" s="133"/>
      <c r="S357" s="115">
        <v>3</v>
      </c>
      <c r="T357" s="116"/>
      <c r="U357" s="132"/>
      <c r="V357" s="133"/>
      <c r="W357" s="133"/>
      <c r="X357" s="115"/>
      <c r="Y357" s="116"/>
      <c r="Z357" s="119">
        <f t="shared" si="20"/>
        <v>3</v>
      </c>
      <c r="AA357" s="37">
        <f t="shared" si="21"/>
        <v>3</v>
      </c>
    </row>
    <row r="358" spans="1:27" ht="289">
      <c r="A358" s="4">
        <v>2222</v>
      </c>
      <c r="B358" s="4" t="s">
        <v>486</v>
      </c>
      <c r="E358" s="160" t="s">
        <v>2886</v>
      </c>
      <c r="F358" s="12" t="s">
        <v>1493</v>
      </c>
      <c r="G358" s="12" t="s">
        <v>1483</v>
      </c>
      <c r="H358" s="43"/>
      <c r="I358" s="43"/>
      <c r="J358" s="43"/>
      <c r="K358" s="43"/>
      <c r="L358" s="43"/>
      <c r="M358" s="43"/>
      <c r="P358" s="132">
        <v>2</v>
      </c>
      <c r="Q358" s="133" t="s">
        <v>3412</v>
      </c>
      <c r="R358" s="133"/>
      <c r="S358" s="115">
        <v>2</v>
      </c>
      <c r="T358" s="116"/>
      <c r="U358" s="132"/>
      <c r="V358" s="133"/>
      <c r="W358" s="133"/>
      <c r="X358" s="115"/>
      <c r="Y358" s="116"/>
      <c r="Z358" s="119">
        <f t="shared" si="20"/>
        <v>2</v>
      </c>
      <c r="AA358" s="37">
        <f t="shared" si="21"/>
        <v>2</v>
      </c>
    </row>
    <row r="359" spans="1:27" ht="409.6">
      <c r="A359" s="4">
        <v>2223</v>
      </c>
      <c r="B359" s="4" t="s">
        <v>1494</v>
      </c>
      <c r="E359" s="13" t="s">
        <v>2888</v>
      </c>
      <c r="F359" s="12" t="s">
        <v>1495</v>
      </c>
      <c r="G359" s="12" t="s">
        <v>1483</v>
      </c>
      <c r="H359" s="43"/>
      <c r="I359" s="43"/>
      <c r="J359" s="159" t="s">
        <v>2887</v>
      </c>
      <c r="K359" s="43"/>
      <c r="L359" s="43"/>
      <c r="M359" s="43"/>
      <c r="P359" s="132">
        <v>3</v>
      </c>
      <c r="Q359" s="133" t="s">
        <v>3413</v>
      </c>
      <c r="R359" s="133"/>
      <c r="S359" s="115">
        <v>3</v>
      </c>
      <c r="T359" s="116"/>
      <c r="U359" s="132"/>
      <c r="V359" s="133"/>
      <c r="W359" s="133"/>
      <c r="X359" s="115"/>
      <c r="Y359" s="116"/>
      <c r="Z359" s="119">
        <f t="shared" si="20"/>
        <v>3</v>
      </c>
      <c r="AA359" s="37">
        <f t="shared" si="21"/>
        <v>3</v>
      </c>
    </row>
    <row r="360" spans="1:27" ht="289">
      <c r="A360" s="4">
        <v>2224</v>
      </c>
      <c r="B360" s="4" t="s">
        <v>486</v>
      </c>
      <c r="E360" s="160" t="s">
        <v>2889</v>
      </c>
      <c r="F360" s="12" t="s">
        <v>1496</v>
      </c>
      <c r="G360" s="12" t="s">
        <v>1483</v>
      </c>
      <c r="H360" s="43"/>
      <c r="I360" s="43"/>
      <c r="J360" s="43"/>
      <c r="K360" s="43"/>
      <c r="L360" s="43"/>
      <c r="M360" s="43"/>
      <c r="P360" s="132">
        <v>4</v>
      </c>
      <c r="Q360" s="133" t="s">
        <v>3559</v>
      </c>
      <c r="R360" s="133"/>
      <c r="S360" s="115">
        <v>3</v>
      </c>
      <c r="T360" s="116"/>
      <c r="U360" s="132"/>
      <c r="V360" s="133"/>
      <c r="W360" s="133"/>
      <c r="X360" s="115"/>
      <c r="Y360" s="116"/>
      <c r="Z360" s="119">
        <f t="shared" si="20"/>
        <v>4</v>
      </c>
      <c r="AA360" s="37">
        <f t="shared" si="21"/>
        <v>3</v>
      </c>
    </row>
    <row r="361" spans="1:27" ht="409.6">
      <c r="A361" s="4">
        <v>2225</v>
      </c>
      <c r="B361" s="4" t="s">
        <v>486</v>
      </c>
      <c r="E361" s="160" t="s">
        <v>2890</v>
      </c>
      <c r="F361" s="12" t="s">
        <v>1497</v>
      </c>
      <c r="G361" s="12" t="s">
        <v>1483</v>
      </c>
      <c r="H361" s="43"/>
      <c r="I361" s="43"/>
      <c r="J361" s="43"/>
      <c r="K361" s="43"/>
      <c r="L361" s="43"/>
      <c r="M361" s="43"/>
      <c r="P361" s="132">
        <v>4</v>
      </c>
      <c r="Q361" s="133" t="s">
        <v>3414</v>
      </c>
      <c r="R361" s="133" t="s">
        <v>3415</v>
      </c>
      <c r="S361" s="115">
        <v>3</v>
      </c>
      <c r="T361" s="116"/>
      <c r="U361" s="132"/>
      <c r="V361" s="133"/>
      <c r="W361" s="133"/>
      <c r="X361" s="115"/>
      <c r="Y361" s="116"/>
      <c r="Z361" s="119">
        <f t="shared" si="20"/>
        <v>4</v>
      </c>
      <c r="AA361" s="37">
        <f t="shared" si="21"/>
        <v>3</v>
      </c>
    </row>
    <row r="362" spans="1:27" ht="409.6">
      <c r="A362" s="4">
        <v>2226</v>
      </c>
      <c r="B362" s="4" t="s">
        <v>1485</v>
      </c>
      <c r="E362" s="13" t="s">
        <v>2891</v>
      </c>
      <c r="F362" s="12" t="s">
        <v>1498</v>
      </c>
      <c r="G362" s="12" t="s">
        <v>1483</v>
      </c>
      <c r="H362" s="43"/>
      <c r="I362" s="43"/>
      <c r="J362" s="159" t="s">
        <v>2878</v>
      </c>
      <c r="K362" s="43"/>
      <c r="L362" s="43"/>
      <c r="M362" s="43"/>
      <c r="P362" s="132">
        <v>2</v>
      </c>
      <c r="Q362" s="133" t="s">
        <v>3416</v>
      </c>
      <c r="R362" s="133"/>
      <c r="S362" s="115">
        <v>2</v>
      </c>
      <c r="T362" s="116"/>
      <c r="U362" s="132"/>
      <c r="V362" s="133"/>
      <c r="W362" s="133"/>
      <c r="X362" s="115"/>
      <c r="Y362" s="116"/>
      <c r="Z362" s="119">
        <f t="shared" si="20"/>
        <v>2</v>
      </c>
      <c r="AA362" s="37">
        <f t="shared" si="21"/>
        <v>2</v>
      </c>
    </row>
    <row r="363" spans="1:27" ht="289" hidden="1">
      <c r="A363" s="4">
        <v>2227</v>
      </c>
      <c r="B363" s="4" t="s">
        <v>486</v>
      </c>
      <c r="E363" s="160" t="s">
        <v>2892</v>
      </c>
      <c r="F363" s="12" t="s">
        <v>1499</v>
      </c>
      <c r="G363" s="12" t="s">
        <v>1483</v>
      </c>
      <c r="H363" s="43"/>
      <c r="I363" s="43"/>
      <c r="J363" s="43"/>
      <c r="K363" s="43"/>
      <c r="L363" s="43"/>
      <c r="M363" s="43"/>
      <c r="P363" s="132"/>
      <c r="Q363" s="133"/>
      <c r="R363" s="133"/>
      <c r="S363" s="115"/>
      <c r="T363" s="116"/>
      <c r="U363" s="132"/>
      <c r="V363" s="133"/>
      <c r="W363" s="133"/>
      <c r="X363" s="115"/>
      <c r="Y363" s="116"/>
      <c r="Z363" s="119" t="str">
        <f t="shared" si="20"/>
        <v/>
      </c>
      <c r="AA363" s="37" t="str">
        <f t="shared" si="21"/>
        <v/>
      </c>
    </row>
    <row r="364" spans="1:27" ht="289" hidden="1">
      <c r="A364" s="4">
        <v>2228</v>
      </c>
      <c r="B364" s="4" t="s">
        <v>486</v>
      </c>
      <c r="E364" s="160" t="s">
        <v>2893</v>
      </c>
      <c r="F364" s="12" t="s">
        <v>1500</v>
      </c>
      <c r="G364" s="12" t="s">
        <v>1483</v>
      </c>
      <c r="H364" s="43"/>
      <c r="I364" s="43"/>
      <c r="J364" s="43"/>
      <c r="K364" s="43"/>
      <c r="L364" s="43"/>
      <c r="M364" s="43"/>
      <c r="P364" s="132"/>
      <c r="Q364" s="133"/>
      <c r="R364" s="133"/>
      <c r="S364" s="115"/>
      <c r="T364" s="116"/>
      <c r="U364" s="132"/>
      <c r="V364" s="133"/>
      <c r="W364" s="133"/>
      <c r="X364" s="115"/>
      <c r="Y364" s="116"/>
      <c r="Z364" s="119" t="str">
        <f t="shared" si="20"/>
        <v/>
      </c>
      <c r="AA364" s="37" t="str">
        <f t="shared" si="21"/>
        <v/>
      </c>
    </row>
    <row r="365" spans="1:27" ht="289" hidden="1">
      <c r="A365" s="4">
        <v>2229</v>
      </c>
      <c r="B365" s="4" t="s">
        <v>1501</v>
      </c>
      <c r="E365" s="160" t="s">
        <v>2894</v>
      </c>
      <c r="F365" s="12" t="s">
        <v>1502</v>
      </c>
      <c r="G365" s="12" t="s">
        <v>1483</v>
      </c>
      <c r="H365" s="43"/>
      <c r="I365" s="43"/>
      <c r="J365" s="43"/>
      <c r="K365" s="43"/>
      <c r="L365" s="43"/>
      <c r="M365" s="43"/>
      <c r="P365" s="132"/>
      <c r="Q365" s="133"/>
      <c r="R365" s="133"/>
      <c r="S365" s="115"/>
      <c r="T365" s="116"/>
      <c r="U365" s="132"/>
      <c r="V365" s="133"/>
      <c r="W365" s="133"/>
      <c r="X365" s="115"/>
      <c r="Y365" s="116"/>
      <c r="Z365" s="119" t="str">
        <f t="shared" si="20"/>
        <v/>
      </c>
      <c r="AA365" s="37" t="str">
        <f t="shared" si="21"/>
        <v/>
      </c>
    </row>
    <row r="366" spans="1:27" ht="409.6">
      <c r="A366" s="4">
        <v>2230</v>
      </c>
      <c r="B366" s="4" t="s">
        <v>1503</v>
      </c>
      <c r="E366" s="13" t="s">
        <v>2896</v>
      </c>
      <c r="F366" s="12" t="s">
        <v>1504</v>
      </c>
      <c r="G366" s="12" t="s">
        <v>1483</v>
      </c>
      <c r="H366" s="43"/>
      <c r="I366" s="43"/>
      <c r="J366" s="159" t="s">
        <v>2895</v>
      </c>
      <c r="K366" s="43"/>
      <c r="L366" s="43"/>
      <c r="M366" s="43"/>
      <c r="P366" s="132">
        <v>3</v>
      </c>
      <c r="Q366" s="133" t="s">
        <v>3417</v>
      </c>
      <c r="R366" s="133"/>
      <c r="S366" s="115">
        <v>3</v>
      </c>
      <c r="T366" s="116"/>
      <c r="U366" s="132"/>
      <c r="V366" s="133"/>
      <c r="W366" s="133"/>
      <c r="X366" s="115"/>
      <c r="Y366" s="116"/>
      <c r="Z366" s="119">
        <f t="shared" si="20"/>
        <v>3</v>
      </c>
      <c r="AA366" s="37">
        <f t="shared" si="21"/>
        <v>3</v>
      </c>
    </row>
    <row r="367" spans="1:27" ht="409.6" hidden="1">
      <c r="A367" s="4">
        <v>2231</v>
      </c>
      <c r="B367" s="4" t="s">
        <v>1505</v>
      </c>
      <c r="E367" s="13" t="s">
        <v>2897</v>
      </c>
      <c r="F367" s="12" t="s">
        <v>1506</v>
      </c>
      <c r="G367" s="12" t="s">
        <v>1483</v>
      </c>
      <c r="H367" s="43"/>
      <c r="I367" s="43"/>
      <c r="J367" s="159" t="s">
        <v>2887</v>
      </c>
      <c r="K367" s="43"/>
      <c r="L367" s="43"/>
      <c r="M367" s="43"/>
      <c r="P367" s="132"/>
      <c r="Q367" s="133"/>
      <c r="R367" s="133"/>
      <c r="S367" s="115"/>
      <c r="T367" s="116"/>
      <c r="U367" s="132"/>
      <c r="V367" s="133"/>
      <c r="W367" s="133"/>
      <c r="X367" s="115"/>
      <c r="Y367" s="116"/>
      <c r="Z367" s="119" t="str">
        <f t="shared" si="20"/>
        <v/>
      </c>
      <c r="AA367" s="37" t="str">
        <f t="shared" si="21"/>
        <v/>
      </c>
    </row>
    <row r="368" spans="1:27" ht="289" hidden="1">
      <c r="A368" s="4">
        <v>2232</v>
      </c>
      <c r="B368" s="4" t="s">
        <v>486</v>
      </c>
      <c r="E368" s="160" t="s">
        <v>2898</v>
      </c>
      <c r="F368" s="12" t="s">
        <v>1507</v>
      </c>
      <c r="G368" s="12" t="s">
        <v>1483</v>
      </c>
      <c r="H368" s="43"/>
      <c r="I368" s="43"/>
      <c r="J368" s="43"/>
      <c r="K368" s="43"/>
      <c r="L368" s="43"/>
      <c r="M368" s="43"/>
      <c r="P368" s="132"/>
      <c r="Q368" s="133"/>
      <c r="R368" s="133"/>
      <c r="S368" s="115"/>
      <c r="T368" s="116"/>
      <c r="U368" s="132"/>
      <c r="V368" s="133"/>
      <c r="W368" s="133"/>
      <c r="X368" s="115"/>
      <c r="Y368" s="116"/>
      <c r="Z368" s="119" t="str">
        <f t="shared" si="20"/>
        <v/>
      </c>
      <c r="AA368" s="37" t="str">
        <f t="shared" si="21"/>
        <v/>
      </c>
    </row>
    <row r="369" spans="1:27" s="15" customFormat="1" ht="17">
      <c r="A369" s="4" t="s">
        <v>486</v>
      </c>
      <c r="H369" s="4"/>
      <c r="P369" s="165"/>
      <c r="Q369" s="165"/>
      <c r="R369" s="165"/>
      <c r="S369" s="165"/>
      <c r="T369" s="165"/>
      <c r="U369" s="165"/>
      <c r="V369" s="165"/>
      <c r="W369" s="165"/>
      <c r="X369" s="165"/>
      <c r="Y369" s="165"/>
    </row>
    <row r="370" spans="1:27" s="15" customFormat="1" ht="17">
      <c r="A370" s="4" t="s">
        <v>486</v>
      </c>
      <c r="H370" s="4"/>
      <c r="P370" s="165"/>
      <c r="Q370" s="165"/>
      <c r="R370" s="165"/>
      <c r="S370" s="165"/>
      <c r="T370" s="165"/>
      <c r="U370" s="165"/>
      <c r="V370" s="165"/>
      <c r="W370" s="165"/>
      <c r="X370" s="165"/>
      <c r="Y370" s="165"/>
    </row>
    <row r="371" spans="1:27" s="15" customFormat="1" ht="19" hidden="1">
      <c r="A371" s="4" t="s">
        <v>486</v>
      </c>
      <c r="E371" s="170" t="s">
        <v>1508</v>
      </c>
      <c r="F371" s="170"/>
      <c r="G371" s="170"/>
      <c r="H371" s="4"/>
      <c r="P371" s="165"/>
      <c r="Q371" s="165"/>
      <c r="R371" s="165"/>
      <c r="S371" s="165"/>
      <c r="T371" s="165"/>
      <c r="U371" s="165"/>
      <c r="V371" s="165"/>
      <c r="W371" s="165"/>
      <c r="X371" s="165"/>
      <c r="Y371" s="165"/>
    </row>
    <row r="372" spans="1:27" ht="289" hidden="1">
      <c r="A372" s="4">
        <v>2233</v>
      </c>
      <c r="E372" s="160" t="s">
        <v>2899</v>
      </c>
      <c r="F372" s="12" t="s">
        <v>1509</v>
      </c>
      <c r="G372" s="12" t="s">
        <v>1483</v>
      </c>
      <c r="H372" s="43"/>
      <c r="I372" s="43"/>
      <c r="J372" s="43"/>
      <c r="K372" s="43"/>
      <c r="L372" s="43"/>
      <c r="M372" s="43"/>
      <c r="P372" s="132"/>
      <c r="Q372" s="133"/>
      <c r="R372" s="133"/>
      <c r="S372" s="115"/>
      <c r="T372" s="116"/>
      <c r="U372" s="132"/>
      <c r="V372" s="133"/>
      <c r="W372" s="133"/>
      <c r="X372" s="115"/>
      <c r="Y372" s="116"/>
      <c r="Z372" s="119" t="str">
        <f t="shared" si="20"/>
        <v/>
      </c>
      <c r="AA372" s="37" t="str">
        <f t="shared" si="21"/>
        <v/>
      </c>
    </row>
    <row r="373" spans="1:27" s="15" customFormat="1" ht="17" hidden="1">
      <c r="A373" s="4" t="s">
        <v>486</v>
      </c>
      <c r="H373" s="4"/>
      <c r="P373" s="165"/>
      <c r="Q373" s="165"/>
      <c r="R373" s="165"/>
      <c r="S373" s="165"/>
      <c r="T373" s="165"/>
      <c r="U373" s="165"/>
      <c r="V373" s="165"/>
      <c r="W373" s="165"/>
      <c r="X373" s="165"/>
      <c r="Y373" s="165"/>
    </row>
    <row r="374" spans="1:27" s="15" customFormat="1" ht="17" hidden="1">
      <c r="A374" s="4" t="s">
        <v>486</v>
      </c>
      <c r="H374" s="4"/>
      <c r="P374" s="165"/>
      <c r="Q374" s="165"/>
      <c r="R374" s="165"/>
      <c r="S374" s="165"/>
      <c r="T374" s="165"/>
      <c r="U374" s="165"/>
      <c r="V374" s="165"/>
      <c r="W374" s="165"/>
      <c r="X374" s="165"/>
      <c r="Y374" s="165"/>
    </row>
    <row r="375" spans="1:27" s="15" customFormat="1" ht="19" hidden="1">
      <c r="A375" s="4" t="s">
        <v>486</v>
      </c>
      <c r="E375" s="170" t="s">
        <v>1510</v>
      </c>
      <c r="F375" s="170"/>
      <c r="G375" s="170"/>
      <c r="H375" s="4"/>
      <c r="P375" s="165"/>
      <c r="Q375" s="165"/>
      <c r="R375" s="165"/>
      <c r="S375" s="165"/>
      <c r="T375" s="165"/>
      <c r="U375" s="165"/>
      <c r="V375" s="165"/>
      <c r="W375" s="165"/>
      <c r="X375" s="165"/>
      <c r="Y375" s="165"/>
    </row>
    <row r="376" spans="1:27" ht="289" hidden="1">
      <c r="A376" s="4">
        <v>2234</v>
      </c>
      <c r="B376" s="4" t="s">
        <v>486</v>
      </c>
      <c r="E376" s="160" t="s">
        <v>2900</v>
      </c>
      <c r="F376" s="12" t="s">
        <v>1511</v>
      </c>
      <c r="G376" s="12" t="s">
        <v>1483</v>
      </c>
      <c r="H376" s="43"/>
      <c r="I376" s="43"/>
      <c r="J376" s="43"/>
      <c r="K376" s="43"/>
      <c r="L376" s="43"/>
      <c r="M376" s="43"/>
      <c r="P376" s="132"/>
      <c r="Q376" s="133"/>
      <c r="R376" s="133"/>
      <c r="S376" s="115"/>
      <c r="T376" s="116"/>
      <c r="U376" s="132"/>
      <c r="V376" s="133"/>
      <c r="W376" s="133"/>
      <c r="X376" s="115"/>
      <c r="Y376" s="116"/>
      <c r="Z376" s="119" t="str">
        <f t="shared" si="20"/>
        <v/>
      </c>
      <c r="AA376" s="37" t="str">
        <f t="shared" si="21"/>
        <v/>
      </c>
    </row>
    <row r="377" spans="1:27" ht="409.6" hidden="1">
      <c r="A377" s="4">
        <v>2235</v>
      </c>
      <c r="B377" s="4" t="s">
        <v>1512</v>
      </c>
      <c r="E377" s="13" t="s">
        <v>2901</v>
      </c>
      <c r="F377" s="12" t="s">
        <v>1513</v>
      </c>
      <c r="G377" s="12" t="s">
        <v>1483</v>
      </c>
      <c r="H377" s="43"/>
      <c r="I377" s="43"/>
      <c r="J377" s="159" t="s">
        <v>2875</v>
      </c>
      <c r="K377" s="43"/>
      <c r="L377" s="43"/>
      <c r="M377" s="43"/>
      <c r="P377" s="132"/>
      <c r="Q377" s="133"/>
      <c r="R377" s="133"/>
      <c r="S377" s="115"/>
      <c r="T377" s="116"/>
      <c r="U377" s="132"/>
      <c r="V377" s="133"/>
      <c r="W377" s="133"/>
      <c r="X377" s="115"/>
      <c r="Y377" s="116"/>
      <c r="Z377" s="119" t="str">
        <f t="shared" si="20"/>
        <v/>
      </c>
      <c r="AA377" s="37" t="str">
        <f t="shared" si="21"/>
        <v/>
      </c>
    </row>
    <row r="378" spans="1:27" ht="289" hidden="1">
      <c r="A378" s="4">
        <v>2236</v>
      </c>
      <c r="B378" s="4" t="s">
        <v>1514</v>
      </c>
      <c r="E378" s="160" t="s">
        <v>2902</v>
      </c>
      <c r="F378" s="12" t="s">
        <v>1515</v>
      </c>
      <c r="G378" s="12" t="s">
        <v>1483</v>
      </c>
      <c r="H378" s="43"/>
      <c r="I378" s="43"/>
      <c r="J378" s="43"/>
      <c r="K378" s="43"/>
      <c r="L378" s="43"/>
      <c r="M378" s="43"/>
      <c r="P378" s="132"/>
      <c r="Q378" s="133"/>
      <c r="R378" s="133"/>
      <c r="S378" s="115"/>
      <c r="T378" s="116"/>
      <c r="U378" s="132"/>
      <c r="V378" s="133"/>
      <c r="W378" s="133"/>
      <c r="X378" s="115"/>
      <c r="Y378" s="116"/>
      <c r="Z378" s="119" t="str">
        <f t="shared" si="20"/>
        <v/>
      </c>
      <c r="AA378" s="37" t="str">
        <f t="shared" si="21"/>
        <v/>
      </c>
    </row>
    <row r="379" spans="1:27" s="15" customFormat="1" ht="17" hidden="1">
      <c r="A379" s="4" t="s">
        <v>486</v>
      </c>
      <c r="H379" s="4"/>
      <c r="P379" s="165"/>
      <c r="Q379" s="165"/>
      <c r="R379" s="165"/>
      <c r="S379" s="165"/>
      <c r="T379" s="165"/>
      <c r="U379" s="165"/>
      <c r="V379" s="165"/>
      <c r="W379" s="165"/>
      <c r="X379" s="165"/>
      <c r="Y379" s="165"/>
    </row>
    <row r="380" spans="1:27" s="15" customFormat="1" ht="17" hidden="1">
      <c r="A380" s="4" t="s">
        <v>486</v>
      </c>
      <c r="H380" s="4"/>
      <c r="P380" s="165"/>
      <c r="Q380" s="165"/>
      <c r="R380" s="165"/>
      <c r="S380" s="165"/>
      <c r="T380" s="165"/>
      <c r="U380" s="165"/>
      <c r="V380" s="165"/>
      <c r="W380" s="165"/>
      <c r="X380" s="165"/>
      <c r="Y380" s="165"/>
    </row>
    <row r="381" spans="1:27" s="15" customFormat="1" ht="37" hidden="1">
      <c r="A381" s="4" t="s">
        <v>486</v>
      </c>
      <c r="E381" s="171" t="s">
        <v>1516</v>
      </c>
      <c r="F381" s="171"/>
      <c r="G381" s="171"/>
      <c r="H381" s="4"/>
      <c r="P381" s="165"/>
      <c r="Q381" s="165"/>
      <c r="R381" s="165"/>
      <c r="S381" s="165"/>
      <c r="T381" s="165"/>
      <c r="U381" s="165"/>
      <c r="V381" s="165"/>
      <c r="W381" s="165"/>
      <c r="X381" s="165"/>
      <c r="Y381" s="165"/>
    </row>
    <row r="382" spans="1:27" s="15" customFormat="1" ht="19" hidden="1">
      <c r="A382" s="4" t="s">
        <v>486</v>
      </c>
      <c r="E382" s="170" t="s">
        <v>254</v>
      </c>
      <c r="F382" s="170"/>
      <c r="G382" s="170"/>
      <c r="H382" s="4"/>
      <c r="P382" s="165"/>
      <c r="Q382" s="165"/>
      <c r="R382" s="165"/>
      <c r="S382" s="165"/>
      <c r="T382" s="165"/>
      <c r="U382" s="165"/>
      <c r="V382" s="165"/>
      <c r="W382" s="165"/>
      <c r="X382" s="165"/>
      <c r="Y382" s="165"/>
    </row>
    <row r="383" spans="1:27" s="15" customFormat="1" ht="51" hidden="1">
      <c r="A383" s="4" t="s">
        <v>486</v>
      </c>
      <c r="E383" s="131" t="s">
        <v>416</v>
      </c>
      <c r="F383" s="12" t="s">
        <v>1517</v>
      </c>
      <c r="H383" s="4"/>
      <c r="P383" s="165"/>
      <c r="Q383" s="165"/>
      <c r="R383" s="165"/>
      <c r="S383" s="165"/>
      <c r="T383" s="165"/>
      <c r="U383" s="165"/>
      <c r="V383" s="165"/>
      <c r="W383" s="165"/>
      <c r="X383" s="165"/>
      <c r="Y383" s="165"/>
    </row>
    <row r="384" spans="1:27" ht="136" hidden="1">
      <c r="A384" s="4">
        <v>2237</v>
      </c>
      <c r="B384" s="4" t="s">
        <v>1518</v>
      </c>
      <c r="C384" s="4">
        <v>244</v>
      </c>
      <c r="D384" s="10" t="s">
        <v>486</v>
      </c>
      <c r="E384" s="160" t="s">
        <v>2903</v>
      </c>
      <c r="F384" s="12" t="s">
        <v>1519</v>
      </c>
      <c r="G384" s="12" t="s">
        <v>1520</v>
      </c>
      <c r="H384" s="43"/>
      <c r="I384" s="43"/>
      <c r="J384" s="43"/>
      <c r="K384" s="43"/>
      <c r="L384" s="43"/>
      <c r="M384" s="43"/>
      <c r="P384" s="132"/>
      <c r="Q384" s="133"/>
      <c r="R384" s="133"/>
      <c r="S384" s="115"/>
      <c r="T384" s="116"/>
      <c r="U384" s="132"/>
      <c r="V384" s="133"/>
      <c r="W384" s="133"/>
      <c r="X384" s="115"/>
      <c r="Y384" s="116"/>
      <c r="Z384" s="119" t="str">
        <f t="shared" si="20"/>
        <v/>
      </c>
      <c r="AA384" s="37" t="str">
        <f t="shared" si="21"/>
        <v/>
      </c>
    </row>
    <row r="385" spans="1:27" ht="170" hidden="1">
      <c r="A385" s="4">
        <v>2238</v>
      </c>
      <c r="B385" s="4" t="s">
        <v>1521</v>
      </c>
      <c r="C385" s="4">
        <v>246</v>
      </c>
      <c r="D385" s="10" t="s">
        <v>28</v>
      </c>
      <c r="E385" s="160" t="s">
        <v>2904</v>
      </c>
      <c r="F385" s="12" t="s">
        <v>427</v>
      </c>
      <c r="G385" s="12" t="s">
        <v>1522</v>
      </c>
      <c r="H385" s="43"/>
      <c r="I385" s="43"/>
      <c r="J385" s="43"/>
      <c r="K385" s="43"/>
      <c r="L385" s="43"/>
      <c r="M385" s="43"/>
      <c r="P385" s="132"/>
      <c r="Q385" s="133"/>
      <c r="R385" s="133"/>
      <c r="S385" s="115"/>
      <c r="T385" s="116"/>
      <c r="U385" s="132"/>
      <c r="V385" s="133"/>
      <c r="W385" s="133"/>
      <c r="X385" s="115"/>
      <c r="Y385" s="116"/>
      <c r="Z385" s="119" t="str">
        <f t="shared" si="20"/>
        <v/>
      </c>
      <c r="AA385" s="37" t="str">
        <f t="shared" si="21"/>
        <v/>
      </c>
    </row>
    <row r="386" spans="1:27" ht="136" hidden="1">
      <c r="A386" s="4">
        <v>2239</v>
      </c>
      <c r="B386" s="4" t="s">
        <v>1523</v>
      </c>
      <c r="C386" s="4">
        <v>245</v>
      </c>
      <c r="D386" s="10" t="s">
        <v>28</v>
      </c>
      <c r="E386" s="160" t="s">
        <v>2905</v>
      </c>
      <c r="F386" s="12" t="s">
        <v>425</v>
      </c>
      <c r="G386" s="12" t="s">
        <v>1524</v>
      </c>
      <c r="H386" s="43"/>
      <c r="I386" s="43"/>
      <c r="J386" s="43"/>
      <c r="K386" s="43"/>
      <c r="L386" s="43"/>
      <c r="M386" s="43"/>
      <c r="P386" s="132"/>
      <c r="Q386" s="133"/>
      <c r="R386" s="133"/>
      <c r="S386" s="115"/>
      <c r="T386" s="116"/>
      <c r="U386" s="132"/>
      <c r="V386" s="133"/>
      <c r="W386" s="133"/>
      <c r="X386" s="115"/>
      <c r="Y386" s="116"/>
      <c r="Z386" s="119" t="str">
        <f t="shared" si="20"/>
        <v/>
      </c>
      <c r="AA386" s="37" t="str">
        <f t="shared" si="21"/>
        <v/>
      </c>
    </row>
    <row r="387" spans="1:27" ht="119" hidden="1">
      <c r="A387" s="4">
        <v>2240</v>
      </c>
      <c r="B387" s="4" t="s">
        <v>1525</v>
      </c>
      <c r="C387" s="4">
        <v>249</v>
      </c>
      <c r="D387" s="10" t="s">
        <v>28</v>
      </c>
      <c r="E387" s="160" t="s">
        <v>2906</v>
      </c>
      <c r="F387" s="12" t="s">
        <v>433</v>
      </c>
      <c r="G387" s="12" t="s">
        <v>1526</v>
      </c>
      <c r="H387" s="43"/>
      <c r="I387" s="43"/>
      <c r="J387" s="43"/>
      <c r="K387" s="43"/>
      <c r="L387" s="43"/>
      <c r="M387" s="43"/>
      <c r="P387" s="132"/>
      <c r="Q387" s="133"/>
      <c r="R387" s="133"/>
      <c r="S387" s="115"/>
      <c r="T387" s="116"/>
      <c r="U387" s="132"/>
      <c r="V387" s="133"/>
      <c r="W387" s="133"/>
      <c r="X387" s="115"/>
      <c r="Y387" s="116"/>
      <c r="Z387" s="119" t="str">
        <f t="shared" si="20"/>
        <v/>
      </c>
      <c r="AA387" s="37" t="str">
        <f t="shared" si="21"/>
        <v/>
      </c>
    </row>
    <row r="388" spans="1:27" ht="153" hidden="1">
      <c r="A388" s="4">
        <v>2241</v>
      </c>
      <c r="B388" s="4" t="s">
        <v>1527</v>
      </c>
      <c r="C388" s="4">
        <v>247</v>
      </c>
      <c r="D388" s="10" t="s">
        <v>486</v>
      </c>
      <c r="E388" s="160" t="s">
        <v>2907</v>
      </c>
      <c r="F388" s="12" t="s">
        <v>429</v>
      </c>
      <c r="G388" s="12" t="s">
        <v>1528</v>
      </c>
      <c r="H388" s="43"/>
      <c r="I388" s="43"/>
      <c r="J388" s="43"/>
      <c r="K388" s="43"/>
      <c r="L388" s="43"/>
      <c r="M388" s="43"/>
      <c r="P388" s="132"/>
      <c r="Q388" s="133"/>
      <c r="R388" s="133"/>
      <c r="S388" s="115"/>
      <c r="T388" s="116"/>
      <c r="U388" s="132"/>
      <c r="V388" s="133"/>
      <c r="W388" s="133"/>
      <c r="X388" s="115"/>
      <c r="Y388" s="116"/>
      <c r="Z388" s="119" t="str">
        <f t="shared" si="20"/>
        <v/>
      </c>
      <c r="AA388" s="37" t="str">
        <f t="shared" si="21"/>
        <v/>
      </c>
    </row>
    <row r="389" spans="1:27" ht="153" hidden="1">
      <c r="A389" s="4">
        <v>2242</v>
      </c>
      <c r="C389" s="4" t="s">
        <v>1529</v>
      </c>
      <c r="D389" s="10" t="s">
        <v>486</v>
      </c>
      <c r="E389" s="160" t="s">
        <v>2908</v>
      </c>
      <c r="F389" s="12" t="s">
        <v>1530</v>
      </c>
      <c r="G389" s="12" t="s">
        <v>1531</v>
      </c>
      <c r="H389" s="43"/>
      <c r="I389" s="43"/>
      <c r="J389" s="43"/>
      <c r="K389" s="43"/>
      <c r="L389" s="43"/>
      <c r="M389" s="43"/>
      <c r="P389" s="132"/>
      <c r="Q389" s="133"/>
      <c r="R389" s="133"/>
      <c r="S389" s="115"/>
      <c r="T389" s="116"/>
      <c r="U389" s="132"/>
      <c r="V389" s="133"/>
      <c r="W389" s="133"/>
      <c r="X389" s="115"/>
      <c r="Y389" s="116"/>
      <c r="Z389" s="119" t="str">
        <f t="shared" si="20"/>
        <v/>
      </c>
      <c r="AA389" s="37" t="str">
        <f t="shared" si="21"/>
        <v/>
      </c>
    </row>
    <row r="390" spans="1:27" ht="221" hidden="1">
      <c r="A390" s="4">
        <v>2243</v>
      </c>
      <c r="B390" s="4" t="s">
        <v>1532</v>
      </c>
      <c r="C390" s="4">
        <v>250</v>
      </c>
      <c r="D390" s="10" t="s">
        <v>28</v>
      </c>
      <c r="E390" s="160" t="s">
        <v>2909</v>
      </c>
      <c r="F390" s="12" t="s">
        <v>435</v>
      </c>
      <c r="G390" s="12" t="s">
        <v>1533</v>
      </c>
      <c r="H390" s="43"/>
      <c r="I390" s="43"/>
      <c r="J390" s="43"/>
      <c r="K390" s="43"/>
      <c r="L390" s="43"/>
      <c r="M390" s="43"/>
      <c r="P390" s="132"/>
      <c r="Q390" s="133"/>
      <c r="R390" s="133"/>
      <c r="S390" s="115"/>
      <c r="T390" s="116"/>
      <c r="U390" s="132"/>
      <c r="V390" s="133"/>
      <c r="W390" s="133"/>
      <c r="X390" s="115"/>
      <c r="Y390" s="116"/>
      <c r="Z390" s="119" t="str">
        <f t="shared" ref="Z390:Z448" si="22">IF(U390&lt;&gt;"",U390,IF(P390&lt;&gt;"",P390,IF(N390&lt;&gt;"",N390,"")))</f>
        <v/>
      </c>
      <c r="AA390" s="37" t="str">
        <f t="shared" ref="AA390:AA448" si="23">IF(X390&lt;&gt;"",X390,IF(S390&lt;&gt;"",S390,IF(O390&lt;&gt;"",O390,"")))</f>
        <v/>
      </c>
    </row>
    <row r="391" spans="1:27" ht="187" hidden="1">
      <c r="A391" s="4">
        <v>2244</v>
      </c>
      <c r="C391" s="4" t="s">
        <v>1529</v>
      </c>
      <c r="D391" s="10" t="s">
        <v>486</v>
      </c>
      <c r="E391" s="160" t="s">
        <v>2910</v>
      </c>
      <c r="F391" s="12" t="s">
        <v>1534</v>
      </c>
      <c r="G391" s="12" t="s">
        <v>1535</v>
      </c>
      <c r="H391" s="43"/>
      <c r="I391" s="43"/>
      <c r="J391" s="43"/>
      <c r="K391" s="43"/>
      <c r="L391" s="43"/>
      <c r="M391" s="43"/>
      <c r="P391" s="132"/>
      <c r="Q391" s="133"/>
      <c r="R391" s="133"/>
      <c r="S391" s="115"/>
      <c r="T391" s="116"/>
      <c r="U391" s="132"/>
      <c r="V391" s="133"/>
      <c r="W391" s="133"/>
      <c r="X391" s="115"/>
      <c r="Y391" s="116"/>
      <c r="Z391" s="119" t="str">
        <f t="shared" si="22"/>
        <v/>
      </c>
      <c r="AA391" s="37" t="str">
        <f t="shared" si="23"/>
        <v/>
      </c>
    </row>
    <row r="392" spans="1:27" ht="153" hidden="1">
      <c r="A392" s="4">
        <v>2245</v>
      </c>
      <c r="B392" s="4" t="s">
        <v>1536</v>
      </c>
      <c r="C392" s="4">
        <v>257</v>
      </c>
      <c r="D392" s="10" t="s">
        <v>28</v>
      </c>
      <c r="E392" s="160" t="s">
        <v>2911</v>
      </c>
      <c r="F392" s="12" t="s">
        <v>449</v>
      </c>
      <c r="G392" s="12" t="s">
        <v>1537</v>
      </c>
      <c r="H392" s="43"/>
      <c r="I392" s="43"/>
      <c r="J392" s="43"/>
      <c r="K392" s="43"/>
      <c r="L392" s="43"/>
      <c r="M392" s="43"/>
      <c r="P392" s="132"/>
      <c r="Q392" s="133"/>
      <c r="R392" s="133"/>
      <c r="S392" s="115"/>
      <c r="T392" s="116"/>
      <c r="U392" s="132"/>
      <c r="V392" s="133"/>
      <c r="W392" s="133"/>
      <c r="X392" s="115"/>
      <c r="Y392" s="116"/>
      <c r="Z392" s="119" t="str">
        <f t="shared" si="22"/>
        <v/>
      </c>
      <c r="AA392" s="37" t="str">
        <f t="shared" si="23"/>
        <v/>
      </c>
    </row>
    <row r="393" spans="1:27" ht="372" hidden="1">
      <c r="A393" s="4">
        <v>2246</v>
      </c>
      <c r="B393" s="4" t="s">
        <v>1538</v>
      </c>
      <c r="C393" s="4">
        <v>390</v>
      </c>
      <c r="D393" s="10" t="s">
        <v>28</v>
      </c>
      <c r="E393" s="160" t="s">
        <v>2912</v>
      </c>
      <c r="F393" s="12" t="s">
        <v>1539</v>
      </c>
      <c r="G393" s="12" t="s">
        <v>1540</v>
      </c>
      <c r="H393" s="43"/>
      <c r="I393" s="43"/>
      <c r="J393" s="43"/>
      <c r="K393" s="43"/>
      <c r="L393" s="43"/>
      <c r="M393" s="43"/>
      <c r="P393" s="132"/>
      <c r="Q393" s="133"/>
      <c r="R393" s="133"/>
      <c r="S393" s="115"/>
      <c r="T393" s="116"/>
      <c r="U393" s="132"/>
      <c r="V393" s="133"/>
      <c r="W393" s="133"/>
      <c r="X393" s="115"/>
      <c r="Y393" s="116"/>
      <c r="Z393" s="119" t="str">
        <f t="shared" si="22"/>
        <v/>
      </c>
      <c r="AA393" s="37" t="str">
        <f t="shared" si="23"/>
        <v/>
      </c>
    </row>
    <row r="394" spans="1:27" ht="153" hidden="1">
      <c r="A394" s="4">
        <v>2247</v>
      </c>
      <c r="C394" s="4" t="s">
        <v>1529</v>
      </c>
      <c r="D394" s="10" t="s">
        <v>486</v>
      </c>
      <c r="E394" s="160" t="s">
        <v>2913</v>
      </c>
      <c r="F394" s="12" t="s">
        <v>1541</v>
      </c>
      <c r="G394" s="12" t="s">
        <v>1542</v>
      </c>
      <c r="H394" s="43"/>
      <c r="I394" s="43"/>
      <c r="J394" s="43"/>
      <c r="K394" s="43"/>
      <c r="L394" s="43"/>
      <c r="M394" s="43"/>
      <c r="P394" s="132"/>
      <c r="Q394" s="133"/>
      <c r="R394" s="133"/>
      <c r="S394" s="115"/>
      <c r="T394" s="116"/>
      <c r="U394" s="132"/>
      <c r="V394" s="133"/>
      <c r="W394" s="133"/>
      <c r="X394" s="115"/>
      <c r="Y394" s="116"/>
      <c r="Z394" s="119" t="str">
        <f t="shared" si="22"/>
        <v/>
      </c>
      <c r="AA394" s="37" t="str">
        <f t="shared" si="23"/>
        <v/>
      </c>
    </row>
    <row r="395" spans="1:27" ht="153" hidden="1">
      <c r="A395" s="4">
        <v>2248</v>
      </c>
      <c r="B395" s="4" t="s">
        <v>1543</v>
      </c>
      <c r="C395" s="4">
        <v>394</v>
      </c>
      <c r="D395" s="10" t="s">
        <v>28</v>
      </c>
      <c r="E395" s="160" t="s">
        <v>2914</v>
      </c>
      <c r="F395" s="12" t="s">
        <v>701</v>
      </c>
      <c r="G395" s="12" t="s">
        <v>1544</v>
      </c>
      <c r="H395" s="43"/>
      <c r="I395" s="43"/>
      <c r="J395" s="43"/>
      <c r="K395" s="43"/>
      <c r="L395" s="43"/>
      <c r="M395" s="43"/>
      <c r="P395" s="132"/>
      <c r="Q395" s="133"/>
      <c r="R395" s="133"/>
      <c r="S395" s="115"/>
      <c r="T395" s="116"/>
      <c r="U395" s="132"/>
      <c r="V395" s="133"/>
      <c r="W395" s="133"/>
      <c r="X395" s="115"/>
      <c r="Y395" s="116"/>
      <c r="Z395" s="119" t="str">
        <f t="shared" si="22"/>
        <v/>
      </c>
      <c r="AA395" s="37" t="str">
        <f t="shared" si="23"/>
        <v/>
      </c>
    </row>
    <row r="396" spans="1:27" ht="85" hidden="1">
      <c r="A396" s="4">
        <v>2249</v>
      </c>
      <c r="C396" s="4" t="s">
        <v>1529</v>
      </c>
      <c r="D396" s="10" t="s">
        <v>486</v>
      </c>
      <c r="E396" s="160" t="s">
        <v>2915</v>
      </c>
      <c r="F396" s="12" t="s">
        <v>1545</v>
      </c>
      <c r="G396" s="12" t="s">
        <v>1546</v>
      </c>
      <c r="H396" s="43"/>
      <c r="I396" s="43"/>
      <c r="J396" s="43"/>
      <c r="K396" s="43"/>
      <c r="L396" s="43"/>
      <c r="M396" s="43"/>
      <c r="P396" s="132"/>
      <c r="Q396" s="133"/>
      <c r="R396" s="133"/>
      <c r="S396" s="115"/>
      <c r="T396" s="116"/>
      <c r="U396" s="132"/>
      <c r="V396" s="133"/>
      <c r="W396" s="133"/>
      <c r="X396" s="115"/>
      <c r="Y396" s="116"/>
      <c r="Z396" s="119" t="str">
        <f t="shared" si="22"/>
        <v/>
      </c>
      <c r="AA396" s="37" t="str">
        <f t="shared" si="23"/>
        <v/>
      </c>
    </row>
    <row r="397" spans="1:27" ht="51" hidden="1">
      <c r="A397" s="4">
        <v>2250</v>
      </c>
      <c r="C397" s="4" t="s">
        <v>1529</v>
      </c>
      <c r="D397" s="10" t="s">
        <v>486</v>
      </c>
      <c r="E397" s="160" t="s">
        <v>2916</v>
      </c>
      <c r="F397" s="12" t="s">
        <v>1547</v>
      </c>
      <c r="G397" s="12" t="s">
        <v>1546</v>
      </c>
      <c r="H397" s="43"/>
      <c r="I397" s="43"/>
      <c r="J397" s="43"/>
      <c r="K397" s="43"/>
      <c r="L397" s="43"/>
      <c r="M397" s="43"/>
      <c r="P397" s="132"/>
      <c r="Q397" s="133"/>
      <c r="R397" s="133"/>
      <c r="S397" s="115"/>
      <c r="T397" s="116"/>
      <c r="U397" s="132"/>
      <c r="V397" s="133"/>
      <c r="W397" s="133"/>
      <c r="X397" s="115"/>
      <c r="Y397" s="116"/>
      <c r="Z397" s="119" t="str">
        <f t="shared" si="22"/>
        <v/>
      </c>
      <c r="AA397" s="37" t="str">
        <f t="shared" si="23"/>
        <v/>
      </c>
    </row>
    <row r="398" spans="1:27" s="15" customFormat="1" ht="17" hidden="1">
      <c r="A398" s="4" t="s">
        <v>486</v>
      </c>
      <c r="B398" s="4" t="s">
        <v>486</v>
      </c>
      <c r="G398" s="15" t="s">
        <v>486</v>
      </c>
      <c r="H398" s="4"/>
      <c r="P398" s="165"/>
      <c r="Q398" s="165"/>
      <c r="R398" s="165"/>
      <c r="S398" s="165"/>
      <c r="T398" s="165"/>
      <c r="U398" s="165"/>
      <c r="V398" s="165"/>
      <c r="W398" s="165"/>
      <c r="X398" s="165"/>
      <c r="Y398" s="165"/>
    </row>
    <row r="399" spans="1:27" s="15" customFormat="1" ht="17" hidden="1">
      <c r="A399" s="4" t="s">
        <v>486</v>
      </c>
      <c r="B399" s="4" t="s">
        <v>486</v>
      </c>
      <c r="G399" s="15" t="s">
        <v>486</v>
      </c>
      <c r="H399" s="4"/>
      <c r="P399" s="165"/>
      <c r="Q399" s="165"/>
      <c r="R399" s="165"/>
      <c r="S399" s="165"/>
      <c r="T399" s="165"/>
      <c r="U399" s="165"/>
      <c r="V399" s="165"/>
      <c r="W399" s="165"/>
      <c r="X399" s="165"/>
      <c r="Y399" s="165"/>
    </row>
    <row r="400" spans="1:27" s="15" customFormat="1" ht="17" hidden="1">
      <c r="A400" s="4" t="s">
        <v>486</v>
      </c>
      <c r="B400" s="4" t="s">
        <v>486</v>
      </c>
      <c r="E400" s="131" t="s">
        <v>417</v>
      </c>
      <c r="G400" s="15" t="s">
        <v>486</v>
      </c>
      <c r="H400" s="4"/>
      <c r="P400" s="165"/>
      <c r="Q400" s="165"/>
      <c r="R400" s="165"/>
      <c r="S400" s="165"/>
      <c r="T400" s="165"/>
      <c r="U400" s="165"/>
      <c r="V400" s="165"/>
      <c r="W400" s="165"/>
      <c r="X400" s="165"/>
      <c r="Y400" s="165"/>
    </row>
    <row r="401" spans="1:27" ht="136" hidden="1">
      <c r="A401" s="4">
        <v>2251</v>
      </c>
      <c r="B401" s="4" t="s">
        <v>1548</v>
      </c>
      <c r="C401" s="4">
        <v>251</v>
      </c>
      <c r="D401" s="10" t="s">
        <v>28</v>
      </c>
      <c r="E401" s="160" t="s">
        <v>2917</v>
      </c>
      <c r="F401" s="12" t="s">
        <v>437</v>
      </c>
      <c r="G401" s="12" t="s">
        <v>1549</v>
      </c>
      <c r="H401" s="43"/>
      <c r="I401" s="43"/>
      <c r="J401" s="43"/>
      <c r="K401" s="43"/>
      <c r="L401" s="43"/>
      <c r="M401" s="43"/>
      <c r="P401" s="132"/>
      <c r="Q401" s="133"/>
      <c r="R401" s="133"/>
      <c r="S401" s="115"/>
      <c r="T401" s="116"/>
      <c r="U401" s="132"/>
      <c r="V401" s="133"/>
      <c r="W401" s="133"/>
      <c r="X401" s="115"/>
      <c r="Y401" s="116"/>
      <c r="Z401" s="119" t="str">
        <f t="shared" si="22"/>
        <v/>
      </c>
      <c r="AA401" s="37" t="str">
        <f t="shared" si="23"/>
        <v/>
      </c>
    </row>
    <row r="402" spans="1:27" ht="102" hidden="1">
      <c r="A402" s="4">
        <v>2252</v>
      </c>
      <c r="B402" s="4" t="s">
        <v>1550</v>
      </c>
      <c r="C402" s="4">
        <v>252</v>
      </c>
      <c r="D402" s="10" t="s">
        <v>28</v>
      </c>
      <c r="E402" s="160" t="s">
        <v>2918</v>
      </c>
      <c r="F402" s="12" t="s">
        <v>439</v>
      </c>
      <c r="G402" s="12" t="s">
        <v>1551</v>
      </c>
      <c r="H402" s="43"/>
      <c r="I402" s="43"/>
      <c r="J402" s="43"/>
      <c r="K402" s="43"/>
      <c r="L402" s="43"/>
      <c r="M402" s="43"/>
      <c r="P402" s="132"/>
      <c r="Q402" s="133"/>
      <c r="R402" s="133"/>
      <c r="S402" s="115"/>
      <c r="T402" s="116"/>
      <c r="U402" s="132"/>
      <c r="V402" s="133"/>
      <c r="W402" s="133"/>
      <c r="X402" s="115"/>
      <c r="Y402" s="116"/>
      <c r="Z402" s="119" t="str">
        <f t="shared" si="22"/>
        <v/>
      </c>
      <c r="AA402" s="37" t="str">
        <f t="shared" si="23"/>
        <v/>
      </c>
    </row>
    <row r="403" spans="1:27" ht="102" hidden="1">
      <c r="A403" s="4">
        <v>2253</v>
      </c>
      <c r="B403" s="4" t="s">
        <v>1552</v>
      </c>
      <c r="C403" s="4">
        <v>254</v>
      </c>
      <c r="D403" s="10" t="s">
        <v>28</v>
      </c>
      <c r="E403" s="160" t="s">
        <v>2919</v>
      </c>
      <c r="F403" s="12" t="s">
        <v>443</v>
      </c>
      <c r="G403" s="12" t="s">
        <v>1553</v>
      </c>
      <c r="H403" s="43"/>
      <c r="I403" s="43"/>
      <c r="J403" s="43"/>
      <c r="K403" s="43"/>
      <c r="L403" s="43"/>
      <c r="M403" s="43"/>
      <c r="P403" s="132"/>
      <c r="Q403" s="133"/>
      <c r="R403" s="133"/>
      <c r="S403" s="115"/>
      <c r="T403" s="116"/>
      <c r="U403" s="132"/>
      <c r="V403" s="133"/>
      <c r="W403" s="133"/>
      <c r="X403" s="115"/>
      <c r="Y403" s="116"/>
      <c r="Z403" s="119" t="str">
        <f t="shared" si="22"/>
        <v/>
      </c>
      <c r="AA403" s="37" t="str">
        <f t="shared" si="23"/>
        <v/>
      </c>
    </row>
    <row r="404" spans="1:27" ht="136" hidden="1">
      <c r="A404" s="4">
        <v>2254</v>
      </c>
      <c r="C404" s="4" t="s">
        <v>1529</v>
      </c>
      <c r="D404" s="10" t="s">
        <v>486</v>
      </c>
      <c r="E404" s="160" t="s">
        <v>2920</v>
      </c>
      <c r="F404" s="12" t="s">
        <v>1554</v>
      </c>
      <c r="G404" s="12" t="s">
        <v>1555</v>
      </c>
      <c r="H404" s="43"/>
      <c r="I404" s="43"/>
      <c r="J404" s="43"/>
      <c r="K404" s="43"/>
      <c r="L404" s="43"/>
      <c r="M404" s="43"/>
      <c r="P404" s="132"/>
      <c r="Q404" s="133"/>
      <c r="R404" s="133"/>
      <c r="S404" s="115"/>
      <c r="T404" s="116"/>
      <c r="U404" s="132"/>
      <c r="V404" s="133"/>
      <c r="W404" s="133"/>
      <c r="X404" s="115"/>
      <c r="Y404" s="116"/>
      <c r="Z404" s="119" t="str">
        <f t="shared" si="22"/>
        <v/>
      </c>
      <c r="AA404" s="37" t="str">
        <f t="shared" si="23"/>
        <v/>
      </c>
    </row>
    <row r="405" spans="1:27" ht="119" hidden="1">
      <c r="A405" s="4">
        <v>2255</v>
      </c>
      <c r="B405" s="4" t="s">
        <v>1556</v>
      </c>
      <c r="C405" s="4">
        <v>256</v>
      </c>
      <c r="D405" s="10" t="s">
        <v>28</v>
      </c>
      <c r="E405" s="160" t="s">
        <v>2921</v>
      </c>
      <c r="F405" s="12" t="s">
        <v>447</v>
      </c>
      <c r="G405" s="12" t="s">
        <v>1557</v>
      </c>
      <c r="H405" s="43"/>
      <c r="I405" s="43"/>
      <c r="J405" s="43"/>
      <c r="K405" s="43"/>
      <c r="L405" s="43"/>
      <c r="M405" s="43"/>
      <c r="P405" s="132"/>
      <c r="Q405" s="133"/>
      <c r="R405" s="133"/>
      <c r="S405" s="115"/>
      <c r="T405" s="116"/>
      <c r="U405" s="132"/>
      <c r="V405" s="133"/>
      <c r="W405" s="133"/>
      <c r="X405" s="115"/>
      <c r="Y405" s="116"/>
      <c r="Z405" s="119" t="str">
        <f t="shared" si="22"/>
        <v/>
      </c>
      <c r="AA405" s="37" t="str">
        <f t="shared" si="23"/>
        <v/>
      </c>
    </row>
    <row r="406" spans="1:27" ht="119" hidden="1">
      <c r="A406" s="4">
        <v>2256</v>
      </c>
      <c r="B406" s="4" t="s">
        <v>1558</v>
      </c>
      <c r="C406" s="4">
        <v>262</v>
      </c>
      <c r="D406" s="10" t="s">
        <v>486</v>
      </c>
      <c r="E406" s="160" t="s">
        <v>2922</v>
      </c>
      <c r="F406" s="12" t="s">
        <v>459</v>
      </c>
      <c r="G406" s="12" t="s">
        <v>1559</v>
      </c>
      <c r="H406" s="43"/>
      <c r="I406" s="43"/>
      <c r="J406" s="43"/>
      <c r="K406" s="43"/>
      <c r="L406" s="43"/>
      <c r="M406" s="43"/>
      <c r="P406" s="132"/>
      <c r="Q406" s="133"/>
      <c r="R406" s="133"/>
      <c r="S406" s="115"/>
      <c r="T406" s="116"/>
      <c r="U406" s="132"/>
      <c r="V406" s="133"/>
      <c r="W406" s="133"/>
      <c r="X406" s="115"/>
      <c r="Y406" s="116"/>
      <c r="Z406" s="119" t="str">
        <f t="shared" si="22"/>
        <v/>
      </c>
      <c r="AA406" s="37" t="str">
        <f t="shared" si="23"/>
        <v/>
      </c>
    </row>
    <row r="407" spans="1:27" ht="51" hidden="1">
      <c r="A407" s="4">
        <v>2257</v>
      </c>
      <c r="C407" s="4" t="s">
        <v>1529</v>
      </c>
      <c r="D407" s="10" t="s">
        <v>486</v>
      </c>
      <c r="E407" s="160" t="s">
        <v>2923</v>
      </c>
      <c r="F407" s="12" t="s">
        <v>1560</v>
      </c>
      <c r="G407" s="12" t="s">
        <v>1561</v>
      </c>
      <c r="H407" s="43"/>
      <c r="I407" s="43"/>
      <c r="J407" s="43"/>
      <c r="K407" s="43"/>
      <c r="L407" s="43"/>
      <c r="M407" s="43"/>
      <c r="P407" s="132"/>
      <c r="Q407" s="133"/>
      <c r="R407" s="133"/>
      <c r="S407" s="115"/>
      <c r="T407" s="116"/>
      <c r="U407" s="132"/>
      <c r="V407" s="133"/>
      <c r="W407" s="133"/>
      <c r="X407" s="115"/>
      <c r="Y407" s="116"/>
      <c r="Z407" s="119" t="str">
        <f t="shared" si="22"/>
        <v/>
      </c>
      <c r="AA407" s="37" t="str">
        <f t="shared" si="23"/>
        <v/>
      </c>
    </row>
    <row r="408" spans="1:27" s="15" customFormat="1" ht="17" hidden="1">
      <c r="A408" s="4" t="s">
        <v>486</v>
      </c>
      <c r="B408" s="4" t="s">
        <v>486</v>
      </c>
      <c r="H408" s="4"/>
      <c r="P408" s="165"/>
      <c r="Q408" s="165"/>
      <c r="R408" s="165"/>
      <c r="S408" s="165"/>
      <c r="T408" s="165"/>
      <c r="U408" s="165"/>
      <c r="V408" s="165"/>
      <c r="W408" s="165"/>
      <c r="X408" s="165"/>
      <c r="Y408" s="165"/>
    </row>
    <row r="409" spans="1:27" s="15" customFormat="1" ht="17" hidden="1">
      <c r="A409" s="4" t="s">
        <v>486</v>
      </c>
      <c r="B409" s="4" t="s">
        <v>486</v>
      </c>
      <c r="H409" s="4"/>
      <c r="P409" s="165"/>
      <c r="Q409" s="165"/>
      <c r="R409" s="165"/>
      <c r="S409" s="165"/>
      <c r="T409" s="165"/>
      <c r="U409" s="165"/>
      <c r="V409" s="165"/>
      <c r="W409" s="165"/>
      <c r="X409" s="165"/>
      <c r="Y409" s="165"/>
    </row>
    <row r="410" spans="1:27" s="15" customFormat="1" ht="19" hidden="1">
      <c r="A410" s="4" t="s">
        <v>486</v>
      </c>
      <c r="B410" s="4" t="s">
        <v>486</v>
      </c>
      <c r="E410" s="170" t="s">
        <v>418</v>
      </c>
      <c r="F410" s="170"/>
      <c r="G410" s="170"/>
      <c r="H410" s="4"/>
      <c r="P410" s="165"/>
      <c r="Q410" s="165"/>
      <c r="R410" s="165"/>
      <c r="S410" s="165"/>
      <c r="T410" s="165"/>
      <c r="U410" s="165"/>
      <c r="V410" s="165"/>
      <c r="W410" s="165"/>
      <c r="X410" s="165"/>
      <c r="Y410" s="165"/>
    </row>
    <row r="411" spans="1:27" s="15" customFormat="1" ht="17" hidden="1">
      <c r="A411" s="4" t="s">
        <v>486</v>
      </c>
      <c r="B411" s="4" t="s">
        <v>486</v>
      </c>
      <c r="E411" s="131" t="s">
        <v>1562</v>
      </c>
      <c r="H411" s="4"/>
      <c r="P411" s="165"/>
      <c r="Q411" s="165"/>
      <c r="R411" s="165"/>
      <c r="S411" s="165"/>
      <c r="T411" s="165"/>
      <c r="U411" s="165"/>
      <c r="V411" s="165"/>
      <c r="W411" s="165"/>
      <c r="X411" s="165"/>
      <c r="Y411" s="165"/>
    </row>
    <row r="412" spans="1:27" ht="119" hidden="1">
      <c r="A412" s="4">
        <v>2258</v>
      </c>
      <c r="B412" s="4" t="s">
        <v>1563</v>
      </c>
      <c r="C412" s="4">
        <v>290</v>
      </c>
      <c r="D412" s="10" t="s">
        <v>28</v>
      </c>
      <c r="E412" s="160" t="s">
        <v>2924</v>
      </c>
      <c r="F412" s="12" t="s">
        <v>502</v>
      </c>
      <c r="G412" s="12" t="s">
        <v>1564</v>
      </c>
      <c r="H412" s="43"/>
      <c r="I412" s="43"/>
      <c r="J412" s="43"/>
      <c r="K412" s="43"/>
      <c r="L412" s="43"/>
      <c r="M412" s="43"/>
      <c r="P412" s="132"/>
      <c r="Q412" s="133"/>
      <c r="R412" s="133"/>
      <c r="S412" s="115"/>
      <c r="T412" s="116"/>
      <c r="U412" s="132"/>
      <c r="V412" s="133"/>
      <c r="W412" s="133"/>
      <c r="X412" s="115"/>
      <c r="Y412" s="116"/>
      <c r="Z412" s="119" t="str">
        <f t="shared" si="22"/>
        <v/>
      </c>
      <c r="AA412" s="37" t="str">
        <f t="shared" si="23"/>
        <v/>
      </c>
    </row>
    <row r="413" spans="1:27" ht="136" hidden="1">
      <c r="A413" s="4">
        <v>2259</v>
      </c>
      <c r="B413" s="4" t="s">
        <v>1565</v>
      </c>
      <c r="C413" s="4">
        <v>292</v>
      </c>
      <c r="D413" s="10" t="s">
        <v>28</v>
      </c>
      <c r="E413" s="160" t="s">
        <v>2921</v>
      </c>
      <c r="F413" s="12" t="s">
        <v>506</v>
      </c>
      <c r="G413" s="12" t="s">
        <v>1566</v>
      </c>
      <c r="H413" s="43"/>
      <c r="I413" s="43"/>
      <c r="J413" s="43"/>
      <c r="K413" s="43"/>
      <c r="L413" s="43"/>
      <c r="M413" s="43"/>
      <c r="P413" s="132"/>
      <c r="Q413" s="133"/>
      <c r="R413" s="133"/>
      <c r="S413" s="115"/>
      <c r="T413" s="116"/>
      <c r="U413" s="132"/>
      <c r="V413" s="133"/>
      <c r="W413" s="133"/>
      <c r="X413" s="115"/>
      <c r="Y413" s="116"/>
      <c r="Z413" s="119" t="str">
        <f t="shared" si="22"/>
        <v/>
      </c>
      <c r="AA413" s="37" t="str">
        <f t="shared" si="23"/>
        <v/>
      </c>
    </row>
    <row r="414" spans="1:27" ht="136" hidden="1">
      <c r="A414" s="4">
        <v>2260</v>
      </c>
      <c r="B414" s="4" t="s">
        <v>1567</v>
      </c>
      <c r="C414" s="4">
        <v>293</v>
      </c>
      <c r="D414" s="10" t="s">
        <v>486</v>
      </c>
      <c r="E414" s="160" t="s">
        <v>2825</v>
      </c>
      <c r="F414" s="12" t="s">
        <v>508</v>
      </c>
      <c r="G414" s="12" t="s">
        <v>1568</v>
      </c>
      <c r="H414" s="43"/>
      <c r="I414" s="43"/>
      <c r="J414" s="43"/>
      <c r="K414" s="43"/>
      <c r="L414" s="43"/>
      <c r="M414" s="43"/>
      <c r="P414" s="132"/>
      <c r="Q414" s="133"/>
      <c r="R414" s="133"/>
      <c r="S414" s="115"/>
      <c r="T414" s="116"/>
      <c r="U414" s="132"/>
      <c r="V414" s="133"/>
      <c r="W414" s="133"/>
      <c r="X414" s="115"/>
      <c r="Y414" s="116"/>
      <c r="Z414" s="119" t="str">
        <f t="shared" si="22"/>
        <v/>
      </c>
      <c r="AA414" s="37" t="str">
        <f t="shared" si="23"/>
        <v/>
      </c>
    </row>
    <row r="415" spans="1:27" ht="85" hidden="1">
      <c r="A415" s="4">
        <v>2261</v>
      </c>
      <c r="B415" s="4" t="s">
        <v>1569</v>
      </c>
      <c r="C415" s="4">
        <v>294</v>
      </c>
      <c r="D415" s="10" t="s">
        <v>28</v>
      </c>
      <c r="E415" s="160" t="s">
        <v>2925</v>
      </c>
      <c r="F415" s="12" t="s">
        <v>510</v>
      </c>
      <c r="G415" s="12" t="s">
        <v>1570</v>
      </c>
      <c r="H415" s="43"/>
      <c r="I415" s="43"/>
      <c r="J415" s="43"/>
      <c r="K415" s="43"/>
      <c r="L415" s="43"/>
      <c r="M415" s="43"/>
      <c r="P415" s="132"/>
      <c r="Q415" s="133"/>
      <c r="R415" s="133"/>
      <c r="S415" s="115"/>
      <c r="T415" s="116"/>
      <c r="U415" s="132"/>
      <c r="V415" s="133"/>
      <c r="W415" s="133"/>
      <c r="X415" s="115"/>
      <c r="Y415" s="116"/>
      <c r="Z415" s="119" t="str">
        <f t="shared" si="22"/>
        <v/>
      </c>
      <c r="AA415" s="37" t="str">
        <f t="shared" si="23"/>
        <v/>
      </c>
    </row>
    <row r="416" spans="1:27" ht="85" hidden="1">
      <c r="A416" s="4">
        <v>2262</v>
      </c>
      <c r="B416" s="4" t="s">
        <v>1571</v>
      </c>
      <c r="C416" s="4">
        <v>295</v>
      </c>
      <c r="D416" s="10" t="s">
        <v>28</v>
      </c>
      <c r="E416" s="160" t="s">
        <v>2926</v>
      </c>
      <c r="F416" s="12" t="s">
        <v>512</v>
      </c>
      <c r="G416" s="12" t="s">
        <v>1572</v>
      </c>
      <c r="H416" s="43"/>
      <c r="I416" s="43"/>
      <c r="J416" s="43"/>
      <c r="K416" s="43"/>
      <c r="L416" s="43"/>
      <c r="M416" s="43"/>
      <c r="P416" s="132"/>
      <c r="Q416" s="133"/>
      <c r="R416" s="133"/>
      <c r="S416" s="115"/>
      <c r="T416" s="116"/>
      <c r="U416" s="132"/>
      <c r="V416" s="133"/>
      <c r="W416" s="133"/>
      <c r="X416" s="115"/>
      <c r="Y416" s="116"/>
      <c r="Z416" s="119" t="str">
        <f t="shared" si="22"/>
        <v/>
      </c>
      <c r="AA416" s="37" t="str">
        <f t="shared" si="23"/>
        <v/>
      </c>
    </row>
    <row r="417" spans="1:27" ht="102" hidden="1">
      <c r="A417" s="4">
        <v>2263</v>
      </c>
      <c r="B417" s="4" t="s">
        <v>1573</v>
      </c>
      <c r="C417" s="4">
        <v>296</v>
      </c>
      <c r="D417" s="10" t="s">
        <v>28</v>
      </c>
      <c r="E417" s="160" t="s">
        <v>2927</v>
      </c>
      <c r="F417" s="12" t="s">
        <v>514</v>
      </c>
      <c r="G417" s="12" t="s">
        <v>1574</v>
      </c>
      <c r="H417" s="43"/>
      <c r="I417" s="43"/>
      <c r="J417" s="43"/>
      <c r="K417" s="43"/>
      <c r="L417" s="43"/>
      <c r="M417" s="43"/>
      <c r="P417" s="132"/>
      <c r="Q417" s="133"/>
      <c r="R417" s="133"/>
      <c r="S417" s="115"/>
      <c r="T417" s="116"/>
      <c r="U417" s="132"/>
      <c r="V417" s="133"/>
      <c r="W417" s="133"/>
      <c r="X417" s="115"/>
      <c r="Y417" s="116"/>
      <c r="Z417" s="119" t="str">
        <f t="shared" si="22"/>
        <v/>
      </c>
      <c r="AA417" s="37" t="str">
        <f t="shared" si="23"/>
        <v/>
      </c>
    </row>
    <row r="418" spans="1:27" ht="85" hidden="1">
      <c r="A418" s="4">
        <v>2264</v>
      </c>
      <c r="B418" s="4" t="s">
        <v>1575</v>
      </c>
      <c r="C418" s="4">
        <v>298</v>
      </c>
      <c r="D418" s="10" t="s">
        <v>28</v>
      </c>
      <c r="E418" s="160" t="s">
        <v>2928</v>
      </c>
      <c r="F418" s="12" t="s">
        <v>518</v>
      </c>
      <c r="G418" s="12" t="s">
        <v>1576</v>
      </c>
      <c r="H418" s="43"/>
      <c r="I418" s="43"/>
      <c r="J418" s="43"/>
      <c r="K418" s="43"/>
      <c r="L418" s="43"/>
      <c r="M418" s="43"/>
      <c r="P418" s="132"/>
      <c r="Q418" s="133"/>
      <c r="R418" s="133"/>
      <c r="S418" s="115"/>
      <c r="T418" s="116"/>
      <c r="U418" s="132"/>
      <c r="V418" s="133"/>
      <c r="W418" s="133"/>
      <c r="X418" s="115"/>
      <c r="Y418" s="116"/>
      <c r="Z418" s="119" t="str">
        <f t="shared" si="22"/>
        <v/>
      </c>
      <c r="AA418" s="37" t="str">
        <f t="shared" si="23"/>
        <v/>
      </c>
    </row>
    <row r="419" spans="1:27" ht="102" hidden="1">
      <c r="A419" s="4">
        <v>2265</v>
      </c>
      <c r="B419" s="4" t="s">
        <v>1577</v>
      </c>
      <c r="C419" s="4">
        <v>299</v>
      </c>
      <c r="D419" s="10" t="s">
        <v>28</v>
      </c>
      <c r="E419" s="160" t="s">
        <v>2929</v>
      </c>
      <c r="F419" s="12" t="s">
        <v>520</v>
      </c>
      <c r="G419" s="12" t="s">
        <v>1578</v>
      </c>
      <c r="H419" s="43"/>
      <c r="I419" s="43"/>
      <c r="J419" s="43"/>
      <c r="K419" s="43"/>
      <c r="L419" s="43"/>
      <c r="M419" s="43"/>
      <c r="P419" s="132"/>
      <c r="Q419" s="133"/>
      <c r="R419" s="133"/>
      <c r="S419" s="115"/>
      <c r="T419" s="116"/>
      <c r="U419" s="132"/>
      <c r="V419" s="133"/>
      <c r="W419" s="133"/>
      <c r="X419" s="115"/>
      <c r="Y419" s="116"/>
      <c r="Z419" s="119" t="str">
        <f t="shared" si="22"/>
        <v/>
      </c>
      <c r="AA419" s="37" t="str">
        <f t="shared" si="23"/>
        <v/>
      </c>
    </row>
    <row r="420" spans="1:27" ht="85" hidden="1">
      <c r="A420" s="4">
        <v>2266</v>
      </c>
      <c r="B420" s="4" t="s">
        <v>1579</v>
      </c>
      <c r="C420" s="4">
        <v>300</v>
      </c>
      <c r="D420" s="10" t="s">
        <v>28</v>
      </c>
      <c r="E420" s="160" t="s">
        <v>2930</v>
      </c>
      <c r="F420" s="12" t="s">
        <v>1580</v>
      </c>
      <c r="G420" s="12" t="s">
        <v>1581</v>
      </c>
      <c r="H420" s="43"/>
      <c r="I420" s="43"/>
      <c r="J420" s="43"/>
      <c r="K420" s="43"/>
      <c r="L420" s="43"/>
      <c r="M420" s="43"/>
      <c r="P420" s="132"/>
      <c r="Q420" s="133"/>
      <c r="R420" s="133"/>
      <c r="S420" s="115"/>
      <c r="T420" s="116"/>
      <c r="U420" s="132"/>
      <c r="V420" s="133"/>
      <c r="W420" s="133"/>
      <c r="X420" s="115"/>
      <c r="Y420" s="116"/>
      <c r="Z420" s="119" t="str">
        <f t="shared" si="22"/>
        <v/>
      </c>
      <c r="AA420" s="37" t="str">
        <f t="shared" si="23"/>
        <v/>
      </c>
    </row>
    <row r="421" spans="1:27" ht="102" hidden="1">
      <c r="A421" s="4">
        <v>2267</v>
      </c>
      <c r="B421" s="4" t="s">
        <v>1582</v>
      </c>
      <c r="C421" s="4">
        <v>303</v>
      </c>
      <c r="D421" s="10" t="s">
        <v>28</v>
      </c>
      <c r="E421" s="160" t="s">
        <v>2931</v>
      </c>
      <c r="F421" s="12" t="s">
        <v>528</v>
      </c>
      <c r="G421" s="12" t="s">
        <v>1583</v>
      </c>
      <c r="H421" s="43"/>
      <c r="I421" s="43"/>
      <c r="J421" s="43"/>
      <c r="K421" s="43"/>
      <c r="L421" s="43"/>
      <c r="M421" s="43"/>
      <c r="P421" s="132"/>
      <c r="Q421" s="133"/>
      <c r="R421" s="133"/>
      <c r="S421" s="115"/>
      <c r="T421" s="116"/>
      <c r="U421" s="132"/>
      <c r="V421" s="133"/>
      <c r="W421" s="133"/>
      <c r="X421" s="115"/>
      <c r="Y421" s="116"/>
      <c r="Z421" s="119" t="str">
        <f t="shared" si="22"/>
        <v/>
      </c>
      <c r="AA421" s="37" t="str">
        <f t="shared" si="23"/>
        <v/>
      </c>
    </row>
    <row r="422" spans="1:27" ht="136" hidden="1">
      <c r="A422" s="4">
        <v>2268</v>
      </c>
      <c r="B422" s="4" t="s">
        <v>1584</v>
      </c>
      <c r="C422" s="4">
        <v>304</v>
      </c>
      <c r="D422" s="10" t="s">
        <v>28</v>
      </c>
      <c r="E422" s="160" t="s">
        <v>2932</v>
      </c>
      <c r="F422" s="12" t="s">
        <v>530</v>
      </c>
      <c r="G422" s="12" t="s">
        <v>1585</v>
      </c>
      <c r="H422" s="43"/>
      <c r="I422" s="43"/>
      <c r="J422" s="43"/>
      <c r="K422" s="43"/>
      <c r="L422" s="43"/>
      <c r="M422" s="43"/>
      <c r="P422" s="132"/>
      <c r="Q422" s="133"/>
      <c r="R422" s="133"/>
      <c r="S422" s="115"/>
      <c r="T422" s="116"/>
      <c r="U422" s="132"/>
      <c r="V422" s="133"/>
      <c r="W422" s="133"/>
      <c r="X422" s="115"/>
      <c r="Y422" s="116"/>
      <c r="Z422" s="119" t="str">
        <f t="shared" si="22"/>
        <v/>
      </c>
      <c r="AA422" s="37" t="str">
        <f t="shared" si="23"/>
        <v/>
      </c>
    </row>
    <row r="423" spans="1:27" ht="136" hidden="1">
      <c r="A423" s="4">
        <v>2269</v>
      </c>
      <c r="B423" s="4" t="s">
        <v>1586</v>
      </c>
      <c r="C423" s="4">
        <v>310</v>
      </c>
      <c r="D423" s="10" t="s">
        <v>486</v>
      </c>
      <c r="E423" s="160" t="s">
        <v>2919</v>
      </c>
      <c r="F423" s="12" t="s">
        <v>542</v>
      </c>
      <c r="G423" s="12" t="s">
        <v>1587</v>
      </c>
      <c r="H423" s="43"/>
      <c r="I423" s="43"/>
      <c r="J423" s="43"/>
      <c r="K423" s="43"/>
      <c r="L423" s="43"/>
      <c r="M423" s="43"/>
      <c r="P423" s="132"/>
      <c r="Q423" s="133"/>
      <c r="R423" s="133"/>
      <c r="S423" s="115"/>
      <c r="T423" s="116"/>
      <c r="U423" s="132"/>
      <c r="V423" s="133"/>
      <c r="W423" s="133"/>
      <c r="X423" s="115"/>
      <c r="Y423" s="116"/>
      <c r="Z423" s="119" t="str">
        <f t="shared" si="22"/>
        <v/>
      </c>
      <c r="AA423" s="37" t="str">
        <f t="shared" si="23"/>
        <v/>
      </c>
    </row>
    <row r="424" spans="1:27" ht="153" hidden="1">
      <c r="A424" s="4">
        <v>2270</v>
      </c>
      <c r="B424" s="4" t="s">
        <v>1588</v>
      </c>
      <c r="C424" s="4">
        <v>311</v>
      </c>
      <c r="D424" s="10" t="s">
        <v>28</v>
      </c>
      <c r="E424" s="160" t="s">
        <v>2933</v>
      </c>
      <c r="F424" s="12" t="s">
        <v>487</v>
      </c>
      <c r="G424" s="12" t="s">
        <v>1589</v>
      </c>
      <c r="H424" s="43"/>
      <c r="I424" s="43"/>
      <c r="J424" s="43"/>
      <c r="K424" s="43"/>
      <c r="L424" s="43"/>
      <c r="M424" s="43"/>
      <c r="P424" s="132"/>
      <c r="Q424" s="133"/>
      <c r="R424" s="133"/>
      <c r="S424" s="115"/>
      <c r="T424" s="116"/>
      <c r="U424" s="132"/>
      <c r="V424" s="133"/>
      <c r="W424" s="133"/>
      <c r="X424" s="115"/>
      <c r="Y424" s="116"/>
      <c r="Z424" s="119" t="str">
        <f t="shared" si="22"/>
        <v/>
      </c>
      <c r="AA424" s="37" t="str">
        <f t="shared" si="23"/>
        <v/>
      </c>
    </row>
    <row r="425" spans="1:27" ht="85" hidden="1">
      <c r="A425" s="4">
        <v>2271</v>
      </c>
      <c r="B425" s="4" t="s">
        <v>1590</v>
      </c>
      <c r="C425" s="4">
        <v>312</v>
      </c>
      <c r="D425" s="10" t="s">
        <v>28</v>
      </c>
      <c r="E425" s="160" t="s">
        <v>2934</v>
      </c>
      <c r="F425" s="12" t="s">
        <v>544</v>
      </c>
      <c r="G425" s="12" t="s">
        <v>1591</v>
      </c>
      <c r="H425" s="43"/>
      <c r="I425" s="43"/>
      <c r="J425" s="43"/>
      <c r="K425" s="43"/>
      <c r="L425" s="43"/>
      <c r="M425" s="43"/>
      <c r="P425" s="132"/>
      <c r="Q425" s="133"/>
      <c r="R425" s="133"/>
      <c r="S425" s="115"/>
      <c r="T425" s="116"/>
      <c r="U425" s="132"/>
      <c r="V425" s="133"/>
      <c r="W425" s="133"/>
      <c r="X425" s="115"/>
      <c r="Y425" s="116"/>
      <c r="Z425" s="119" t="str">
        <f t="shared" si="22"/>
        <v/>
      </c>
      <c r="AA425" s="37" t="str">
        <f t="shared" si="23"/>
        <v/>
      </c>
    </row>
    <row r="426" spans="1:27" ht="119" hidden="1">
      <c r="A426" s="4">
        <v>2272</v>
      </c>
      <c r="B426" s="4" t="s">
        <v>1592</v>
      </c>
      <c r="C426" s="4">
        <v>313</v>
      </c>
      <c r="D426" s="10" t="s">
        <v>28</v>
      </c>
      <c r="E426" s="160" t="s">
        <v>2935</v>
      </c>
      <c r="F426" s="12" t="s">
        <v>546</v>
      </c>
      <c r="G426" s="12" t="s">
        <v>1593</v>
      </c>
      <c r="H426" s="43"/>
      <c r="I426" s="43"/>
      <c r="J426" s="43"/>
      <c r="K426" s="43"/>
      <c r="L426" s="43"/>
      <c r="M426" s="43"/>
      <c r="P426" s="132"/>
      <c r="Q426" s="133"/>
      <c r="R426" s="133"/>
      <c r="S426" s="115"/>
      <c r="T426" s="116"/>
      <c r="U426" s="132"/>
      <c r="V426" s="133"/>
      <c r="W426" s="133"/>
      <c r="X426" s="115"/>
      <c r="Y426" s="116"/>
      <c r="Z426" s="119" t="str">
        <f t="shared" si="22"/>
        <v/>
      </c>
      <c r="AA426" s="37" t="str">
        <f t="shared" si="23"/>
        <v/>
      </c>
    </row>
    <row r="427" spans="1:27" ht="136" hidden="1">
      <c r="A427" s="4">
        <v>2273</v>
      </c>
      <c r="B427" s="4" t="s">
        <v>1594</v>
      </c>
      <c r="C427" s="4">
        <v>314</v>
      </c>
      <c r="D427" s="10" t="s">
        <v>28</v>
      </c>
      <c r="E427" s="160" t="s">
        <v>2936</v>
      </c>
      <c r="F427" s="12" t="s">
        <v>548</v>
      </c>
      <c r="G427" s="12" t="s">
        <v>1595</v>
      </c>
      <c r="H427" s="43"/>
      <c r="I427" s="43"/>
      <c r="J427" s="43"/>
      <c r="K427" s="43"/>
      <c r="L427" s="43"/>
      <c r="M427" s="43"/>
      <c r="P427" s="132"/>
      <c r="Q427" s="133"/>
      <c r="R427" s="133"/>
      <c r="S427" s="115"/>
      <c r="T427" s="116"/>
      <c r="U427" s="132"/>
      <c r="V427" s="133"/>
      <c r="W427" s="133"/>
      <c r="X427" s="115"/>
      <c r="Y427" s="116"/>
      <c r="Z427" s="119" t="str">
        <f t="shared" si="22"/>
        <v/>
      </c>
      <c r="AA427" s="37" t="str">
        <f t="shared" si="23"/>
        <v/>
      </c>
    </row>
    <row r="428" spans="1:27" ht="102" hidden="1">
      <c r="A428" s="4">
        <v>2274</v>
      </c>
      <c r="B428" s="4" t="s">
        <v>1596</v>
      </c>
      <c r="C428" s="4">
        <v>315</v>
      </c>
      <c r="D428" s="10" t="s">
        <v>28</v>
      </c>
      <c r="E428" s="160" t="s">
        <v>2937</v>
      </c>
      <c r="F428" s="12" t="s">
        <v>550</v>
      </c>
      <c r="G428" s="12" t="s">
        <v>1597</v>
      </c>
      <c r="H428" s="43"/>
      <c r="I428" s="43"/>
      <c r="J428" s="43"/>
      <c r="K428" s="43"/>
      <c r="L428" s="43"/>
      <c r="M428" s="43"/>
      <c r="P428" s="132"/>
      <c r="Q428" s="133"/>
      <c r="R428" s="133"/>
      <c r="S428" s="115"/>
      <c r="T428" s="116"/>
      <c r="U428" s="132"/>
      <c r="V428" s="133"/>
      <c r="W428" s="133"/>
      <c r="X428" s="115"/>
      <c r="Y428" s="116"/>
      <c r="Z428" s="119" t="str">
        <f t="shared" si="22"/>
        <v/>
      </c>
      <c r="AA428" s="37" t="str">
        <f t="shared" si="23"/>
        <v/>
      </c>
    </row>
    <row r="429" spans="1:27" ht="119" hidden="1">
      <c r="A429" s="4">
        <v>2275</v>
      </c>
      <c r="B429" s="4" t="s">
        <v>1598</v>
      </c>
      <c r="C429" s="4">
        <v>316</v>
      </c>
      <c r="D429" s="10" t="s">
        <v>28</v>
      </c>
      <c r="E429" s="160" t="s">
        <v>2938</v>
      </c>
      <c r="F429" s="12" t="s">
        <v>552</v>
      </c>
      <c r="G429" s="12" t="s">
        <v>1599</v>
      </c>
      <c r="H429" s="43"/>
      <c r="I429" s="43"/>
      <c r="J429" s="43"/>
      <c r="K429" s="43"/>
      <c r="L429" s="43"/>
      <c r="M429" s="43"/>
      <c r="P429" s="132"/>
      <c r="Q429" s="133"/>
      <c r="R429" s="133"/>
      <c r="S429" s="115"/>
      <c r="T429" s="116"/>
      <c r="U429" s="132"/>
      <c r="V429" s="133"/>
      <c r="W429" s="133"/>
      <c r="X429" s="115"/>
      <c r="Y429" s="116"/>
      <c r="Z429" s="119" t="str">
        <f t="shared" si="22"/>
        <v/>
      </c>
      <c r="AA429" s="37" t="str">
        <f t="shared" si="23"/>
        <v/>
      </c>
    </row>
    <row r="430" spans="1:27" ht="102" hidden="1">
      <c r="A430" s="4">
        <v>2276</v>
      </c>
      <c r="B430" s="4" t="s">
        <v>1600</v>
      </c>
      <c r="C430" s="4">
        <v>317</v>
      </c>
      <c r="D430" s="10" t="s">
        <v>28</v>
      </c>
      <c r="E430" s="160" t="s">
        <v>2939</v>
      </c>
      <c r="F430" s="12" t="s">
        <v>554</v>
      </c>
      <c r="G430" s="12" t="s">
        <v>1601</v>
      </c>
      <c r="H430" s="43"/>
      <c r="I430" s="43"/>
      <c r="J430" s="43"/>
      <c r="K430" s="43"/>
      <c r="L430" s="43"/>
      <c r="M430" s="43"/>
      <c r="P430" s="132"/>
      <c r="Q430" s="133"/>
      <c r="R430" s="133"/>
      <c r="S430" s="115"/>
      <c r="T430" s="116"/>
      <c r="U430" s="132"/>
      <c r="V430" s="133"/>
      <c r="W430" s="133"/>
      <c r="X430" s="115"/>
      <c r="Y430" s="116"/>
      <c r="Z430" s="119" t="str">
        <f t="shared" si="22"/>
        <v/>
      </c>
      <c r="AA430" s="37" t="str">
        <f t="shared" si="23"/>
        <v/>
      </c>
    </row>
    <row r="431" spans="1:27" ht="119" hidden="1">
      <c r="A431" s="4">
        <v>2277</v>
      </c>
      <c r="B431" s="4" t="s">
        <v>1602</v>
      </c>
      <c r="C431" s="4">
        <v>318</v>
      </c>
      <c r="D431" s="10" t="s">
        <v>28</v>
      </c>
      <c r="E431" s="160" t="s">
        <v>2940</v>
      </c>
      <c r="F431" s="12" t="s">
        <v>556</v>
      </c>
      <c r="G431" s="12" t="s">
        <v>1603</v>
      </c>
      <c r="H431" s="43"/>
      <c r="I431" s="43"/>
      <c r="J431" s="43"/>
      <c r="K431" s="43"/>
      <c r="L431" s="43"/>
      <c r="M431" s="43"/>
      <c r="P431" s="132"/>
      <c r="Q431" s="133"/>
      <c r="R431" s="133"/>
      <c r="S431" s="115"/>
      <c r="T431" s="116"/>
      <c r="U431" s="132"/>
      <c r="V431" s="133"/>
      <c r="W431" s="133"/>
      <c r="X431" s="115"/>
      <c r="Y431" s="116"/>
      <c r="Z431" s="119" t="str">
        <f t="shared" si="22"/>
        <v/>
      </c>
      <c r="AA431" s="37" t="str">
        <f t="shared" si="23"/>
        <v/>
      </c>
    </row>
    <row r="432" spans="1:27" ht="51" hidden="1">
      <c r="A432" s="4">
        <v>2278</v>
      </c>
      <c r="C432" s="4" t="s">
        <v>1529</v>
      </c>
      <c r="D432" s="10" t="s">
        <v>486</v>
      </c>
      <c r="E432" s="160" t="s">
        <v>2941</v>
      </c>
      <c r="F432" s="12" t="s">
        <v>1604</v>
      </c>
      <c r="G432" s="12" t="s">
        <v>1561</v>
      </c>
      <c r="H432" s="43"/>
      <c r="I432" s="43"/>
      <c r="J432" s="43"/>
      <c r="K432" s="43"/>
      <c r="L432" s="43"/>
      <c r="M432" s="43"/>
      <c r="P432" s="132"/>
      <c r="Q432" s="133"/>
      <c r="R432" s="133"/>
      <c r="S432" s="115"/>
      <c r="T432" s="116"/>
      <c r="U432" s="132"/>
      <c r="V432" s="133"/>
      <c r="W432" s="133"/>
      <c r="X432" s="115"/>
      <c r="Y432" s="116"/>
      <c r="Z432" s="119" t="str">
        <f t="shared" si="22"/>
        <v/>
      </c>
      <c r="AA432" s="37" t="str">
        <f t="shared" si="23"/>
        <v/>
      </c>
    </row>
    <row r="433" spans="1:27" s="15" customFormat="1" ht="17" hidden="1">
      <c r="A433" s="4" t="s">
        <v>486</v>
      </c>
      <c r="B433" s="4" t="s">
        <v>486</v>
      </c>
      <c r="G433" s="15" t="s">
        <v>486</v>
      </c>
      <c r="H433" s="4"/>
      <c r="P433" s="165"/>
      <c r="Q433" s="165"/>
      <c r="R433" s="165"/>
      <c r="S433" s="165"/>
      <c r="T433" s="165"/>
      <c r="U433" s="165"/>
      <c r="V433" s="165"/>
      <c r="W433" s="165"/>
      <c r="X433" s="165"/>
      <c r="Y433" s="165"/>
    </row>
    <row r="434" spans="1:27" s="15" customFormat="1" ht="17" hidden="1">
      <c r="A434" s="4" t="s">
        <v>486</v>
      </c>
      <c r="B434" s="4" t="s">
        <v>486</v>
      </c>
      <c r="G434" s="15" t="s">
        <v>486</v>
      </c>
      <c r="H434" s="4"/>
      <c r="P434" s="165"/>
      <c r="Q434" s="165"/>
      <c r="R434" s="165"/>
      <c r="S434" s="165"/>
      <c r="T434" s="165"/>
      <c r="U434" s="165"/>
      <c r="V434" s="165"/>
      <c r="W434" s="165"/>
      <c r="X434" s="165"/>
      <c r="Y434" s="165"/>
    </row>
    <row r="435" spans="1:27" s="15" customFormat="1" ht="51" hidden="1">
      <c r="A435" s="4" t="s">
        <v>486</v>
      </c>
      <c r="B435" s="4" t="s">
        <v>486</v>
      </c>
      <c r="E435" s="131" t="s">
        <v>410</v>
      </c>
      <c r="F435" s="12" t="s">
        <v>1605</v>
      </c>
      <c r="G435" s="15" t="s">
        <v>486</v>
      </c>
      <c r="H435" s="4"/>
      <c r="P435" s="165"/>
      <c r="Q435" s="165"/>
      <c r="R435" s="165"/>
      <c r="S435" s="165"/>
      <c r="T435" s="165"/>
      <c r="U435" s="165"/>
      <c r="V435" s="165"/>
      <c r="W435" s="165"/>
      <c r="X435" s="165"/>
      <c r="Y435" s="165"/>
    </row>
    <row r="436" spans="1:27" ht="119" hidden="1">
      <c r="A436" s="4">
        <v>2279</v>
      </c>
      <c r="C436" s="4" t="s">
        <v>1529</v>
      </c>
      <c r="D436" s="10" t="s">
        <v>486</v>
      </c>
      <c r="E436" s="160" t="s">
        <v>2942</v>
      </c>
      <c r="F436" s="12" t="s">
        <v>1606</v>
      </c>
      <c r="G436" s="12" t="s">
        <v>1607</v>
      </c>
      <c r="H436" s="43"/>
      <c r="I436" s="43"/>
      <c r="J436" s="43"/>
      <c r="K436" s="43"/>
      <c r="L436" s="43"/>
      <c r="M436" s="43"/>
      <c r="P436" s="132"/>
      <c r="Q436" s="133"/>
      <c r="R436" s="133"/>
      <c r="S436" s="115"/>
      <c r="T436" s="116"/>
      <c r="U436" s="132"/>
      <c r="V436" s="133"/>
      <c r="W436" s="133"/>
      <c r="X436" s="115"/>
      <c r="Y436" s="116"/>
      <c r="Z436" s="119" t="str">
        <f t="shared" si="22"/>
        <v/>
      </c>
      <c r="AA436" s="37" t="str">
        <f t="shared" si="23"/>
        <v/>
      </c>
    </row>
    <row r="437" spans="1:27" ht="153" hidden="1">
      <c r="A437" s="4">
        <v>2280</v>
      </c>
      <c r="B437" s="4" t="s">
        <v>1608</v>
      </c>
      <c r="C437" s="4">
        <v>319</v>
      </c>
      <c r="D437" s="10" t="s">
        <v>28</v>
      </c>
      <c r="E437" s="160" t="s">
        <v>2943</v>
      </c>
      <c r="F437" s="12" t="s">
        <v>558</v>
      </c>
      <c r="G437" s="12" t="s">
        <v>1609</v>
      </c>
      <c r="H437" s="43"/>
      <c r="I437" s="43"/>
      <c r="J437" s="43"/>
      <c r="K437" s="43"/>
      <c r="L437" s="43"/>
      <c r="M437" s="43"/>
      <c r="P437" s="132"/>
      <c r="Q437" s="133"/>
      <c r="R437" s="133"/>
      <c r="S437" s="115"/>
      <c r="T437" s="116"/>
      <c r="U437" s="132"/>
      <c r="V437" s="133"/>
      <c r="W437" s="133"/>
      <c r="X437" s="115"/>
      <c r="Y437" s="116"/>
      <c r="Z437" s="119" t="str">
        <f t="shared" si="22"/>
        <v/>
      </c>
      <c r="AA437" s="37" t="str">
        <f t="shared" si="23"/>
        <v/>
      </c>
    </row>
    <row r="438" spans="1:27" ht="119" hidden="1">
      <c r="A438" s="4">
        <v>2281</v>
      </c>
      <c r="B438" s="4" t="s">
        <v>1610</v>
      </c>
      <c r="C438" s="4">
        <v>320</v>
      </c>
      <c r="D438" s="10" t="s">
        <v>28</v>
      </c>
      <c r="E438" s="160" t="s">
        <v>2944</v>
      </c>
      <c r="F438" s="12" t="s">
        <v>560</v>
      </c>
      <c r="G438" s="12" t="s">
        <v>1611</v>
      </c>
      <c r="H438" s="43"/>
      <c r="I438" s="43"/>
      <c r="J438" s="43"/>
      <c r="K438" s="43"/>
      <c r="L438" s="43"/>
      <c r="M438" s="43"/>
      <c r="P438" s="132"/>
      <c r="Q438" s="133"/>
      <c r="R438" s="133"/>
      <c r="S438" s="115"/>
      <c r="T438" s="116"/>
      <c r="U438" s="132"/>
      <c r="V438" s="133"/>
      <c r="W438" s="133"/>
      <c r="X438" s="115"/>
      <c r="Y438" s="116"/>
      <c r="Z438" s="119" t="str">
        <f t="shared" si="22"/>
        <v/>
      </c>
      <c r="AA438" s="37" t="str">
        <f t="shared" si="23"/>
        <v/>
      </c>
    </row>
    <row r="439" spans="1:27" ht="85" hidden="1">
      <c r="A439" s="4">
        <v>2282</v>
      </c>
      <c r="B439" s="4" t="s">
        <v>1612</v>
      </c>
      <c r="C439" s="4">
        <v>321</v>
      </c>
      <c r="D439" s="10" t="s">
        <v>28</v>
      </c>
      <c r="E439" s="160" t="s">
        <v>2945</v>
      </c>
      <c r="F439" s="12" t="s">
        <v>562</v>
      </c>
      <c r="G439" s="12" t="s">
        <v>1613</v>
      </c>
      <c r="H439" s="43"/>
      <c r="I439" s="43"/>
      <c r="J439" s="43"/>
      <c r="K439" s="43"/>
      <c r="L439" s="43"/>
      <c r="M439" s="43"/>
      <c r="P439" s="132"/>
      <c r="Q439" s="133"/>
      <c r="R439" s="133"/>
      <c r="S439" s="115"/>
      <c r="T439" s="116"/>
      <c r="U439" s="132"/>
      <c r="V439" s="133"/>
      <c r="W439" s="133"/>
      <c r="X439" s="115"/>
      <c r="Y439" s="116"/>
      <c r="Z439" s="119" t="str">
        <f t="shared" si="22"/>
        <v/>
      </c>
      <c r="AA439" s="37" t="str">
        <f t="shared" si="23"/>
        <v/>
      </c>
    </row>
    <row r="440" spans="1:27" s="15" customFormat="1" ht="17" hidden="1">
      <c r="A440" s="4" t="s">
        <v>486</v>
      </c>
      <c r="B440" s="4" t="s">
        <v>486</v>
      </c>
      <c r="G440" s="15" t="s">
        <v>486</v>
      </c>
      <c r="H440" s="4"/>
      <c r="P440" s="165"/>
      <c r="Q440" s="165"/>
      <c r="R440" s="165"/>
      <c r="S440" s="165"/>
      <c r="T440" s="165"/>
      <c r="U440" s="165"/>
      <c r="V440" s="165"/>
      <c r="W440" s="165"/>
      <c r="X440" s="165"/>
      <c r="Y440" s="165"/>
    </row>
    <row r="441" spans="1:27" s="15" customFormat="1" ht="17" hidden="1">
      <c r="A441" s="4" t="s">
        <v>486</v>
      </c>
      <c r="B441" s="4" t="s">
        <v>486</v>
      </c>
      <c r="G441" s="15" t="s">
        <v>486</v>
      </c>
      <c r="H441" s="4"/>
      <c r="P441" s="165"/>
      <c r="Q441" s="165"/>
      <c r="R441" s="165"/>
      <c r="S441" s="165"/>
      <c r="T441" s="165"/>
      <c r="U441" s="165"/>
      <c r="V441" s="165"/>
      <c r="W441" s="165"/>
      <c r="X441" s="165"/>
      <c r="Y441" s="165"/>
    </row>
    <row r="442" spans="1:27" s="15" customFormat="1" ht="51" hidden="1">
      <c r="A442" s="4" t="s">
        <v>486</v>
      </c>
      <c r="B442" s="4" t="s">
        <v>486</v>
      </c>
      <c r="E442" s="131" t="s">
        <v>411</v>
      </c>
      <c r="F442" s="12" t="s">
        <v>1614</v>
      </c>
      <c r="G442" s="15" t="s">
        <v>486</v>
      </c>
      <c r="H442" s="4"/>
      <c r="P442" s="165"/>
      <c r="Q442" s="165"/>
      <c r="R442" s="165"/>
      <c r="S442" s="165"/>
      <c r="T442" s="165"/>
      <c r="U442" s="165"/>
      <c r="V442" s="165"/>
      <c r="W442" s="165"/>
      <c r="X442" s="165"/>
      <c r="Y442" s="165"/>
    </row>
    <row r="443" spans="1:27" ht="85" hidden="1">
      <c r="A443" s="4">
        <v>2283</v>
      </c>
      <c r="B443" s="4" t="s">
        <v>1615</v>
      </c>
      <c r="C443" s="4">
        <v>322</v>
      </c>
      <c r="D443" s="10" t="s">
        <v>28</v>
      </c>
      <c r="E443" s="160" t="s">
        <v>2946</v>
      </c>
      <c r="F443" s="12" t="s">
        <v>564</v>
      </c>
      <c r="G443" s="12" t="s">
        <v>1616</v>
      </c>
      <c r="H443" s="43"/>
      <c r="I443" s="43"/>
      <c r="J443" s="43"/>
      <c r="K443" s="43"/>
      <c r="L443" s="43"/>
      <c r="M443" s="43"/>
      <c r="P443" s="132"/>
      <c r="Q443" s="133"/>
      <c r="R443" s="133"/>
      <c r="S443" s="115"/>
      <c r="T443" s="116"/>
      <c r="U443" s="132"/>
      <c r="V443" s="133"/>
      <c r="W443" s="133"/>
      <c r="X443" s="115"/>
      <c r="Y443" s="116"/>
      <c r="Z443" s="119" t="str">
        <f t="shared" si="22"/>
        <v/>
      </c>
      <c r="AA443" s="37" t="str">
        <f t="shared" si="23"/>
        <v/>
      </c>
    </row>
    <row r="444" spans="1:27" ht="136" hidden="1">
      <c r="A444" s="4">
        <v>2284</v>
      </c>
      <c r="B444" s="4" t="s">
        <v>1617</v>
      </c>
      <c r="C444" s="4">
        <v>323</v>
      </c>
      <c r="D444" s="10" t="s">
        <v>486</v>
      </c>
      <c r="E444" s="160" t="s">
        <v>2947</v>
      </c>
      <c r="F444" s="12" t="s">
        <v>566</v>
      </c>
      <c r="G444" s="12" t="s">
        <v>1618</v>
      </c>
      <c r="H444" s="43"/>
      <c r="I444" s="43"/>
      <c r="J444" s="43"/>
      <c r="K444" s="43"/>
      <c r="L444" s="43"/>
      <c r="M444" s="43"/>
      <c r="P444" s="132"/>
      <c r="Q444" s="133"/>
      <c r="R444" s="133"/>
      <c r="S444" s="115"/>
      <c r="T444" s="116"/>
      <c r="U444" s="132"/>
      <c r="V444" s="133"/>
      <c r="W444" s="133"/>
      <c r="X444" s="115"/>
      <c r="Y444" s="116"/>
      <c r="Z444" s="119" t="str">
        <f t="shared" si="22"/>
        <v/>
      </c>
      <c r="AA444" s="37" t="str">
        <f t="shared" si="23"/>
        <v/>
      </c>
    </row>
    <row r="445" spans="1:27" ht="153" hidden="1">
      <c r="A445" s="4">
        <v>2285</v>
      </c>
      <c r="C445" s="4" t="s">
        <v>1529</v>
      </c>
      <c r="D445" s="10" t="s">
        <v>486</v>
      </c>
      <c r="E445" s="160" t="s">
        <v>2948</v>
      </c>
      <c r="F445" s="12" t="s">
        <v>1619</v>
      </c>
      <c r="G445" s="12" t="s">
        <v>1620</v>
      </c>
      <c r="H445" s="43"/>
      <c r="I445" s="43"/>
      <c r="J445" s="43"/>
      <c r="K445" s="43"/>
      <c r="L445" s="43"/>
      <c r="M445" s="43"/>
      <c r="P445" s="132"/>
      <c r="Q445" s="133"/>
      <c r="R445" s="133"/>
      <c r="S445" s="115"/>
      <c r="T445" s="116"/>
      <c r="U445" s="132"/>
      <c r="V445" s="133"/>
      <c r="W445" s="133"/>
      <c r="X445" s="115"/>
      <c r="Y445" s="116"/>
      <c r="Z445" s="119" t="str">
        <f t="shared" si="22"/>
        <v/>
      </c>
      <c r="AA445" s="37" t="str">
        <f t="shared" si="23"/>
        <v/>
      </c>
    </row>
    <row r="446" spans="1:27" ht="119" hidden="1">
      <c r="A446" s="4">
        <v>2286</v>
      </c>
      <c r="C446" s="4" t="s">
        <v>1529</v>
      </c>
      <c r="D446" s="10" t="s">
        <v>486</v>
      </c>
      <c r="E446" s="160" t="s">
        <v>2949</v>
      </c>
      <c r="F446" s="12" t="s">
        <v>1621</v>
      </c>
      <c r="G446" s="12" t="s">
        <v>1622</v>
      </c>
      <c r="H446" s="43"/>
      <c r="I446" s="43"/>
      <c r="J446" s="43"/>
      <c r="K446" s="43"/>
      <c r="L446" s="43"/>
      <c r="M446" s="43"/>
      <c r="P446" s="132"/>
      <c r="Q446" s="133"/>
      <c r="R446" s="133"/>
      <c r="S446" s="115"/>
      <c r="T446" s="116"/>
      <c r="U446" s="132"/>
      <c r="V446" s="133"/>
      <c r="W446" s="133"/>
      <c r="X446" s="115"/>
      <c r="Y446" s="116"/>
      <c r="Z446" s="119" t="str">
        <f t="shared" si="22"/>
        <v/>
      </c>
      <c r="AA446" s="37" t="str">
        <f t="shared" si="23"/>
        <v/>
      </c>
    </row>
    <row r="447" spans="1:27" ht="170" hidden="1">
      <c r="A447" s="4">
        <v>2287</v>
      </c>
      <c r="C447" s="4" t="s">
        <v>1529</v>
      </c>
      <c r="D447" s="10" t="s">
        <v>486</v>
      </c>
      <c r="E447" s="160" t="s">
        <v>2950</v>
      </c>
      <c r="F447" s="12" t="s">
        <v>1623</v>
      </c>
      <c r="G447" s="12" t="s">
        <v>1624</v>
      </c>
      <c r="H447" s="43"/>
      <c r="I447" s="43"/>
      <c r="J447" s="43"/>
      <c r="K447" s="43"/>
      <c r="L447" s="43"/>
      <c r="M447" s="43"/>
      <c r="P447" s="132"/>
      <c r="Q447" s="133"/>
      <c r="R447" s="133"/>
      <c r="S447" s="115"/>
      <c r="T447" s="116"/>
      <c r="U447" s="132"/>
      <c r="V447" s="133"/>
      <c r="W447" s="133"/>
      <c r="X447" s="115"/>
      <c r="Y447" s="116"/>
      <c r="Z447" s="119" t="str">
        <f t="shared" si="22"/>
        <v/>
      </c>
      <c r="AA447" s="37" t="str">
        <f t="shared" si="23"/>
        <v/>
      </c>
    </row>
    <row r="448" spans="1:27" ht="51" hidden="1">
      <c r="A448" s="4">
        <v>2288</v>
      </c>
      <c r="C448" s="4" t="s">
        <v>1529</v>
      </c>
      <c r="D448" s="10" t="s">
        <v>486</v>
      </c>
      <c r="E448" s="160" t="s">
        <v>2951</v>
      </c>
      <c r="F448" s="12" t="s">
        <v>1625</v>
      </c>
      <c r="G448" s="12" t="s">
        <v>1561</v>
      </c>
      <c r="H448" s="43"/>
      <c r="I448" s="43"/>
      <c r="J448" s="43"/>
      <c r="K448" s="43"/>
      <c r="L448" s="43"/>
      <c r="M448" s="43"/>
      <c r="P448" s="132"/>
      <c r="Q448" s="133"/>
      <c r="R448" s="133"/>
      <c r="S448" s="115"/>
      <c r="T448" s="116"/>
      <c r="U448" s="132"/>
      <c r="V448" s="133"/>
      <c r="W448" s="133"/>
      <c r="X448" s="115"/>
      <c r="Y448" s="116"/>
      <c r="Z448" s="119" t="str">
        <f t="shared" si="22"/>
        <v/>
      </c>
      <c r="AA448" s="37" t="str">
        <f t="shared" si="23"/>
        <v/>
      </c>
    </row>
    <row r="449" spans="1:27" s="15" customFormat="1" ht="17" hidden="1">
      <c r="A449" s="4" t="s">
        <v>486</v>
      </c>
      <c r="B449" s="4" t="s">
        <v>486</v>
      </c>
      <c r="H449" s="4"/>
      <c r="P449" s="165"/>
      <c r="Q449" s="165"/>
      <c r="R449" s="165"/>
      <c r="S449" s="165"/>
      <c r="T449" s="165"/>
      <c r="U449" s="165"/>
      <c r="V449" s="165"/>
      <c r="W449" s="165"/>
      <c r="X449" s="165"/>
      <c r="Y449" s="165"/>
    </row>
    <row r="450" spans="1:27" s="15" customFormat="1" ht="17" hidden="1">
      <c r="A450" s="4" t="s">
        <v>486</v>
      </c>
      <c r="B450" s="4" t="s">
        <v>486</v>
      </c>
      <c r="H450" s="4"/>
      <c r="P450" s="165"/>
      <c r="Q450" s="165"/>
      <c r="R450" s="165"/>
      <c r="S450" s="165"/>
      <c r="T450" s="165"/>
      <c r="U450" s="165"/>
      <c r="V450" s="165"/>
      <c r="W450" s="165"/>
      <c r="X450" s="165"/>
      <c r="Y450" s="165"/>
    </row>
    <row r="451" spans="1:27" s="15" customFormat="1" ht="17" hidden="1">
      <c r="A451" s="4" t="s">
        <v>486</v>
      </c>
      <c r="B451" s="4" t="s">
        <v>486</v>
      </c>
      <c r="E451" s="131" t="s">
        <v>419</v>
      </c>
      <c r="H451" s="4"/>
      <c r="P451" s="165"/>
      <c r="Q451" s="165"/>
      <c r="R451" s="165"/>
      <c r="S451" s="165"/>
      <c r="T451" s="165"/>
      <c r="U451" s="165"/>
      <c r="V451" s="165"/>
      <c r="W451" s="165"/>
      <c r="X451" s="165"/>
      <c r="Y451" s="165"/>
    </row>
    <row r="452" spans="1:27" ht="136" hidden="1">
      <c r="A452" s="4">
        <v>2289</v>
      </c>
      <c r="B452" s="4" t="s">
        <v>1626</v>
      </c>
      <c r="C452" s="4">
        <v>324</v>
      </c>
      <c r="D452" s="10" t="s">
        <v>28</v>
      </c>
      <c r="E452" s="160" t="s">
        <v>2952</v>
      </c>
      <c r="F452" s="12" t="s">
        <v>568</v>
      </c>
      <c r="G452" s="12" t="s">
        <v>1627</v>
      </c>
      <c r="H452" s="43"/>
      <c r="I452" s="43"/>
      <c r="J452" s="43"/>
      <c r="K452" s="43"/>
      <c r="L452" s="43"/>
      <c r="M452" s="43"/>
      <c r="P452" s="132"/>
      <c r="Q452" s="133"/>
      <c r="R452" s="133"/>
      <c r="S452" s="115"/>
      <c r="T452" s="116"/>
      <c r="U452" s="132"/>
      <c r="V452" s="133"/>
      <c r="W452" s="133"/>
      <c r="X452" s="115"/>
      <c r="Y452" s="116"/>
      <c r="Z452" s="119" t="str">
        <f t="shared" ref="Z452:Z515" si="24">IF(U452&lt;&gt;"",U452,IF(P452&lt;&gt;"",P452,IF(N452&lt;&gt;"",N452,"")))</f>
        <v/>
      </c>
      <c r="AA452" s="37" t="str">
        <f t="shared" ref="AA452:AA515" si="25">IF(X452&lt;&gt;"",X452,IF(S452&lt;&gt;"",S452,IF(O452&lt;&gt;"",O452,"")))</f>
        <v/>
      </c>
    </row>
    <row r="453" spans="1:27" ht="136" hidden="1">
      <c r="A453" s="4">
        <v>2290</v>
      </c>
      <c r="B453" s="4" t="s">
        <v>1628</v>
      </c>
      <c r="C453" s="4">
        <v>325</v>
      </c>
      <c r="D453" s="10" t="s">
        <v>486</v>
      </c>
      <c r="E453" s="160" t="s">
        <v>2953</v>
      </c>
      <c r="F453" s="12" t="s">
        <v>570</v>
      </c>
      <c r="G453" s="12" t="s">
        <v>1629</v>
      </c>
      <c r="H453" s="43"/>
      <c r="I453" s="43"/>
      <c r="J453" s="43"/>
      <c r="K453" s="43"/>
      <c r="L453" s="43"/>
      <c r="M453" s="43"/>
      <c r="P453" s="132"/>
      <c r="Q453" s="133"/>
      <c r="R453" s="133"/>
      <c r="S453" s="115"/>
      <c r="T453" s="116"/>
      <c r="U453" s="132"/>
      <c r="V453" s="133"/>
      <c r="W453" s="133"/>
      <c r="X453" s="115"/>
      <c r="Y453" s="116"/>
      <c r="Z453" s="119" t="str">
        <f t="shared" si="24"/>
        <v/>
      </c>
      <c r="AA453" s="37" t="str">
        <f t="shared" si="25"/>
        <v/>
      </c>
    </row>
    <row r="454" spans="1:27" ht="170" hidden="1">
      <c r="A454" s="4">
        <v>2291</v>
      </c>
      <c r="B454" s="4" t="s">
        <v>1630</v>
      </c>
      <c r="C454" s="4">
        <v>326</v>
      </c>
      <c r="D454" s="10" t="s">
        <v>486</v>
      </c>
      <c r="E454" s="160" t="s">
        <v>2954</v>
      </c>
      <c r="F454" s="12" t="s">
        <v>572</v>
      </c>
      <c r="G454" s="12" t="s">
        <v>1631</v>
      </c>
      <c r="H454" s="43"/>
      <c r="I454" s="43"/>
      <c r="J454" s="43"/>
      <c r="K454" s="43"/>
      <c r="L454" s="43"/>
      <c r="M454" s="43"/>
      <c r="P454" s="132"/>
      <c r="Q454" s="133"/>
      <c r="R454" s="133"/>
      <c r="S454" s="115"/>
      <c r="T454" s="116"/>
      <c r="U454" s="132"/>
      <c r="V454" s="133"/>
      <c r="W454" s="133"/>
      <c r="X454" s="115"/>
      <c r="Y454" s="116"/>
      <c r="Z454" s="119" t="str">
        <f t="shared" si="24"/>
        <v/>
      </c>
      <c r="AA454" s="37" t="str">
        <f t="shared" si="25"/>
        <v/>
      </c>
    </row>
    <row r="455" spans="1:27" ht="119" hidden="1">
      <c r="A455" s="4">
        <v>2292</v>
      </c>
      <c r="B455" s="4" t="s">
        <v>1632</v>
      </c>
      <c r="C455" s="4">
        <v>327</v>
      </c>
      <c r="D455" s="10" t="s">
        <v>28</v>
      </c>
      <c r="E455" s="160" t="s">
        <v>2955</v>
      </c>
      <c r="F455" s="12" t="s">
        <v>574</v>
      </c>
      <c r="G455" s="12" t="s">
        <v>1633</v>
      </c>
      <c r="H455" s="43"/>
      <c r="I455" s="43"/>
      <c r="J455" s="43"/>
      <c r="K455" s="43"/>
      <c r="L455" s="43"/>
      <c r="M455" s="43"/>
      <c r="P455" s="132"/>
      <c r="Q455" s="133"/>
      <c r="R455" s="133"/>
      <c r="S455" s="115"/>
      <c r="T455" s="116"/>
      <c r="U455" s="132"/>
      <c r="V455" s="133"/>
      <c r="W455" s="133"/>
      <c r="X455" s="115"/>
      <c r="Y455" s="116"/>
      <c r="Z455" s="119" t="str">
        <f t="shared" si="24"/>
        <v/>
      </c>
      <c r="AA455" s="37" t="str">
        <f t="shared" si="25"/>
        <v/>
      </c>
    </row>
    <row r="456" spans="1:27" ht="153" hidden="1">
      <c r="A456" s="4">
        <v>2293</v>
      </c>
      <c r="B456" s="4" t="s">
        <v>1634</v>
      </c>
      <c r="C456" s="4">
        <v>328</v>
      </c>
      <c r="D456" s="10" t="s">
        <v>28</v>
      </c>
      <c r="E456" s="160" t="s">
        <v>2956</v>
      </c>
      <c r="F456" s="12" t="s">
        <v>576</v>
      </c>
      <c r="G456" s="12" t="s">
        <v>1635</v>
      </c>
      <c r="H456" s="43"/>
      <c r="I456" s="43"/>
      <c r="J456" s="43"/>
      <c r="K456" s="43"/>
      <c r="L456" s="43"/>
      <c r="M456" s="43"/>
      <c r="P456" s="132"/>
      <c r="Q456" s="133"/>
      <c r="R456" s="133"/>
      <c r="S456" s="115"/>
      <c r="T456" s="116"/>
      <c r="U456" s="132"/>
      <c r="V456" s="133"/>
      <c r="W456" s="133"/>
      <c r="X456" s="115"/>
      <c r="Y456" s="116"/>
      <c r="Z456" s="119" t="str">
        <f t="shared" si="24"/>
        <v/>
      </c>
      <c r="AA456" s="37" t="str">
        <f t="shared" si="25"/>
        <v/>
      </c>
    </row>
    <row r="457" spans="1:27" ht="136" hidden="1">
      <c r="A457" s="4">
        <v>2294</v>
      </c>
      <c r="B457" s="4" t="s">
        <v>1636</v>
      </c>
      <c r="C457" s="4">
        <v>329</v>
      </c>
      <c r="D457" s="10" t="s">
        <v>28</v>
      </c>
      <c r="E457" s="160" t="s">
        <v>2957</v>
      </c>
      <c r="F457" s="12" t="s">
        <v>578</v>
      </c>
      <c r="G457" s="12" t="s">
        <v>1637</v>
      </c>
      <c r="H457" s="43"/>
      <c r="I457" s="43"/>
      <c r="J457" s="43"/>
      <c r="K457" s="43"/>
      <c r="L457" s="43"/>
      <c r="M457" s="43"/>
      <c r="P457" s="132"/>
      <c r="Q457" s="133"/>
      <c r="R457" s="133"/>
      <c r="S457" s="115"/>
      <c r="T457" s="116"/>
      <c r="U457" s="132"/>
      <c r="V457" s="133"/>
      <c r="W457" s="133"/>
      <c r="X457" s="115"/>
      <c r="Y457" s="116"/>
      <c r="Z457" s="119" t="str">
        <f t="shared" si="24"/>
        <v/>
      </c>
      <c r="AA457" s="37" t="str">
        <f t="shared" si="25"/>
        <v/>
      </c>
    </row>
    <row r="458" spans="1:27" ht="119" hidden="1">
      <c r="A458" s="4">
        <v>2295</v>
      </c>
      <c r="B458" s="4" t="s">
        <v>1638</v>
      </c>
      <c r="C458" s="4">
        <v>330</v>
      </c>
      <c r="D458" s="10" t="s">
        <v>486</v>
      </c>
      <c r="E458" s="160" t="s">
        <v>2958</v>
      </c>
      <c r="F458" s="12" t="s">
        <v>580</v>
      </c>
      <c r="G458" s="12" t="s">
        <v>1639</v>
      </c>
      <c r="H458" s="43"/>
      <c r="I458" s="43"/>
      <c r="J458" s="43"/>
      <c r="K458" s="43"/>
      <c r="L458" s="43"/>
      <c r="M458" s="43"/>
      <c r="P458" s="132"/>
      <c r="Q458" s="133"/>
      <c r="R458" s="133"/>
      <c r="S458" s="115"/>
      <c r="T458" s="116"/>
      <c r="U458" s="132"/>
      <c r="V458" s="133"/>
      <c r="W458" s="133"/>
      <c r="X458" s="115"/>
      <c r="Y458" s="116"/>
      <c r="Z458" s="119" t="str">
        <f t="shared" si="24"/>
        <v/>
      </c>
      <c r="AA458" s="37" t="str">
        <f t="shared" si="25"/>
        <v/>
      </c>
    </row>
    <row r="459" spans="1:27" ht="153" hidden="1">
      <c r="A459" s="4">
        <v>2296</v>
      </c>
      <c r="B459" s="4" t="s">
        <v>1640</v>
      </c>
      <c r="C459" s="4">
        <v>331</v>
      </c>
      <c r="D459" s="10" t="s">
        <v>28</v>
      </c>
      <c r="E459" s="160" t="s">
        <v>2959</v>
      </c>
      <c r="F459" s="12" t="s">
        <v>582</v>
      </c>
      <c r="G459" s="12" t="s">
        <v>1641</v>
      </c>
      <c r="H459" s="43"/>
      <c r="I459" s="43"/>
      <c r="J459" s="43"/>
      <c r="K459" s="43"/>
      <c r="L459" s="43"/>
      <c r="M459" s="43"/>
      <c r="P459" s="132"/>
      <c r="Q459" s="133"/>
      <c r="R459" s="133"/>
      <c r="S459" s="115"/>
      <c r="T459" s="116"/>
      <c r="U459" s="132"/>
      <c r="V459" s="133"/>
      <c r="W459" s="133"/>
      <c r="X459" s="115"/>
      <c r="Y459" s="116"/>
      <c r="Z459" s="119" t="str">
        <f t="shared" si="24"/>
        <v/>
      </c>
      <c r="AA459" s="37" t="str">
        <f t="shared" si="25"/>
        <v/>
      </c>
    </row>
    <row r="460" spans="1:27" ht="153" hidden="1">
      <c r="A460" s="4">
        <v>2297</v>
      </c>
      <c r="B460" s="4" t="s">
        <v>1642</v>
      </c>
      <c r="C460" s="4">
        <v>332</v>
      </c>
      <c r="D460" s="10" t="s">
        <v>28</v>
      </c>
      <c r="E460" s="160" t="s">
        <v>2960</v>
      </c>
      <c r="F460" s="12" t="s">
        <v>584</v>
      </c>
      <c r="G460" s="12" t="s">
        <v>1643</v>
      </c>
      <c r="H460" s="43"/>
      <c r="I460" s="43"/>
      <c r="J460" s="43"/>
      <c r="K460" s="43"/>
      <c r="L460" s="43"/>
      <c r="M460" s="43"/>
      <c r="P460" s="132"/>
      <c r="Q460" s="133"/>
      <c r="R460" s="133"/>
      <c r="S460" s="115"/>
      <c r="T460" s="116"/>
      <c r="U460" s="132"/>
      <c r="V460" s="133"/>
      <c r="W460" s="133"/>
      <c r="X460" s="115"/>
      <c r="Y460" s="116"/>
      <c r="Z460" s="119" t="str">
        <f t="shared" si="24"/>
        <v/>
      </c>
      <c r="AA460" s="37" t="str">
        <f t="shared" si="25"/>
        <v/>
      </c>
    </row>
    <row r="461" spans="1:27" ht="119" hidden="1">
      <c r="A461" s="4">
        <v>2298</v>
      </c>
      <c r="B461" s="4" t="s">
        <v>1644</v>
      </c>
      <c r="C461" s="4">
        <v>333</v>
      </c>
      <c r="D461" s="10" t="s">
        <v>28</v>
      </c>
      <c r="E461" s="160" t="s">
        <v>2961</v>
      </c>
      <c r="F461" s="12" t="s">
        <v>586</v>
      </c>
      <c r="G461" s="12" t="s">
        <v>1645</v>
      </c>
      <c r="H461" s="43"/>
      <c r="I461" s="43"/>
      <c r="J461" s="43"/>
      <c r="K461" s="43"/>
      <c r="L461" s="43"/>
      <c r="M461" s="43"/>
      <c r="P461" s="132"/>
      <c r="Q461" s="133"/>
      <c r="R461" s="133"/>
      <c r="S461" s="115"/>
      <c r="T461" s="116"/>
      <c r="U461" s="132"/>
      <c r="V461" s="133"/>
      <c r="W461" s="133"/>
      <c r="X461" s="115"/>
      <c r="Y461" s="116"/>
      <c r="Z461" s="119" t="str">
        <f t="shared" si="24"/>
        <v/>
      </c>
      <c r="AA461" s="37" t="str">
        <f t="shared" si="25"/>
        <v/>
      </c>
    </row>
    <row r="462" spans="1:27" ht="51" hidden="1">
      <c r="A462" s="4">
        <v>2299</v>
      </c>
      <c r="C462" s="4" t="s">
        <v>1529</v>
      </c>
      <c r="D462" s="10" t="s">
        <v>486</v>
      </c>
      <c r="E462" s="160" t="s">
        <v>2962</v>
      </c>
      <c r="F462" s="12" t="s">
        <v>1646</v>
      </c>
      <c r="G462" s="12" t="s">
        <v>1546</v>
      </c>
      <c r="H462" s="43"/>
      <c r="I462" s="43"/>
      <c r="J462" s="43"/>
      <c r="K462" s="43"/>
      <c r="L462" s="43"/>
      <c r="M462" s="43"/>
      <c r="P462" s="132"/>
      <c r="Q462" s="133"/>
      <c r="R462" s="133"/>
      <c r="S462" s="115"/>
      <c r="T462" s="116"/>
      <c r="U462" s="132"/>
      <c r="V462" s="133"/>
      <c r="W462" s="133"/>
      <c r="X462" s="115"/>
      <c r="Y462" s="116"/>
      <c r="Z462" s="119" t="str">
        <f t="shared" si="24"/>
        <v/>
      </c>
      <c r="AA462" s="37" t="str">
        <f t="shared" si="25"/>
        <v/>
      </c>
    </row>
    <row r="463" spans="1:27" s="15" customFormat="1" ht="17" hidden="1">
      <c r="A463" s="4" t="s">
        <v>486</v>
      </c>
      <c r="B463" s="4" t="s">
        <v>486</v>
      </c>
      <c r="H463" s="4"/>
      <c r="P463" s="165"/>
      <c r="Q463" s="165"/>
      <c r="R463" s="165"/>
      <c r="S463" s="165"/>
      <c r="T463" s="165"/>
      <c r="U463" s="165"/>
      <c r="V463" s="165"/>
      <c r="W463" s="165"/>
      <c r="X463" s="165"/>
      <c r="Y463" s="165"/>
    </row>
    <row r="464" spans="1:27" s="15" customFormat="1" ht="17" hidden="1">
      <c r="A464" s="4" t="s">
        <v>486</v>
      </c>
      <c r="B464" s="4" t="s">
        <v>486</v>
      </c>
      <c r="H464" s="4"/>
      <c r="P464" s="165"/>
      <c r="Q464" s="165"/>
      <c r="R464" s="165"/>
      <c r="S464" s="165"/>
      <c r="T464" s="165"/>
      <c r="U464" s="165"/>
      <c r="V464" s="165"/>
      <c r="W464" s="165"/>
      <c r="X464" s="165"/>
      <c r="Y464" s="165"/>
    </row>
    <row r="465" spans="1:27" s="15" customFormat="1" ht="19" hidden="1">
      <c r="A465" s="4" t="s">
        <v>486</v>
      </c>
      <c r="B465" s="4" t="s">
        <v>486</v>
      </c>
      <c r="E465" s="170" t="s">
        <v>258</v>
      </c>
      <c r="F465" s="170"/>
      <c r="G465" s="170"/>
      <c r="H465" s="4"/>
      <c r="P465" s="165"/>
      <c r="Q465" s="165"/>
      <c r="R465" s="165"/>
      <c r="S465" s="165"/>
      <c r="T465" s="165"/>
      <c r="U465" s="165"/>
      <c r="V465" s="165"/>
      <c r="W465" s="165"/>
      <c r="X465" s="165"/>
      <c r="Y465" s="165"/>
    </row>
    <row r="466" spans="1:27" s="15" customFormat="1" ht="51" hidden="1">
      <c r="A466" s="4" t="s">
        <v>486</v>
      </c>
      <c r="B466" s="4" t="s">
        <v>486</v>
      </c>
      <c r="E466" s="131" t="s">
        <v>1647</v>
      </c>
      <c r="F466" s="12" t="s">
        <v>1648</v>
      </c>
      <c r="H466" s="4"/>
      <c r="P466" s="165"/>
      <c r="Q466" s="165"/>
      <c r="R466" s="165"/>
      <c r="S466" s="165"/>
      <c r="T466" s="165"/>
      <c r="U466" s="165"/>
      <c r="V466" s="165"/>
      <c r="W466" s="165"/>
      <c r="X466" s="165"/>
      <c r="Y466" s="165"/>
    </row>
    <row r="467" spans="1:27" ht="187" hidden="1">
      <c r="A467" s="4">
        <v>2300</v>
      </c>
      <c r="B467" s="4" t="s">
        <v>1649</v>
      </c>
      <c r="C467" s="4">
        <v>334</v>
      </c>
      <c r="D467" s="10" t="s">
        <v>486</v>
      </c>
      <c r="E467" s="160" t="s">
        <v>2963</v>
      </c>
      <c r="F467" s="12" t="s">
        <v>587</v>
      </c>
      <c r="G467" s="12" t="s">
        <v>1650</v>
      </c>
      <c r="H467" s="43"/>
      <c r="I467" s="43"/>
      <c r="J467" s="43"/>
      <c r="K467" s="43"/>
      <c r="L467" s="43"/>
      <c r="M467" s="43"/>
      <c r="P467" s="132"/>
      <c r="Q467" s="133"/>
      <c r="R467" s="133"/>
      <c r="S467" s="115"/>
      <c r="T467" s="116"/>
      <c r="U467" s="132"/>
      <c r="V467" s="133"/>
      <c r="W467" s="133"/>
      <c r="X467" s="115"/>
      <c r="Y467" s="116"/>
      <c r="Z467" s="119" t="str">
        <f t="shared" si="24"/>
        <v/>
      </c>
      <c r="AA467" s="37" t="str">
        <f t="shared" si="25"/>
        <v/>
      </c>
    </row>
    <row r="468" spans="1:27" ht="187" hidden="1">
      <c r="A468" s="4">
        <v>2301</v>
      </c>
      <c r="B468" s="4" t="s">
        <v>1651</v>
      </c>
      <c r="C468" s="4">
        <v>335</v>
      </c>
      <c r="D468" s="10" t="s">
        <v>28</v>
      </c>
      <c r="E468" s="160" t="s">
        <v>2964</v>
      </c>
      <c r="F468" s="12" t="s">
        <v>589</v>
      </c>
      <c r="G468" s="12" t="s">
        <v>1652</v>
      </c>
      <c r="H468" s="43"/>
      <c r="I468" s="43"/>
      <c r="J468" s="43"/>
      <c r="K468" s="43"/>
      <c r="L468" s="43"/>
      <c r="M468" s="43"/>
      <c r="P468" s="132"/>
      <c r="Q468" s="133"/>
      <c r="R468" s="133"/>
      <c r="S468" s="115"/>
      <c r="T468" s="116"/>
      <c r="U468" s="132"/>
      <c r="V468" s="133"/>
      <c r="W468" s="133"/>
      <c r="X468" s="115"/>
      <c r="Y468" s="116"/>
      <c r="Z468" s="119" t="str">
        <f t="shared" si="24"/>
        <v/>
      </c>
      <c r="AA468" s="37" t="str">
        <f t="shared" si="25"/>
        <v/>
      </c>
    </row>
    <row r="469" spans="1:27" ht="153" hidden="1">
      <c r="A469" s="4">
        <v>2302</v>
      </c>
      <c r="B469" s="4" t="s">
        <v>1653</v>
      </c>
      <c r="C469" s="4">
        <v>340</v>
      </c>
      <c r="D469" s="10" t="s">
        <v>486</v>
      </c>
      <c r="E469" s="160" t="s">
        <v>2965</v>
      </c>
      <c r="F469" s="12" t="s">
        <v>599</v>
      </c>
      <c r="G469" s="12" t="s">
        <v>1654</v>
      </c>
      <c r="H469" s="43"/>
      <c r="I469" s="43"/>
      <c r="J469" s="43"/>
      <c r="K469" s="43"/>
      <c r="L469" s="43"/>
      <c r="M469" s="43"/>
      <c r="P469" s="132"/>
      <c r="Q469" s="133"/>
      <c r="R469" s="133"/>
      <c r="S469" s="115"/>
      <c r="T469" s="116"/>
      <c r="U469" s="132"/>
      <c r="V469" s="133"/>
      <c r="W469" s="133"/>
      <c r="X469" s="115"/>
      <c r="Y469" s="116"/>
      <c r="Z469" s="119" t="str">
        <f t="shared" si="24"/>
        <v/>
      </c>
      <c r="AA469" s="37" t="str">
        <f t="shared" si="25"/>
        <v/>
      </c>
    </row>
    <row r="470" spans="1:27" ht="153" hidden="1">
      <c r="A470" s="4">
        <v>2303</v>
      </c>
      <c r="B470" s="4" t="s">
        <v>1655</v>
      </c>
      <c r="C470" s="4">
        <v>341</v>
      </c>
      <c r="D470" s="10" t="s">
        <v>486</v>
      </c>
      <c r="E470" s="160" t="s">
        <v>2966</v>
      </c>
      <c r="F470" s="12" t="s">
        <v>601</v>
      </c>
      <c r="G470" s="12" t="s">
        <v>1656</v>
      </c>
      <c r="H470" s="43"/>
      <c r="I470" s="43"/>
      <c r="J470" s="43"/>
      <c r="K470" s="43"/>
      <c r="L470" s="43"/>
      <c r="M470" s="43"/>
      <c r="P470" s="132"/>
      <c r="Q470" s="133"/>
      <c r="R470" s="133"/>
      <c r="S470" s="115"/>
      <c r="T470" s="116"/>
      <c r="U470" s="132"/>
      <c r="V470" s="133"/>
      <c r="W470" s="133"/>
      <c r="X470" s="115"/>
      <c r="Y470" s="116"/>
      <c r="Z470" s="119" t="str">
        <f t="shared" si="24"/>
        <v/>
      </c>
      <c r="AA470" s="37" t="str">
        <f t="shared" si="25"/>
        <v/>
      </c>
    </row>
    <row r="471" spans="1:27" ht="170" hidden="1">
      <c r="A471" s="4">
        <v>2304</v>
      </c>
      <c r="B471" s="4" t="s">
        <v>1657</v>
      </c>
      <c r="C471" s="4">
        <v>343</v>
      </c>
      <c r="D471" s="10" t="s">
        <v>28</v>
      </c>
      <c r="E471" s="160" t="s">
        <v>2967</v>
      </c>
      <c r="F471" s="12" t="s">
        <v>605</v>
      </c>
      <c r="G471" s="12" t="s">
        <v>1658</v>
      </c>
      <c r="H471" s="43"/>
      <c r="I471" s="43"/>
      <c r="J471" s="43"/>
      <c r="K471" s="43"/>
      <c r="L471" s="43"/>
      <c r="M471" s="43"/>
      <c r="P471" s="132"/>
      <c r="Q471" s="133"/>
      <c r="R471" s="133"/>
      <c r="S471" s="115"/>
      <c r="T471" s="116"/>
      <c r="U471" s="132"/>
      <c r="V471" s="133"/>
      <c r="W471" s="133"/>
      <c r="X471" s="115"/>
      <c r="Y471" s="116"/>
      <c r="Z471" s="119" t="str">
        <f t="shared" si="24"/>
        <v/>
      </c>
      <c r="AA471" s="37" t="str">
        <f t="shared" si="25"/>
        <v/>
      </c>
    </row>
    <row r="472" spans="1:27" ht="221" hidden="1">
      <c r="A472" s="4">
        <v>2305</v>
      </c>
      <c r="B472" s="4" t="s">
        <v>1659</v>
      </c>
      <c r="C472" s="4">
        <v>347</v>
      </c>
      <c r="D472" s="10" t="s">
        <v>486</v>
      </c>
      <c r="E472" s="160" t="s">
        <v>2968</v>
      </c>
      <c r="F472" s="12" t="s">
        <v>613</v>
      </c>
      <c r="G472" s="12" t="s">
        <v>1660</v>
      </c>
      <c r="H472" s="43"/>
      <c r="I472" s="43"/>
      <c r="J472" s="43"/>
      <c r="K472" s="43"/>
      <c r="L472" s="43"/>
      <c r="M472" s="43"/>
      <c r="P472" s="132"/>
      <c r="Q472" s="133"/>
      <c r="R472" s="133"/>
      <c r="S472" s="115"/>
      <c r="T472" s="116"/>
      <c r="U472" s="132"/>
      <c r="V472" s="133"/>
      <c r="W472" s="133"/>
      <c r="X472" s="115"/>
      <c r="Y472" s="116"/>
      <c r="Z472" s="119" t="str">
        <f t="shared" si="24"/>
        <v/>
      </c>
      <c r="AA472" s="37" t="str">
        <f t="shared" si="25"/>
        <v/>
      </c>
    </row>
    <row r="473" spans="1:27" ht="119" hidden="1">
      <c r="A473" s="4">
        <v>2306</v>
      </c>
      <c r="B473" s="4" t="s">
        <v>1661</v>
      </c>
      <c r="C473" s="4">
        <v>348</v>
      </c>
      <c r="D473" s="10" t="s">
        <v>28</v>
      </c>
      <c r="E473" s="160" t="s">
        <v>2969</v>
      </c>
      <c r="F473" s="12" t="s">
        <v>615</v>
      </c>
      <c r="G473" s="12" t="s">
        <v>1662</v>
      </c>
      <c r="H473" s="43"/>
      <c r="I473" s="43"/>
      <c r="J473" s="43"/>
      <c r="K473" s="43"/>
      <c r="L473" s="43"/>
      <c r="M473" s="43"/>
      <c r="P473" s="132"/>
      <c r="Q473" s="133"/>
      <c r="R473" s="133"/>
      <c r="S473" s="115"/>
      <c r="T473" s="116"/>
      <c r="U473" s="132"/>
      <c r="V473" s="133"/>
      <c r="W473" s="133"/>
      <c r="X473" s="115"/>
      <c r="Y473" s="116"/>
      <c r="Z473" s="119" t="str">
        <f t="shared" si="24"/>
        <v/>
      </c>
      <c r="AA473" s="37" t="str">
        <f t="shared" si="25"/>
        <v/>
      </c>
    </row>
    <row r="474" spans="1:27" ht="238" hidden="1">
      <c r="A474" s="4">
        <v>2307</v>
      </c>
      <c r="B474" s="4" t="s">
        <v>1663</v>
      </c>
      <c r="C474" s="4">
        <v>349</v>
      </c>
      <c r="D474" s="10" t="s">
        <v>486</v>
      </c>
      <c r="E474" s="160" t="s">
        <v>2970</v>
      </c>
      <c r="F474" s="12" t="s">
        <v>617</v>
      </c>
      <c r="G474" s="12" t="s">
        <v>1664</v>
      </c>
      <c r="H474" s="43"/>
      <c r="I474" s="43"/>
      <c r="J474" s="43"/>
      <c r="K474" s="43"/>
      <c r="L474" s="43"/>
      <c r="M474" s="43"/>
      <c r="P474" s="132"/>
      <c r="Q474" s="133"/>
      <c r="R474" s="133"/>
      <c r="S474" s="115"/>
      <c r="T474" s="116"/>
      <c r="U474" s="132"/>
      <c r="V474" s="133"/>
      <c r="W474" s="133"/>
      <c r="X474" s="115"/>
      <c r="Y474" s="116"/>
      <c r="Z474" s="119" t="str">
        <f t="shared" si="24"/>
        <v/>
      </c>
      <c r="AA474" s="37" t="str">
        <f t="shared" si="25"/>
        <v/>
      </c>
    </row>
    <row r="475" spans="1:27" ht="51" hidden="1">
      <c r="A475" s="4">
        <v>2308</v>
      </c>
      <c r="C475" s="4" t="s">
        <v>1529</v>
      </c>
      <c r="D475" s="10" t="s">
        <v>486</v>
      </c>
      <c r="E475" s="160" t="s">
        <v>2971</v>
      </c>
      <c r="F475" s="12" t="s">
        <v>1665</v>
      </c>
      <c r="G475" s="12" t="s">
        <v>1561</v>
      </c>
      <c r="H475" s="43"/>
      <c r="I475" s="43"/>
      <c r="J475" s="43"/>
      <c r="K475" s="43"/>
      <c r="L475" s="43"/>
      <c r="M475" s="43"/>
      <c r="P475" s="132"/>
      <c r="Q475" s="133"/>
      <c r="R475" s="133"/>
      <c r="S475" s="115"/>
      <c r="T475" s="116"/>
      <c r="U475" s="132"/>
      <c r="V475" s="133"/>
      <c r="W475" s="133"/>
      <c r="X475" s="115"/>
      <c r="Y475" s="116"/>
      <c r="Z475" s="119" t="str">
        <f t="shared" si="24"/>
        <v/>
      </c>
      <c r="AA475" s="37" t="str">
        <f t="shared" si="25"/>
        <v/>
      </c>
    </row>
    <row r="476" spans="1:27" s="15" customFormat="1" ht="17" hidden="1">
      <c r="A476" s="4" t="s">
        <v>486</v>
      </c>
      <c r="B476" s="4" t="s">
        <v>486</v>
      </c>
      <c r="G476" s="15" t="s">
        <v>486</v>
      </c>
      <c r="H476" s="4"/>
      <c r="P476" s="165"/>
      <c r="Q476" s="165"/>
      <c r="R476" s="165"/>
      <c r="S476" s="165"/>
      <c r="T476" s="165"/>
      <c r="U476" s="165"/>
      <c r="V476" s="165"/>
      <c r="W476" s="165"/>
      <c r="X476" s="165"/>
      <c r="Y476" s="165"/>
    </row>
    <row r="477" spans="1:27" s="15" customFormat="1" ht="17" hidden="1">
      <c r="A477" s="4" t="s">
        <v>486</v>
      </c>
      <c r="B477" s="4" t="s">
        <v>486</v>
      </c>
      <c r="G477" s="15" t="s">
        <v>486</v>
      </c>
      <c r="H477" s="4"/>
      <c r="P477" s="165"/>
      <c r="Q477" s="165"/>
      <c r="R477" s="165"/>
      <c r="S477" s="165"/>
      <c r="T477" s="165"/>
      <c r="U477" s="165"/>
      <c r="V477" s="165"/>
      <c r="W477" s="165"/>
      <c r="X477" s="165"/>
      <c r="Y477" s="165"/>
    </row>
    <row r="478" spans="1:27" s="15" customFormat="1" ht="34" hidden="1">
      <c r="A478" s="4" t="s">
        <v>486</v>
      </c>
      <c r="B478" s="4" t="s">
        <v>486</v>
      </c>
      <c r="E478" s="131" t="s">
        <v>420</v>
      </c>
      <c r="F478" s="12" t="s">
        <v>1666</v>
      </c>
      <c r="G478" s="15" t="s">
        <v>486</v>
      </c>
      <c r="H478" s="4"/>
      <c r="P478" s="165"/>
      <c r="Q478" s="165"/>
      <c r="R478" s="165"/>
      <c r="S478" s="165"/>
      <c r="T478" s="165"/>
      <c r="U478" s="165"/>
      <c r="V478" s="165"/>
      <c r="W478" s="165"/>
      <c r="X478" s="165"/>
      <c r="Y478" s="165"/>
    </row>
    <row r="479" spans="1:27" ht="187" hidden="1">
      <c r="A479" s="4">
        <v>2309</v>
      </c>
      <c r="B479" s="4" t="s">
        <v>1667</v>
      </c>
      <c r="C479" s="4">
        <v>336</v>
      </c>
      <c r="D479" s="10" t="s">
        <v>486</v>
      </c>
      <c r="E479" s="160" t="s">
        <v>2972</v>
      </c>
      <c r="F479" s="12" t="s">
        <v>591</v>
      </c>
      <c r="G479" s="12" t="s">
        <v>1668</v>
      </c>
      <c r="H479" s="43"/>
      <c r="I479" s="43"/>
      <c r="J479" s="43"/>
      <c r="K479" s="43"/>
      <c r="L479" s="43"/>
      <c r="M479" s="43"/>
      <c r="P479" s="132"/>
      <c r="Q479" s="133"/>
      <c r="R479" s="133"/>
      <c r="S479" s="115"/>
      <c r="T479" s="116"/>
      <c r="U479" s="132"/>
      <c r="V479" s="133"/>
      <c r="W479" s="133"/>
      <c r="X479" s="115"/>
      <c r="Y479" s="116"/>
      <c r="Z479" s="119" t="str">
        <f t="shared" si="24"/>
        <v/>
      </c>
      <c r="AA479" s="37" t="str">
        <f t="shared" si="25"/>
        <v/>
      </c>
    </row>
    <row r="480" spans="1:27" ht="187" hidden="1">
      <c r="A480" s="4">
        <v>2310</v>
      </c>
      <c r="B480" s="4" t="s">
        <v>1669</v>
      </c>
      <c r="C480" s="4">
        <v>337</v>
      </c>
      <c r="D480" s="10" t="s">
        <v>486</v>
      </c>
      <c r="E480" s="160" t="s">
        <v>2973</v>
      </c>
      <c r="F480" s="12" t="s">
        <v>593</v>
      </c>
      <c r="G480" s="12" t="s">
        <v>1670</v>
      </c>
      <c r="H480" s="43"/>
      <c r="I480" s="43"/>
      <c r="J480" s="43"/>
      <c r="K480" s="43"/>
      <c r="L480" s="43"/>
      <c r="M480" s="43"/>
      <c r="P480" s="132"/>
      <c r="Q480" s="133"/>
      <c r="R480" s="133"/>
      <c r="S480" s="115"/>
      <c r="T480" s="116"/>
      <c r="U480" s="132"/>
      <c r="V480" s="133"/>
      <c r="W480" s="133"/>
      <c r="X480" s="115"/>
      <c r="Y480" s="116"/>
      <c r="Z480" s="119" t="str">
        <f t="shared" si="24"/>
        <v/>
      </c>
      <c r="AA480" s="37" t="str">
        <f t="shared" si="25"/>
        <v/>
      </c>
    </row>
    <row r="481" spans="1:27" ht="170" hidden="1">
      <c r="A481" s="4">
        <v>2311</v>
      </c>
      <c r="B481" s="4" t="s">
        <v>1671</v>
      </c>
      <c r="C481" s="4">
        <v>338</v>
      </c>
      <c r="D481" s="10" t="s">
        <v>486</v>
      </c>
      <c r="E481" s="160" t="s">
        <v>2974</v>
      </c>
      <c r="F481" s="12" t="s">
        <v>595</v>
      </c>
      <c r="G481" s="12" t="s">
        <v>1672</v>
      </c>
      <c r="H481" s="43"/>
      <c r="I481" s="43"/>
      <c r="J481" s="43"/>
      <c r="K481" s="43"/>
      <c r="L481" s="43"/>
      <c r="M481" s="43"/>
      <c r="P481" s="132"/>
      <c r="Q481" s="133"/>
      <c r="R481" s="133"/>
      <c r="S481" s="115"/>
      <c r="T481" s="116"/>
      <c r="U481" s="132"/>
      <c r="V481" s="133"/>
      <c r="W481" s="133"/>
      <c r="X481" s="115"/>
      <c r="Y481" s="116"/>
      <c r="Z481" s="119" t="str">
        <f t="shared" si="24"/>
        <v/>
      </c>
      <c r="AA481" s="37" t="str">
        <f t="shared" si="25"/>
        <v/>
      </c>
    </row>
    <row r="482" spans="1:27" ht="136" hidden="1">
      <c r="A482" s="4">
        <v>2312</v>
      </c>
      <c r="B482" s="4" t="s">
        <v>1673</v>
      </c>
      <c r="C482" s="4">
        <v>339</v>
      </c>
      <c r="D482" s="10" t="s">
        <v>486</v>
      </c>
      <c r="E482" s="160" t="s">
        <v>2975</v>
      </c>
      <c r="F482" s="12" t="s">
        <v>597</v>
      </c>
      <c r="G482" s="12" t="s">
        <v>1674</v>
      </c>
      <c r="H482" s="43"/>
      <c r="I482" s="43"/>
      <c r="J482" s="43"/>
      <c r="K482" s="43"/>
      <c r="L482" s="43"/>
      <c r="M482" s="43"/>
      <c r="P482" s="132"/>
      <c r="Q482" s="133"/>
      <c r="R482" s="133"/>
      <c r="S482" s="115"/>
      <c r="T482" s="116"/>
      <c r="U482" s="132"/>
      <c r="V482" s="133"/>
      <c r="W482" s="133"/>
      <c r="X482" s="115"/>
      <c r="Y482" s="116"/>
      <c r="Z482" s="119" t="str">
        <f t="shared" si="24"/>
        <v/>
      </c>
      <c r="AA482" s="37" t="str">
        <f t="shared" si="25"/>
        <v/>
      </c>
    </row>
    <row r="483" spans="1:27" ht="204" hidden="1">
      <c r="A483" s="4">
        <v>2313</v>
      </c>
      <c r="B483" s="4" t="s">
        <v>1675</v>
      </c>
      <c r="C483" s="4">
        <v>342</v>
      </c>
      <c r="D483" s="10" t="s">
        <v>486</v>
      </c>
      <c r="E483" s="160" t="s">
        <v>2976</v>
      </c>
      <c r="F483" s="12" t="s">
        <v>603</v>
      </c>
      <c r="G483" s="12" t="s">
        <v>1676</v>
      </c>
      <c r="H483" s="43"/>
      <c r="I483" s="43"/>
      <c r="J483" s="43"/>
      <c r="K483" s="43"/>
      <c r="L483" s="43"/>
      <c r="M483" s="43"/>
      <c r="P483" s="132"/>
      <c r="Q483" s="133"/>
      <c r="R483" s="133"/>
      <c r="S483" s="115"/>
      <c r="T483" s="116"/>
      <c r="U483" s="132"/>
      <c r="V483" s="133"/>
      <c r="W483" s="133"/>
      <c r="X483" s="115"/>
      <c r="Y483" s="116"/>
      <c r="Z483" s="119" t="str">
        <f t="shared" si="24"/>
        <v/>
      </c>
      <c r="AA483" s="37" t="str">
        <f t="shared" si="25"/>
        <v/>
      </c>
    </row>
    <row r="484" spans="1:27" ht="153" hidden="1">
      <c r="A484" s="4">
        <v>2314</v>
      </c>
      <c r="B484" s="4" t="s">
        <v>1677</v>
      </c>
      <c r="C484" s="4">
        <v>344</v>
      </c>
      <c r="D484" s="10" t="s">
        <v>28</v>
      </c>
      <c r="E484" s="160" t="s">
        <v>2977</v>
      </c>
      <c r="F484" s="12" t="s">
        <v>607</v>
      </c>
      <c r="G484" s="12" t="s">
        <v>1678</v>
      </c>
      <c r="H484" s="43"/>
      <c r="I484" s="43"/>
      <c r="J484" s="43"/>
      <c r="K484" s="43"/>
      <c r="L484" s="43"/>
      <c r="M484" s="43"/>
      <c r="P484" s="132"/>
      <c r="Q484" s="133"/>
      <c r="R484" s="133"/>
      <c r="S484" s="115"/>
      <c r="T484" s="116"/>
      <c r="U484" s="132"/>
      <c r="V484" s="133"/>
      <c r="W484" s="133"/>
      <c r="X484" s="115"/>
      <c r="Y484" s="116"/>
      <c r="Z484" s="119" t="str">
        <f t="shared" si="24"/>
        <v/>
      </c>
      <c r="AA484" s="37" t="str">
        <f t="shared" si="25"/>
        <v/>
      </c>
    </row>
    <row r="485" spans="1:27" ht="170" hidden="1">
      <c r="A485" s="4">
        <v>2315</v>
      </c>
      <c r="B485" s="4" t="s">
        <v>1679</v>
      </c>
      <c r="C485" s="4">
        <v>345</v>
      </c>
      <c r="D485" s="10" t="s">
        <v>28</v>
      </c>
      <c r="E485" s="160" t="s">
        <v>2978</v>
      </c>
      <c r="F485" s="12" t="s">
        <v>609</v>
      </c>
      <c r="G485" s="12" t="s">
        <v>1680</v>
      </c>
      <c r="H485" s="43"/>
      <c r="I485" s="43"/>
      <c r="J485" s="43"/>
      <c r="K485" s="43"/>
      <c r="L485" s="43"/>
      <c r="M485" s="43"/>
      <c r="P485" s="132"/>
      <c r="Q485" s="133"/>
      <c r="R485" s="133"/>
      <c r="S485" s="115"/>
      <c r="T485" s="116"/>
      <c r="U485" s="132"/>
      <c r="V485" s="133"/>
      <c r="W485" s="133"/>
      <c r="X485" s="115"/>
      <c r="Y485" s="116"/>
      <c r="Z485" s="119" t="str">
        <f t="shared" si="24"/>
        <v/>
      </c>
      <c r="AA485" s="37" t="str">
        <f t="shared" si="25"/>
        <v/>
      </c>
    </row>
    <row r="486" spans="1:27" ht="119" hidden="1">
      <c r="A486" s="4">
        <v>2316</v>
      </c>
      <c r="B486" s="4" t="s">
        <v>1681</v>
      </c>
      <c r="C486" s="4">
        <v>346</v>
      </c>
      <c r="D486" s="10" t="s">
        <v>28</v>
      </c>
      <c r="E486" s="160" t="s">
        <v>2979</v>
      </c>
      <c r="F486" s="12" t="s">
        <v>611</v>
      </c>
      <c r="G486" s="12" t="s">
        <v>1682</v>
      </c>
      <c r="H486" s="43"/>
      <c r="I486" s="43"/>
      <c r="J486" s="43"/>
      <c r="K486" s="43"/>
      <c r="L486" s="43"/>
      <c r="M486" s="43"/>
      <c r="P486" s="132"/>
      <c r="Q486" s="133"/>
      <c r="R486" s="133"/>
      <c r="S486" s="115"/>
      <c r="T486" s="116"/>
      <c r="U486" s="132"/>
      <c r="V486" s="133"/>
      <c r="W486" s="133"/>
      <c r="X486" s="115"/>
      <c r="Y486" s="116"/>
      <c r="Z486" s="119" t="str">
        <f t="shared" si="24"/>
        <v/>
      </c>
      <c r="AA486" s="37" t="str">
        <f t="shared" si="25"/>
        <v/>
      </c>
    </row>
    <row r="487" spans="1:27" s="15" customFormat="1" ht="17" hidden="1">
      <c r="A487" s="4" t="s">
        <v>486</v>
      </c>
      <c r="B487" s="4" t="s">
        <v>486</v>
      </c>
      <c r="G487" s="15" t="s">
        <v>486</v>
      </c>
      <c r="H487" s="4"/>
      <c r="P487" s="165"/>
      <c r="Q487" s="165"/>
      <c r="R487" s="165"/>
      <c r="S487" s="165"/>
      <c r="T487" s="165"/>
      <c r="U487" s="165"/>
      <c r="V487" s="165"/>
      <c r="W487" s="165"/>
      <c r="X487" s="165"/>
      <c r="Y487" s="165"/>
    </row>
    <row r="488" spans="1:27" s="15" customFormat="1" ht="17" hidden="1">
      <c r="A488" s="4" t="s">
        <v>486</v>
      </c>
      <c r="B488" s="4" t="s">
        <v>486</v>
      </c>
      <c r="G488" s="15" t="s">
        <v>486</v>
      </c>
      <c r="H488" s="4"/>
      <c r="P488" s="165"/>
      <c r="Q488" s="165"/>
      <c r="R488" s="165"/>
      <c r="S488" s="165"/>
      <c r="T488" s="165"/>
      <c r="U488" s="165"/>
      <c r="V488" s="165"/>
      <c r="W488" s="165"/>
      <c r="X488" s="165"/>
      <c r="Y488" s="165"/>
    </row>
    <row r="489" spans="1:27" s="15" customFormat="1" ht="51" hidden="1">
      <c r="A489" s="4" t="s">
        <v>486</v>
      </c>
      <c r="B489" s="4" t="s">
        <v>486</v>
      </c>
      <c r="E489" s="131" t="s">
        <v>1683</v>
      </c>
      <c r="F489" s="12" t="s">
        <v>1684</v>
      </c>
      <c r="G489" s="15" t="s">
        <v>486</v>
      </c>
      <c r="H489" s="4"/>
      <c r="P489" s="165"/>
      <c r="Q489" s="165"/>
      <c r="R489" s="165"/>
      <c r="S489" s="165"/>
      <c r="T489" s="165"/>
      <c r="U489" s="165"/>
      <c r="V489" s="165"/>
      <c r="W489" s="165"/>
      <c r="X489" s="165"/>
      <c r="Y489" s="165"/>
    </row>
    <row r="490" spans="1:27" ht="136" hidden="1">
      <c r="A490" s="4">
        <v>2317</v>
      </c>
      <c r="C490" s="4" t="s">
        <v>1529</v>
      </c>
      <c r="D490" s="10" t="s">
        <v>486</v>
      </c>
      <c r="E490" s="160" t="s">
        <v>2980</v>
      </c>
      <c r="F490" s="12" t="s">
        <v>1685</v>
      </c>
      <c r="G490" s="12" t="s">
        <v>1686</v>
      </c>
      <c r="H490" s="43"/>
      <c r="I490" s="43"/>
      <c r="J490" s="43"/>
      <c r="K490" s="43"/>
      <c r="L490" s="43"/>
      <c r="M490" s="43"/>
      <c r="P490" s="132"/>
      <c r="Q490" s="133"/>
      <c r="R490" s="133"/>
      <c r="S490" s="115"/>
      <c r="T490" s="116"/>
      <c r="U490" s="132"/>
      <c r="V490" s="133"/>
      <c r="W490" s="133"/>
      <c r="X490" s="115"/>
      <c r="Y490" s="116"/>
      <c r="Z490" s="119" t="str">
        <f t="shared" si="24"/>
        <v/>
      </c>
      <c r="AA490" s="37" t="str">
        <f t="shared" si="25"/>
        <v/>
      </c>
    </row>
    <row r="491" spans="1:27" ht="170" hidden="1">
      <c r="A491" s="4">
        <v>2318</v>
      </c>
      <c r="C491" s="4" t="s">
        <v>1529</v>
      </c>
      <c r="D491" s="10" t="s">
        <v>486</v>
      </c>
      <c r="E491" s="160" t="s">
        <v>2981</v>
      </c>
      <c r="F491" s="12" t="s">
        <v>1687</v>
      </c>
      <c r="G491" s="12" t="s">
        <v>1688</v>
      </c>
      <c r="H491" s="43"/>
      <c r="I491" s="43"/>
      <c r="J491" s="43"/>
      <c r="K491" s="43"/>
      <c r="L491" s="43"/>
      <c r="M491" s="43"/>
      <c r="P491" s="132"/>
      <c r="Q491" s="133"/>
      <c r="R491" s="133"/>
      <c r="S491" s="115"/>
      <c r="T491" s="116"/>
      <c r="U491" s="132"/>
      <c r="V491" s="133"/>
      <c r="W491" s="133"/>
      <c r="X491" s="115"/>
      <c r="Y491" s="116"/>
      <c r="Z491" s="119" t="str">
        <f t="shared" si="24"/>
        <v/>
      </c>
      <c r="AA491" s="37" t="str">
        <f t="shared" si="25"/>
        <v/>
      </c>
    </row>
    <row r="492" spans="1:27" ht="136" hidden="1">
      <c r="A492" s="4">
        <v>2319</v>
      </c>
      <c r="C492" s="4" t="s">
        <v>1529</v>
      </c>
      <c r="D492" s="10" t="s">
        <v>486</v>
      </c>
      <c r="E492" s="160" t="s">
        <v>2982</v>
      </c>
      <c r="F492" s="12" t="s">
        <v>1689</v>
      </c>
      <c r="G492" s="12" t="s">
        <v>1690</v>
      </c>
      <c r="H492" s="43"/>
      <c r="I492" s="43"/>
      <c r="J492" s="43"/>
      <c r="K492" s="43"/>
      <c r="L492" s="43"/>
      <c r="M492" s="43"/>
      <c r="P492" s="132"/>
      <c r="Q492" s="133"/>
      <c r="R492" s="133"/>
      <c r="S492" s="115"/>
      <c r="T492" s="116"/>
      <c r="U492" s="132"/>
      <c r="V492" s="133"/>
      <c r="W492" s="133"/>
      <c r="X492" s="115"/>
      <c r="Y492" s="116"/>
      <c r="Z492" s="119" t="str">
        <f t="shared" si="24"/>
        <v/>
      </c>
      <c r="AA492" s="37" t="str">
        <f t="shared" si="25"/>
        <v/>
      </c>
    </row>
    <row r="493" spans="1:27" ht="136" hidden="1">
      <c r="A493" s="4">
        <v>2320</v>
      </c>
      <c r="C493" s="4" t="s">
        <v>1529</v>
      </c>
      <c r="D493" s="10" t="s">
        <v>486</v>
      </c>
      <c r="E493" s="160" t="s">
        <v>2983</v>
      </c>
      <c r="F493" s="12" t="s">
        <v>1691</v>
      </c>
      <c r="G493" s="12" t="s">
        <v>1692</v>
      </c>
      <c r="H493" s="43"/>
      <c r="I493" s="43"/>
      <c r="J493" s="43"/>
      <c r="K493" s="43"/>
      <c r="L493" s="43"/>
      <c r="M493" s="43"/>
      <c r="P493" s="132"/>
      <c r="Q493" s="133"/>
      <c r="R493" s="133"/>
      <c r="S493" s="115"/>
      <c r="T493" s="116"/>
      <c r="U493" s="132"/>
      <c r="V493" s="133"/>
      <c r="W493" s="133"/>
      <c r="X493" s="115"/>
      <c r="Y493" s="116"/>
      <c r="Z493" s="119" t="str">
        <f t="shared" si="24"/>
        <v/>
      </c>
      <c r="AA493" s="37" t="str">
        <f t="shared" si="25"/>
        <v/>
      </c>
    </row>
    <row r="494" spans="1:27" ht="119" hidden="1">
      <c r="A494" s="4">
        <v>2321</v>
      </c>
      <c r="C494" s="4" t="s">
        <v>1529</v>
      </c>
      <c r="D494" s="10" t="s">
        <v>486</v>
      </c>
      <c r="E494" s="160" t="s">
        <v>2984</v>
      </c>
      <c r="F494" s="12" t="s">
        <v>1693</v>
      </c>
      <c r="G494" s="12" t="s">
        <v>1694</v>
      </c>
      <c r="H494" s="43"/>
      <c r="I494" s="43"/>
      <c r="J494" s="43"/>
      <c r="K494" s="43"/>
      <c r="L494" s="43"/>
      <c r="M494" s="43"/>
      <c r="P494" s="132"/>
      <c r="Q494" s="133"/>
      <c r="R494" s="133"/>
      <c r="S494" s="115"/>
      <c r="T494" s="116"/>
      <c r="U494" s="132"/>
      <c r="V494" s="133"/>
      <c r="W494" s="133"/>
      <c r="X494" s="115"/>
      <c r="Y494" s="116"/>
      <c r="Z494" s="119" t="str">
        <f t="shared" si="24"/>
        <v/>
      </c>
      <c r="AA494" s="37" t="str">
        <f t="shared" si="25"/>
        <v/>
      </c>
    </row>
    <row r="495" spans="1:27" s="15" customFormat="1" ht="17" hidden="1">
      <c r="A495" s="4" t="s">
        <v>486</v>
      </c>
      <c r="B495" s="4" t="s">
        <v>486</v>
      </c>
      <c r="H495" s="4"/>
      <c r="P495" s="165"/>
      <c r="Q495" s="165"/>
      <c r="R495" s="165"/>
      <c r="S495" s="165"/>
      <c r="T495" s="165"/>
      <c r="U495" s="165"/>
      <c r="V495" s="165"/>
      <c r="W495" s="165"/>
      <c r="X495" s="165"/>
      <c r="Y495" s="165"/>
    </row>
    <row r="496" spans="1:27" s="15" customFormat="1" ht="17" hidden="1">
      <c r="A496" s="4" t="s">
        <v>486</v>
      </c>
      <c r="B496" s="4" t="s">
        <v>486</v>
      </c>
      <c r="H496" s="4"/>
      <c r="P496" s="165"/>
      <c r="Q496" s="165"/>
      <c r="R496" s="165"/>
      <c r="S496" s="165"/>
      <c r="T496" s="165"/>
      <c r="U496" s="165"/>
      <c r="V496" s="165"/>
      <c r="W496" s="165"/>
      <c r="X496" s="165"/>
      <c r="Y496" s="165"/>
    </row>
    <row r="497" spans="1:27" s="15" customFormat="1" ht="19" hidden="1">
      <c r="A497" s="4" t="s">
        <v>486</v>
      </c>
      <c r="B497" s="4" t="s">
        <v>486</v>
      </c>
      <c r="E497" s="170" t="s">
        <v>415</v>
      </c>
      <c r="F497" s="170"/>
      <c r="G497" s="170"/>
      <c r="H497" s="4"/>
      <c r="P497" s="165"/>
      <c r="Q497" s="165"/>
      <c r="R497" s="165"/>
      <c r="S497" s="165"/>
      <c r="T497" s="165"/>
      <c r="U497" s="165"/>
      <c r="V497" s="165"/>
      <c r="W497" s="165"/>
      <c r="X497" s="165"/>
      <c r="Y497" s="165"/>
    </row>
    <row r="498" spans="1:27" s="15" customFormat="1" ht="17" hidden="1">
      <c r="A498" s="4" t="s">
        <v>486</v>
      </c>
      <c r="B498" s="4" t="s">
        <v>486</v>
      </c>
      <c r="E498" s="131" t="s">
        <v>1695</v>
      </c>
      <c r="H498" s="4"/>
      <c r="P498" s="165"/>
      <c r="Q498" s="165"/>
      <c r="R498" s="165"/>
      <c r="S498" s="165"/>
      <c r="T498" s="165"/>
      <c r="U498" s="165"/>
      <c r="V498" s="165"/>
      <c r="W498" s="165"/>
      <c r="X498" s="165"/>
      <c r="Y498" s="165"/>
    </row>
    <row r="499" spans="1:27" ht="119" hidden="1">
      <c r="A499" s="4">
        <v>2322</v>
      </c>
      <c r="B499" s="4" t="s">
        <v>1696</v>
      </c>
      <c r="C499" s="4">
        <v>359</v>
      </c>
      <c r="D499" s="10" t="s">
        <v>28</v>
      </c>
      <c r="E499" s="160" t="s">
        <v>2985</v>
      </c>
      <c r="F499" s="12" t="s">
        <v>637</v>
      </c>
      <c r="G499" s="12" t="s">
        <v>1697</v>
      </c>
      <c r="H499" s="43"/>
      <c r="I499" s="43"/>
      <c r="J499" s="43"/>
      <c r="K499" s="43"/>
      <c r="L499" s="43"/>
      <c r="M499" s="43"/>
      <c r="P499" s="132"/>
      <c r="Q499" s="133"/>
      <c r="R499" s="133"/>
      <c r="S499" s="115"/>
      <c r="T499" s="116"/>
      <c r="U499" s="132"/>
      <c r="V499" s="133"/>
      <c r="W499" s="133"/>
      <c r="X499" s="115"/>
      <c r="Y499" s="116"/>
      <c r="Z499" s="119" t="str">
        <f t="shared" si="24"/>
        <v/>
      </c>
      <c r="AA499" s="37" t="str">
        <f t="shared" si="25"/>
        <v/>
      </c>
    </row>
    <row r="500" spans="1:27" ht="136" hidden="1">
      <c r="A500" s="4">
        <v>2323</v>
      </c>
      <c r="B500" s="4" t="s">
        <v>1698</v>
      </c>
      <c r="C500" s="4">
        <v>360</v>
      </c>
      <c r="D500" s="10" t="s">
        <v>28</v>
      </c>
      <c r="E500" s="160" t="s">
        <v>2986</v>
      </c>
      <c r="F500" s="12" t="s">
        <v>639</v>
      </c>
      <c r="G500" s="12" t="s">
        <v>1699</v>
      </c>
      <c r="H500" s="43"/>
      <c r="I500" s="43"/>
      <c r="J500" s="43"/>
      <c r="K500" s="43"/>
      <c r="L500" s="43"/>
      <c r="M500" s="43"/>
      <c r="P500" s="132"/>
      <c r="Q500" s="133"/>
      <c r="R500" s="133"/>
      <c r="S500" s="115"/>
      <c r="T500" s="116"/>
      <c r="U500" s="132"/>
      <c r="V500" s="133"/>
      <c r="W500" s="133"/>
      <c r="X500" s="115"/>
      <c r="Y500" s="116"/>
      <c r="Z500" s="119" t="str">
        <f t="shared" si="24"/>
        <v/>
      </c>
      <c r="AA500" s="37" t="str">
        <f t="shared" si="25"/>
        <v/>
      </c>
    </row>
    <row r="501" spans="1:27" ht="153" hidden="1">
      <c r="A501" s="4">
        <v>2324</v>
      </c>
      <c r="B501" s="4" t="s">
        <v>1700</v>
      </c>
      <c r="C501" s="4">
        <v>361</v>
      </c>
      <c r="D501" s="10" t="s">
        <v>486</v>
      </c>
      <c r="E501" s="160" t="s">
        <v>2987</v>
      </c>
      <c r="F501" s="12" t="s">
        <v>641</v>
      </c>
      <c r="G501" s="12" t="s">
        <v>1701</v>
      </c>
      <c r="H501" s="43"/>
      <c r="I501" s="43"/>
      <c r="J501" s="43"/>
      <c r="K501" s="43"/>
      <c r="L501" s="43"/>
      <c r="M501" s="43"/>
      <c r="P501" s="132"/>
      <c r="Q501" s="133"/>
      <c r="R501" s="133"/>
      <c r="S501" s="115"/>
      <c r="T501" s="116"/>
      <c r="U501" s="132"/>
      <c r="V501" s="133"/>
      <c r="W501" s="133"/>
      <c r="X501" s="115"/>
      <c r="Y501" s="116"/>
      <c r="Z501" s="119" t="str">
        <f t="shared" si="24"/>
        <v/>
      </c>
      <c r="AA501" s="37" t="str">
        <f t="shared" si="25"/>
        <v/>
      </c>
    </row>
    <row r="502" spans="1:27" ht="170" hidden="1">
      <c r="A502" s="4">
        <v>2325</v>
      </c>
      <c r="B502" s="4" t="s">
        <v>1702</v>
      </c>
      <c r="C502" s="4">
        <v>362</v>
      </c>
      <c r="D502" s="10" t="s">
        <v>28</v>
      </c>
      <c r="E502" s="160" t="s">
        <v>2988</v>
      </c>
      <c r="F502" s="12" t="s">
        <v>643</v>
      </c>
      <c r="G502" s="12" t="s">
        <v>1703</v>
      </c>
      <c r="H502" s="43"/>
      <c r="I502" s="43"/>
      <c r="J502" s="43"/>
      <c r="K502" s="43"/>
      <c r="L502" s="43"/>
      <c r="M502" s="43"/>
      <c r="P502" s="132"/>
      <c r="Q502" s="133"/>
      <c r="R502" s="133"/>
      <c r="S502" s="115"/>
      <c r="T502" s="116"/>
      <c r="U502" s="132"/>
      <c r="V502" s="133"/>
      <c r="W502" s="133"/>
      <c r="X502" s="115"/>
      <c r="Y502" s="116"/>
      <c r="Z502" s="119" t="str">
        <f t="shared" si="24"/>
        <v/>
      </c>
      <c r="AA502" s="37" t="str">
        <f t="shared" si="25"/>
        <v/>
      </c>
    </row>
    <row r="503" spans="1:27" ht="119" hidden="1">
      <c r="A503" s="4">
        <v>2326</v>
      </c>
      <c r="B503" s="4" t="s">
        <v>1704</v>
      </c>
      <c r="C503" s="4">
        <v>367</v>
      </c>
      <c r="D503" s="10" t="s">
        <v>28</v>
      </c>
      <c r="E503" s="160" t="s">
        <v>2989</v>
      </c>
      <c r="F503" s="12" t="s">
        <v>653</v>
      </c>
      <c r="G503" s="12" t="s">
        <v>1705</v>
      </c>
      <c r="H503" s="43"/>
      <c r="I503" s="43"/>
      <c r="J503" s="43"/>
      <c r="K503" s="43"/>
      <c r="L503" s="43"/>
      <c r="M503" s="43"/>
      <c r="P503" s="132"/>
      <c r="Q503" s="133"/>
      <c r="R503" s="133"/>
      <c r="S503" s="115"/>
      <c r="T503" s="116"/>
      <c r="U503" s="132"/>
      <c r="V503" s="133"/>
      <c r="W503" s="133"/>
      <c r="X503" s="115"/>
      <c r="Y503" s="116"/>
      <c r="Z503" s="119" t="str">
        <f t="shared" si="24"/>
        <v/>
      </c>
      <c r="AA503" s="37" t="str">
        <f t="shared" si="25"/>
        <v/>
      </c>
    </row>
    <row r="504" spans="1:27" ht="119" hidden="1">
      <c r="A504" s="4">
        <v>2327</v>
      </c>
      <c r="B504" s="4" t="s">
        <v>1706</v>
      </c>
      <c r="C504" s="4">
        <v>368</v>
      </c>
      <c r="D504" s="10" t="s">
        <v>28</v>
      </c>
      <c r="E504" s="160" t="s">
        <v>2990</v>
      </c>
      <c r="F504" s="12" t="s">
        <v>655</v>
      </c>
      <c r="G504" s="12" t="s">
        <v>1707</v>
      </c>
      <c r="H504" s="43"/>
      <c r="I504" s="43"/>
      <c r="J504" s="43"/>
      <c r="K504" s="43"/>
      <c r="L504" s="43"/>
      <c r="M504" s="43"/>
      <c r="P504" s="132"/>
      <c r="Q504" s="133"/>
      <c r="R504" s="133"/>
      <c r="S504" s="115"/>
      <c r="T504" s="116"/>
      <c r="U504" s="132"/>
      <c r="V504" s="133"/>
      <c r="W504" s="133"/>
      <c r="X504" s="115"/>
      <c r="Y504" s="116"/>
      <c r="Z504" s="119" t="str">
        <f t="shared" si="24"/>
        <v/>
      </c>
      <c r="AA504" s="37" t="str">
        <f t="shared" si="25"/>
        <v/>
      </c>
    </row>
    <row r="505" spans="1:27" ht="68" hidden="1">
      <c r="A505" s="4">
        <v>2328</v>
      </c>
      <c r="C505" s="4" t="s">
        <v>1529</v>
      </c>
      <c r="D505" s="10" t="s">
        <v>486</v>
      </c>
      <c r="E505" s="160" t="s">
        <v>2991</v>
      </c>
      <c r="F505" s="12" t="s">
        <v>1708</v>
      </c>
      <c r="G505" s="12" t="s">
        <v>1709</v>
      </c>
      <c r="H505" s="43"/>
      <c r="I505" s="43"/>
      <c r="J505" s="43"/>
      <c r="K505" s="43"/>
      <c r="L505" s="43"/>
      <c r="M505" s="43"/>
      <c r="P505" s="132"/>
      <c r="Q505" s="133"/>
      <c r="R505" s="133"/>
      <c r="S505" s="115"/>
      <c r="T505" s="116"/>
      <c r="U505" s="132"/>
      <c r="V505" s="133"/>
      <c r="W505" s="133"/>
      <c r="X505" s="115"/>
      <c r="Y505" s="116"/>
      <c r="Z505" s="119" t="str">
        <f t="shared" si="24"/>
        <v/>
      </c>
      <c r="AA505" s="37" t="str">
        <f t="shared" si="25"/>
        <v/>
      </c>
    </row>
    <row r="506" spans="1:27" ht="51" hidden="1">
      <c r="A506" s="4">
        <v>2329</v>
      </c>
      <c r="C506" s="4" t="s">
        <v>1529</v>
      </c>
      <c r="D506" s="10" t="s">
        <v>486</v>
      </c>
      <c r="E506" s="160" t="s">
        <v>2992</v>
      </c>
      <c r="F506" s="12" t="s">
        <v>1710</v>
      </c>
      <c r="G506" s="12" t="s">
        <v>1709</v>
      </c>
      <c r="H506" s="43"/>
      <c r="I506" s="43"/>
      <c r="J506" s="43"/>
      <c r="K506" s="43"/>
      <c r="L506" s="43"/>
      <c r="M506" s="43"/>
      <c r="P506" s="132"/>
      <c r="Q506" s="133"/>
      <c r="R506" s="133"/>
      <c r="S506" s="115"/>
      <c r="T506" s="116"/>
      <c r="U506" s="132"/>
      <c r="V506" s="133"/>
      <c r="W506" s="133"/>
      <c r="X506" s="115"/>
      <c r="Y506" s="116"/>
      <c r="Z506" s="119" t="str">
        <f t="shared" si="24"/>
        <v/>
      </c>
      <c r="AA506" s="37" t="str">
        <f t="shared" si="25"/>
        <v/>
      </c>
    </row>
    <row r="507" spans="1:27" s="15" customFormat="1" ht="17" hidden="1">
      <c r="A507" s="4" t="s">
        <v>486</v>
      </c>
      <c r="B507" s="4" t="s">
        <v>486</v>
      </c>
      <c r="H507" s="4"/>
      <c r="P507" s="165"/>
      <c r="Q507" s="165"/>
      <c r="R507" s="165"/>
      <c r="S507" s="165"/>
      <c r="T507" s="165"/>
      <c r="U507" s="165"/>
      <c r="V507" s="165"/>
      <c r="W507" s="165"/>
      <c r="X507" s="165"/>
      <c r="Y507" s="165"/>
    </row>
    <row r="508" spans="1:27" s="15" customFormat="1" ht="17" hidden="1">
      <c r="A508" s="4" t="s">
        <v>486</v>
      </c>
      <c r="B508" s="4" t="s">
        <v>486</v>
      </c>
      <c r="H508" s="4"/>
      <c r="P508" s="165"/>
      <c r="Q508" s="165"/>
      <c r="R508" s="165"/>
      <c r="S508" s="165"/>
      <c r="T508" s="165"/>
      <c r="U508" s="165"/>
      <c r="V508" s="165"/>
      <c r="W508" s="165"/>
      <c r="X508" s="165"/>
      <c r="Y508" s="165"/>
    </row>
    <row r="509" spans="1:27" s="15" customFormat="1" ht="19" hidden="1">
      <c r="A509" s="4" t="s">
        <v>486</v>
      </c>
      <c r="B509" s="4" t="s">
        <v>486</v>
      </c>
      <c r="E509" s="170" t="s">
        <v>1711</v>
      </c>
      <c r="F509" s="170"/>
      <c r="G509" s="170"/>
      <c r="H509" s="4"/>
      <c r="P509" s="165"/>
      <c r="Q509" s="165"/>
      <c r="R509" s="165"/>
      <c r="S509" s="165"/>
      <c r="T509" s="165"/>
      <c r="U509" s="165"/>
      <c r="V509" s="165"/>
      <c r="W509" s="165"/>
      <c r="X509" s="165"/>
      <c r="Y509" s="165"/>
    </row>
    <row r="510" spans="1:27" s="15" customFormat="1" ht="17" hidden="1">
      <c r="A510" s="4" t="s">
        <v>486</v>
      </c>
      <c r="B510" s="4" t="s">
        <v>486</v>
      </c>
      <c r="E510" s="131" t="s">
        <v>1695</v>
      </c>
      <c r="H510" s="4"/>
      <c r="P510" s="165"/>
      <c r="Q510" s="165"/>
      <c r="R510" s="165"/>
      <c r="S510" s="165"/>
      <c r="T510" s="165"/>
      <c r="U510" s="165"/>
      <c r="V510" s="165"/>
      <c r="W510" s="165"/>
      <c r="X510" s="165"/>
      <c r="Y510" s="165"/>
    </row>
    <row r="511" spans="1:27" ht="136" hidden="1">
      <c r="A511" s="4">
        <v>2330</v>
      </c>
      <c r="C511" s="4" t="s">
        <v>1529</v>
      </c>
      <c r="D511" s="10" t="s">
        <v>486</v>
      </c>
      <c r="E511" s="160" t="s">
        <v>2993</v>
      </c>
      <c r="F511" s="12" t="s">
        <v>1712</v>
      </c>
      <c r="G511" s="12" t="s">
        <v>1713</v>
      </c>
      <c r="H511" s="43"/>
      <c r="I511" s="43"/>
      <c r="J511" s="43"/>
      <c r="K511" s="43"/>
      <c r="L511" s="43"/>
      <c r="M511" s="43"/>
      <c r="P511" s="132"/>
      <c r="Q511" s="133"/>
      <c r="R511" s="133"/>
      <c r="S511" s="115"/>
      <c r="T511" s="116"/>
      <c r="U511" s="132"/>
      <c r="V511" s="133"/>
      <c r="W511" s="133"/>
      <c r="X511" s="115"/>
      <c r="Y511" s="116"/>
      <c r="Z511" s="119" t="str">
        <f t="shared" si="24"/>
        <v/>
      </c>
      <c r="AA511" s="37" t="str">
        <f t="shared" si="25"/>
        <v/>
      </c>
    </row>
    <row r="512" spans="1:27" ht="187" hidden="1">
      <c r="A512" s="4">
        <v>2331</v>
      </c>
      <c r="C512" s="4" t="s">
        <v>1529</v>
      </c>
      <c r="D512" s="10" t="s">
        <v>486</v>
      </c>
      <c r="E512" s="160" t="s">
        <v>2994</v>
      </c>
      <c r="F512" s="12" t="s">
        <v>1714</v>
      </c>
      <c r="G512" s="12" t="s">
        <v>1715</v>
      </c>
      <c r="H512" s="43"/>
      <c r="I512" s="43"/>
      <c r="J512" s="43"/>
      <c r="K512" s="43"/>
      <c r="L512" s="43"/>
      <c r="M512" s="43"/>
      <c r="P512" s="132"/>
      <c r="Q512" s="133"/>
      <c r="R512" s="133"/>
      <c r="S512" s="115"/>
      <c r="T512" s="116"/>
      <c r="U512" s="132"/>
      <c r="V512" s="133"/>
      <c r="W512" s="133"/>
      <c r="X512" s="115"/>
      <c r="Y512" s="116"/>
      <c r="Z512" s="119" t="str">
        <f t="shared" si="24"/>
        <v/>
      </c>
      <c r="AA512" s="37" t="str">
        <f t="shared" si="25"/>
        <v/>
      </c>
    </row>
    <row r="513" spans="1:27" ht="170" hidden="1">
      <c r="A513" s="4">
        <v>2332</v>
      </c>
      <c r="C513" s="4" t="s">
        <v>1529</v>
      </c>
      <c r="D513" s="10" t="s">
        <v>486</v>
      </c>
      <c r="E513" s="160" t="s">
        <v>2995</v>
      </c>
      <c r="F513" s="12" t="s">
        <v>1716</v>
      </c>
      <c r="G513" s="12" t="s">
        <v>1717</v>
      </c>
      <c r="H513" s="43"/>
      <c r="I513" s="43"/>
      <c r="J513" s="43"/>
      <c r="K513" s="43"/>
      <c r="L513" s="43"/>
      <c r="M513" s="43"/>
      <c r="P513" s="132"/>
      <c r="Q513" s="133"/>
      <c r="R513" s="133"/>
      <c r="S513" s="115"/>
      <c r="T513" s="116"/>
      <c r="U513" s="132"/>
      <c r="V513" s="133"/>
      <c r="W513" s="133"/>
      <c r="X513" s="115"/>
      <c r="Y513" s="116"/>
      <c r="Z513" s="119" t="str">
        <f t="shared" si="24"/>
        <v/>
      </c>
      <c r="AA513" s="37" t="str">
        <f t="shared" si="25"/>
        <v/>
      </c>
    </row>
    <row r="514" spans="1:27" ht="221" hidden="1">
      <c r="A514" s="4">
        <v>2333</v>
      </c>
      <c r="C514" s="4" t="s">
        <v>1529</v>
      </c>
      <c r="D514" s="10" t="s">
        <v>486</v>
      </c>
      <c r="E514" s="160" t="s">
        <v>2996</v>
      </c>
      <c r="F514" s="12" t="s">
        <v>631</v>
      </c>
      <c r="G514" s="12" t="s">
        <v>1718</v>
      </c>
      <c r="H514" s="43"/>
      <c r="I514" s="43"/>
      <c r="J514" s="43"/>
      <c r="K514" s="43"/>
      <c r="L514" s="43"/>
      <c r="M514" s="43"/>
      <c r="P514" s="132"/>
      <c r="Q514" s="133"/>
      <c r="R514" s="133"/>
      <c r="S514" s="115"/>
      <c r="T514" s="116"/>
      <c r="U514" s="132"/>
      <c r="V514" s="133"/>
      <c r="W514" s="133"/>
      <c r="X514" s="115"/>
      <c r="Y514" s="116"/>
      <c r="Z514" s="119" t="str">
        <f t="shared" si="24"/>
        <v/>
      </c>
      <c r="AA514" s="37" t="str">
        <f t="shared" si="25"/>
        <v/>
      </c>
    </row>
    <row r="515" spans="1:27" ht="153" hidden="1">
      <c r="A515" s="4">
        <v>2334</v>
      </c>
      <c r="C515" s="4" t="s">
        <v>1529</v>
      </c>
      <c r="D515" s="10" t="s">
        <v>486</v>
      </c>
      <c r="E515" s="160" t="s">
        <v>2997</v>
      </c>
      <c r="F515" s="12" t="s">
        <v>1719</v>
      </c>
      <c r="G515" s="12" t="s">
        <v>1720</v>
      </c>
      <c r="H515" s="43"/>
      <c r="I515" s="43"/>
      <c r="J515" s="43"/>
      <c r="K515" s="43"/>
      <c r="L515" s="43"/>
      <c r="M515" s="43"/>
      <c r="P515" s="132"/>
      <c r="Q515" s="133"/>
      <c r="R515" s="133"/>
      <c r="S515" s="115"/>
      <c r="T515" s="116"/>
      <c r="U515" s="132"/>
      <c r="V515" s="133"/>
      <c r="W515" s="133"/>
      <c r="X515" s="115"/>
      <c r="Y515" s="116"/>
      <c r="Z515" s="119" t="str">
        <f t="shared" si="24"/>
        <v/>
      </c>
      <c r="AA515" s="37" t="str">
        <f t="shared" si="25"/>
        <v/>
      </c>
    </row>
    <row r="516" spans="1:27" ht="136" hidden="1">
      <c r="A516" s="4">
        <v>2335</v>
      </c>
      <c r="C516" s="4" t="s">
        <v>1529</v>
      </c>
      <c r="D516" s="10" t="s">
        <v>486</v>
      </c>
      <c r="E516" s="160" t="s">
        <v>2998</v>
      </c>
      <c r="F516" s="12" t="s">
        <v>1721</v>
      </c>
      <c r="G516" s="12" t="s">
        <v>1722</v>
      </c>
      <c r="H516" s="43"/>
      <c r="I516" s="43"/>
      <c r="J516" s="43"/>
      <c r="K516" s="43"/>
      <c r="L516" s="43"/>
      <c r="M516" s="43"/>
      <c r="P516" s="132"/>
      <c r="Q516" s="133"/>
      <c r="R516" s="133"/>
      <c r="S516" s="115"/>
      <c r="T516" s="116"/>
      <c r="U516" s="132"/>
      <c r="V516" s="133"/>
      <c r="W516" s="133"/>
      <c r="X516" s="115"/>
      <c r="Y516" s="116"/>
      <c r="Z516" s="119" t="str">
        <f t="shared" ref="Z516:Z579" si="26">IF(U516&lt;&gt;"",U516,IF(P516&lt;&gt;"",P516,IF(N516&lt;&gt;"",N516,"")))</f>
        <v/>
      </c>
      <c r="AA516" s="37" t="str">
        <f t="shared" ref="AA516:AA579" si="27">IF(X516&lt;&gt;"",X516,IF(S516&lt;&gt;"",S516,IF(O516&lt;&gt;"",O516,"")))</f>
        <v/>
      </c>
    </row>
    <row r="517" spans="1:27" s="15" customFormat="1" ht="17" hidden="1">
      <c r="A517" s="4" t="s">
        <v>486</v>
      </c>
      <c r="B517" s="4" t="s">
        <v>486</v>
      </c>
      <c r="H517" s="4"/>
      <c r="P517" s="165"/>
      <c r="Q517" s="165"/>
      <c r="R517" s="165"/>
      <c r="S517" s="165"/>
      <c r="T517" s="165"/>
      <c r="U517" s="165"/>
      <c r="V517" s="165"/>
      <c r="W517" s="165"/>
      <c r="X517" s="165"/>
      <c r="Y517" s="165"/>
    </row>
    <row r="518" spans="1:27" s="15" customFormat="1" ht="17" hidden="1">
      <c r="A518" s="4" t="s">
        <v>486</v>
      </c>
      <c r="B518" s="4" t="s">
        <v>486</v>
      </c>
      <c r="H518" s="4"/>
      <c r="P518" s="165"/>
      <c r="Q518" s="165"/>
      <c r="R518" s="165"/>
      <c r="S518" s="165"/>
      <c r="T518" s="165"/>
      <c r="U518" s="165"/>
      <c r="V518" s="165"/>
      <c r="W518" s="165"/>
      <c r="X518" s="165"/>
      <c r="Y518" s="165"/>
    </row>
    <row r="519" spans="1:27" s="15" customFormat="1" ht="37" hidden="1">
      <c r="A519" s="4" t="s">
        <v>486</v>
      </c>
      <c r="B519" s="4" t="s">
        <v>486</v>
      </c>
      <c r="E519" s="171" t="s">
        <v>1093</v>
      </c>
      <c r="F519" s="171"/>
      <c r="G519" s="171"/>
      <c r="H519" s="4"/>
      <c r="P519" s="165"/>
      <c r="Q519" s="165"/>
      <c r="R519" s="165"/>
      <c r="S519" s="165"/>
      <c r="T519" s="165"/>
      <c r="U519" s="165"/>
      <c r="V519" s="165"/>
      <c r="W519" s="165"/>
      <c r="X519" s="165"/>
      <c r="Y519" s="165"/>
    </row>
    <row r="520" spans="1:27" s="15" customFormat="1" ht="19" hidden="1">
      <c r="A520" s="4" t="s">
        <v>486</v>
      </c>
      <c r="B520" s="4" t="s">
        <v>486</v>
      </c>
      <c r="E520" s="170" t="s">
        <v>1723</v>
      </c>
      <c r="F520" s="170"/>
      <c r="G520" s="170"/>
      <c r="H520" s="4"/>
      <c r="P520" s="165"/>
      <c r="Q520" s="165"/>
      <c r="R520" s="165"/>
      <c r="S520" s="165"/>
      <c r="T520" s="165"/>
      <c r="U520" s="165"/>
      <c r="V520" s="165"/>
      <c r="W520" s="165"/>
      <c r="X520" s="165"/>
      <c r="Y520" s="165"/>
    </row>
    <row r="521" spans="1:27" ht="187" hidden="1">
      <c r="A521" s="4">
        <v>2336</v>
      </c>
      <c r="B521" s="4" t="s">
        <v>1724</v>
      </c>
      <c r="C521" s="4">
        <v>504</v>
      </c>
      <c r="E521" s="160" t="s">
        <v>2999</v>
      </c>
      <c r="F521" s="12" t="s">
        <v>1725</v>
      </c>
      <c r="G521" s="12" t="s">
        <v>1726</v>
      </c>
      <c r="H521" s="43"/>
      <c r="I521" s="43"/>
      <c r="J521" s="43"/>
      <c r="K521" s="43"/>
      <c r="L521" s="43"/>
      <c r="M521" s="43"/>
      <c r="P521" s="132"/>
      <c r="Q521" s="133"/>
      <c r="R521" s="133"/>
      <c r="S521" s="115"/>
      <c r="T521" s="116"/>
      <c r="U521" s="132"/>
      <c r="V521" s="133"/>
      <c r="W521" s="133"/>
      <c r="X521" s="115"/>
      <c r="Y521" s="116"/>
      <c r="Z521" s="119" t="str">
        <f t="shared" si="26"/>
        <v/>
      </c>
      <c r="AA521" s="37" t="str">
        <f t="shared" si="27"/>
        <v/>
      </c>
    </row>
    <row r="522" spans="1:27" ht="170" hidden="1">
      <c r="A522" s="4">
        <v>2337</v>
      </c>
      <c r="B522" s="4" t="s">
        <v>1727</v>
      </c>
      <c r="C522" s="4">
        <v>506</v>
      </c>
      <c r="E522" s="160" t="s">
        <v>3000</v>
      </c>
      <c r="F522" s="12" t="s">
        <v>483</v>
      </c>
      <c r="G522" s="12" t="s">
        <v>1728</v>
      </c>
      <c r="H522" s="43"/>
      <c r="I522" s="43"/>
      <c r="J522" s="43"/>
      <c r="K522" s="43"/>
      <c r="L522" s="43"/>
      <c r="M522" s="43"/>
      <c r="P522" s="132"/>
      <c r="Q522" s="133"/>
      <c r="R522" s="133"/>
      <c r="S522" s="115"/>
      <c r="T522" s="116"/>
      <c r="U522" s="132"/>
      <c r="V522" s="133"/>
      <c r="W522" s="133"/>
      <c r="X522" s="115"/>
      <c r="Y522" s="116"/>
      <c r="Z522" s="119" t="str">
        <f t="shared" si="26"/>
        <v/>
      </c>
      <c r="AA522" s="37" t="str">
        <f t="shared" si="27"/>
        <v/>
      </c>
    </row>
    <row r="523" spans="1:27" ht="170" hidden="1">
      <c r="A523" s="4">
        <v>2338</v>
      </c>
      <c r="C523" s="4" t="s">
        <v>1529</v>
      </c>
      <c r="E523" s="160" t="s">
        <v>3001</v>
      </c>
      <c r="F523" s="12" t="s">
        <v>1729</v>
      </c>
      <c r="G523" s="12" t="s">
        <v>1730</v>
      </c>
      <c r="H523" s="43"/>
      <c r="I523" s="43"/>
      <c r="J523" s="43"/>
      <c r="K523" s="43"/>
      <c r="L523" s="43"/>
      <c r="M523" s="43"/>
      <c r="P523" s="132"/>
      <c r="Q523" s="133"/>
      <c r="R523" s="133"/>
      <c r="S523" s="115"/>
      <c r="T523" s="116"/>
      <c r="U523" s="132"/>
      <c r="V523" s="133"/>
      <c r="W523" s="133"/>
      <c r="X523" s="115"/>
      <c r="Y523" s="116"/>
      <c r="Z523" s="119" t="str">
        <f t="shared" si="26"/>
        <v/>
      </c>
      <c r="AA523" s="37" t="str">
        <f t="shared" si="27"/>
        <v/>
      </c>
    </row>
    <row r="524" spans="1:27" ht="153" hidden="1">
      <c r="A524" s="4">
        <v>2339</v>
      </c>
      <c r="B524" s="4" t="s">
        <v>1731</v>
      </c>
      <c r="C524" s="4">
        <v>510</v>
      </c>
      <c r="E524" s="160" t="s">
        <v>3002</v>
      </c>
      <c r="F524" s="12" t="s">
        <v>1732</v>
      </c>
      <c r="G524" s="12" t="s">
        <v>1733</v>
      </c>
      <c r="H524" s="43"/>
      <c r="I524" s="43"/>
      <c r="J524" s="43"/>
      <c r="K524" s="43"/>
      <c r="L524" s="43"/>
      <c r="M524" s="43"/>
      <c r="P524" s="132"/>
      <c r="Q524" s="133"/>
      <c r="R524" s="133"/>
      <c r="S524" s="115"/>
      <c r="T524" s="116"/>
      <c r="U524" s="132"/>
      <c r="V524" s="133"/>
      <c r="W524" s="133"/>
      <c r="X524" s="115"/>
      <c r="Y524" s="116"/>
      <c r="Z524" s="119" t="str">
        <f t="shared" si="26"/>
        <v/>
      </c>
      <c r="AA524" s="37" t="str">
        <f t="shared" si="27"/>
        <v/>
      </c>
    </row>
    <row r="525" spans="1:27" ht="136" hidden="1">
      <c r="A525" s="4">
        <v>2340</v>
      </c>
      <c r="B525" s="4" t="s">
        <v>1734</v>
      </c>
      <c r="C525" s="4">
        <v>516</v>
      </c>
      <c r="E525" s="160" t="s">
        <v>3003</v>
      </c>
      <c r="F525" s="12" t="s">
        <v>1735</v>
      </c>
      <c r="G525" s="12" t="s">
        <v>1736</v>
      </c>
      <c r="H525" s="43"/>
      <c r="I525" s="43"/>
      <c r="J525" s="43"/>
      <c r="K525" s="43"/>
      <c r="L525" s="43"/>
      <c r="M525" s="43"/>
      <c r="P525" s="132"/>
      <c r="Q525" s="133"/>
      <c r="R525" s="133"/>
      <c r="S525" s="115"/>
      <c r="T525" s="116"/>
      <c r="U525" s="132"/>
      <c r="V525" s="133"/>
      <c r="W525" s="133"/>
      <c r="X525" s="115"/>
      <c r="Y525" s="116"/>
      <c r="Z525" s="119" t="str">
        <f t="shared" si="26"/>
        <v/>
      </c>
      <c r="AA525" s="37" t="str">
        <f t="shared" si="27"/>
        <v/>
      </c>
    </row>
    <row r="526" spans="1:27" ht="153" hidden="1">
      <c r="A526" s="4">
        <v>2341</v>
      </c>
      <c r="B526" s="4" t="s">
        <v>1737</v>
      </c>
      <c r="C526" s="4">
        <v>518</v>
      </c>
      <c r="E526" s="160" t="s">
        <v>3004</v>
      </c>
      <c r="F526" s="12" t="s">
        <v>1738</v>
      </c>
      <c r="G526" s="12" t="s">
        <v>1739</v>
      </c>
      <c r="H526" s="43"/>
      <c r="I526" s="43"/>
      <c r="J526" s="43"/>
      <c r="K526" s="43"/>
      <c r="L526" s="43"/>
      <c r="M526" s="43"/>
      <c r="P526" s="132"/>
      <c r="Q526" s="133"/>
      <c r="R526" s="133"/>
      <c r="S526" s="115"/>
      <c r="T526" s="116"/>
      <c r="U526" s="132"/>
      <c r="V526" s="133"/>
      <c r="W526" s="133"/>
      <c r="X526" s="115"/>
      <c r="Y526" s="116"/>
      <c r="Z526" s="119" t="str">
        <f t="shared" si="26"/>
        <v/>
      </c>
      <c r="AA526" s="37" t="str">
        <f t="shared" si="27"/>
        <v/>
      </c>
    </row>
    <row r="527" spans="1:27" ht="119" hidden="1">
      <c r="A527" s="4">
        <v>2342</v>
      </c>
      <c r="B527" s="4" t="s">
        <v>1740</v>
      </c>
      <c r="C527" s="4">
        <v>519</v>
      </c>
      <c r="E527" s="160" t="s">
        <v>3005</v>
      </c>
      <c r="F527" s="12" t="s">
        <v>1741</v>
      </c>
      <c r="G527" s="12" t="s">
        <v>1742</v>
      </c>
      <c r="H527" s="43"/>
      <c r="I527" s="43"/>
      <c r="J527" s="43"/>
      <c r="K527" s="43"/>
      <c r="L527" s="43"/>
      <c r="M527" s="43"/>
      <c r="P527" s="132"/>
      <c r="Q527" s="133"/>
      <c r="R527" s="133"/>
      <c r="S527" s="115"/>
      <c r="T527" s="116"/>
      <c r="U527" s="132"/>
      <c r="V527" s="133"/>
      <c r="W527" s="133"/>
      <c r="X527" s="115"/>
      <c r="Y527" s="116"/>
      <c r="Z527" s="119" t="str">
        <f t="shared" si="26"/>
        <v/>
      </c>
      <c r="AA527" s="37" t="str">
        <f t="shared" si="27"/>
        <v/>
      </c>
    </row>
    <row r="528" spans="1:27" ht="136" hidden="1">
      <c r="A528" s="4">
        <v>2343</v>
      </c>
      <c r="B528" s="4" t="s">
        <v>1743</v>
      </c>
      <c r="C528" s="4">
        <v>522</v>
      </c>
      <c r="E528" s="160" t="s">
        <v>3006</v>
      </c>
      <c r="F528" s="12" t="s">
        <v>1744</v>
      </c>
      <c r="G528" s="12" t="s">
        <v>1745</v>
      </c>
      <c r="H528" s="43"/>
      <c r="I528" s="43"/>
      <c r="J528" s="43"/>
      <c r="K528" s="43"/>
      <c r="L528" s="43"/>
      <c r="M528" s="43"/>
      <c r="P528" s="132"/>
      <c r="Q528" s="133"/>
      <c r="R528" s="133"/>
      <c r="S528" s="115"/>
      <c r="T528" s="116"/>
      <c r="U528" s="132"/>
      <c r="V528" s="133"/>
      <c r="W528" s="133"/>
      <c r="X528" s="115"/>
      <c r="Y528" s="116"/>
      <c r="Z528" s="119" t="str">
        <f t="shared" si="26"/>
        <v/>
      </c>
      <c r="AA528" s="37" t="str">
        <f t="shared" si="27"/>
        <v/>
      </c>
    </row>
    <row r="529" spans="1:27" ht="153" hidden="1">
      <c r="A529" s="4">
        <v>2344</v>
      </c>
      <c r="B529" s="4" t="s">
        <v>1746</v>
      </c>
      <c r="C529" s="4">
        <v>524</v>
      </c>
      <c r="E529" s="160" t="s">
        <v>3007</v>
      </c>
      <c r="F529" s="12" t="s">
        <v>1747</v>
      </c>
      <c r="G529" s="12" t="s">
        <v>1748</v>
      </c>
      <c r="H529" s="43"/>
      <c r="I529" s="43"/>
      <c r="J529" s="43"/>
      <c r="K529" s="43"/>
      <c r="L529" s="43"/>
      <c r="M529" s="43"/>
      <c r="P529" s="132"/>
      <c r="Q529" s="133"/>
      <c r="R529" s="133"/>
      <c r="S529" s="115"/>
      <c r="T529" s="116"/>
      <c r="U529" s="132"/>
      <c r="V529" s="133"/>
      <c r="W529" s="133"/>
      <c r="X529" s="115"/>
      <c r="Y529" s="116"/>
      <c r="Z529" s="119" t="str">
        <f t="shared" si="26"/>
        <v/>
      </c>
      <c r="AA529" s="37" t="str">
        <f t="shared" si="27"/>
        <v/>
      </c>
    </row>
    <row r="530" spans="1:27" ht="136" hidden="1">
      <c r="A530" s="4">
        <v>2345</v>
      </c>
      <c r="C530" s="4" t="s">
        <v>1529</v>
      </c>
      <c r="E530" s="160" t="s">
        <v>2705</v>
      </c>
      <c r="F530" s="12" t="s">
        <v>1749</v>
      </c>
      <c r="G530" s="12" t="s">
        <v>1750</v>
      </c>
      <c r="H530" s="43"/>
      <c r="I530" s="43"/>
      <c r="J530" s="43"/>
      <c r="K530" s="43"/>
      <c r="L530" s="43"/>
      <c r="M530" s="43"/>
      <c r="P530" s="132"/>
      <c r="Q530" s="133"/>
      <c r="R530" s="133"/>
      <c r="S530" s="115"/>
      <c r="T530" s="116"/>
      <c r="U530" s="132"/>
      <c r="V530" s="133"/>
      <c r="W530" s="133"/>
      <c r="X530" s="115"/>
      <c r="Y530" s="116"/>
      <c r="Z530" s="119" t="str">
        <f t="shared" si="26"/>
        <v/>
      </c>
      <c r="AA530" s="37" t="str">
        <f t="shared" si="27"/>
        <v/>
      </c>
    </row>
    <row r="531" spans="1:27" ht="102" hidden="1">
      <c r="A531" s="4">
        <v>2346</v>
      </c>
      <c r="B531" s="4" t="s">
        <v>1751</v>
      </c>
      <c r="C531" s="4">
        <v>495</v>
      </c>
      <c r="E531" s="160" t="s">
        <v>3008</v>
      </c>
      <c r="F531" s="12" t="s">
        <v>1752</v>
      </c>
      <c r="G531" s="12" t="s">
        <v>1753</v>
      </c>
      <c r="H531" s="43"/>
      <c r="I531" s="43"/>
      <c r="J531" s="43"/>
      <c r="K531" s="43"/>
      <c r="L531" s="43"/>
      <c r="M531" s="43"/>
      <c r="P531" s="132"/>
      <c r="Q531" s="133"/>
      <c r="R531" s="133"/>
      <c r="S531" s="115"/>
      <c r="T531" s="116"/>
      <c r="U531" s="132"/>
      <c r="V531" s="133"/>
      <c r="W531" s="133"/>
      <c r="X531" s="115"/>
      <c r="Y531" s="116"/>
      <c r="Z531" s="119" t="str">
        <f t="shared" si="26"/>
        <v/>
      </c>
      <c r="AA531" s="37" t="str">
        <f t="shared" si="27"/>
        <v/>
      </c>
    </row>
    <row r="532" spans="1:27" ht="85" hidden="1">
      <c r="A532" s="4">
        <v>2347</v>
      </c>
      <c r="B532" s="4" t="s">
        <v>1754</v>
      </c>
      <c r="C532" s="4">
        <v>496</v>
      </c>
      <c r="E532" s="160" t="s">
        <v>3009</v>
      </c>
      <c r="F532" s="12" t="s">
        <v>1755</v>
      </c>
      <c r="G532" s="12" t="s">
        <v>1756</v>
      </c>
      <c r="H532" s="43"/>
      <c r="I532" s="43"/>
      <c r="J532" s="43"/>
      <c r="K532" s="43"/>
      <c r="L532" s="43"/>
      <c r="M532" s="43"/>
      <c r="P532" s="132"/>
      <c r="Q532" s="133"/>
      <c r="R532" s="133"/>
      <c r="S532" s="115"/>
      <c r="T532" s="116"/>
      <c r="U532" s="132"/>
      <c r="V532" s="133"/>
      <c r="W532" s="133"/>
      <c r="X532" s="115"/>
      <c r="Y532" s="116"/>
      <c r="Z532" s="119" t="str">
        <f t="shared" si="26"/>
        <v/>
      </c>
      <c r="AA532" s="37" t="str">
        <f t="shared" si="27"/>
        <v/>
      </c>
    </row>
    <row r="533" spans="1:27" ht="119" hidden="1">
      <c r="A533" s="4">
        <v>2348</v>
      </c>
      <c r="B533" s="4" t="s">
        <v>1757</v>
      </c>
      <c r="C533" s="4">
        <v>542</v>
      </c>
      <c r="E533" s="160" t="s">
        <v>3010</v>
      </c>
      <c r="F533" s="12" t="s">
        <v>1758</v>
      </c>
      <c r="G533" s="12" t="s">
        <v>1759</v>
      </c>
      <c r="H533" s="43"/>
      <c r="I533" s="43"/>
      <c r="J533" s="43"/>
      <c r="K533" s="43"/>
      <c r="L533" s="43"/>
      <c r="M533" s="43"/>
      <c r="P533" s="132"/>
      <c r="Q533" s="133"/>
      <c r="R533" s="133"/>
      <c r="S533" s="115"/>
      <c r="T533" s="116"/>
      <c r="U533" s="132"/>
      <c r="V533" s="133"/>
      <c r="W533" s="133"/>
      <c r="X533" s="115"/>
      <c r="Y533" s="116"/>
      <c r="Z533" s="119" t="str">
        <f t="shared" si="26"/>
        <v/>
      </c>
      <c r="AA533" s="37" t="str">
        <f t="shared" si="27"/>
        <v/>
      </c>
    </row>
    <row r="534" spans="1:27" ht="136" hidden="1">
      <c r="A534" s="4">
        <v>2349</v>
      </c>
      <c r="C534" s="4" t="s">
        <v>1529</v>
      </c>
      <c r="E534" s="160" t="s">
        <v>3011</v>
      </c>
      <c r="F534" s="12" t="s">
        <v>1760</v>
      </c>
      <c r="G534" s="12" t="s">
        <v>1761</v>
      </c>
      <c r="H534" s="43"/>
      <c r="I534" s="43"/>
      <c r="J534" s="43"/>
      <c r="K534" s="43"/>
      <c r="L534" s="43"/>
      <c r="M534" s="43"/>
      <c r="P534" s="132"/>
      <c r="Q534" s="133"/>
      <c r="R534" s="133"/>
      <c r="S534" s="115"/>
      <c r="T534" s="116"/>
      <c r="U534" s="132"/>
      <c r="V534" s="133"/>
      <c r="W534" s="133"/>
      <c r="X534" s="115"/>
      <c r="Y534" s="116"/>
      <c r="Z534" s="119" t="str">
        <f t="shared" si="26"/>
        <v/>
      </c>
      <c r="AA534" s="37" t="str">
        <f t="shared" si="27"/>
        <v/>
      </c>
    </row>
    <row r="535" spans="1:27" ht="204" hidden="1">
      <c r="A535" s="4">
        <v>2350</v>
      </c>
      <c r="B535" s="4" t="s">
        <v>1762</v>
      </c>
      <c r="C535" s="4">
        <v>581</v>
      </c>
      <c r="E535" s="160" t="s">
        <v>3012</v>
      </c>
      <c r="F535" s="12" t="s">
        <v>209</v>
      </c>
      <c r="G535" s="12" t="s">
        <v>1763</v>
      </c>
      <c r="H535" s="43"/>
      <c r="I535" s="43"/>
      <c r="J535" s="43"/>
      <c r="K535" s="43"/>
      <c r="L535" s="43"/>
      <c r="M535" s="43"/>
      <c r="P535" s="132"/>
      <c r="Q535" s="133"/>
      <c r="R535" s="133"/>
      <c r="S535" s="115"/>
      <c r="T535" s="116"/>
      <c r="U535" s="132"/>
      <c r="V535" s="133"/>
      <c r="W535" s="133"/>
      <c r="X535" s="115"/>
      <c r="Y535" s="116"/>
      <c r="Z535" s="119" t="str">
        <f t="shared" si="26"/>
        <v/>
      </c>
      <c r="AA535" s="37" t="str">
        <f t="shared" si="27"/>
        <v/>
      </c>
    </row>
    <row r="536" spans="1:27" ht="119" hidden="1">
      <c r="A536" s="4">
        <v>2351</v>
      </c>
      <c r="B536" s="4" t="s">
        <v>1764</v>
      </c>
      <c r="C536" s="4">
        <v>584</v>
      </c>
      <c r="E536" s="160" t="s">
        <v>3013</v>
      </c>
      <c r="F536" s="12" t="s">
        <v>1765</v>
      </c>
      <c r="G536" s="12" t="s">
        <v>1766</v>
      </c>
      <c r="H536" s="43"/>
      <c r="I536" s="43"/>
      <c r="J536" s="43"/>
      <c r="K536" s="43"/>
      <c r="L536" s="43"/>
      <c r="M536" s="43"/>
      <c r="P536" s="132"/>
      <c r="Q536" s="133"/>
      <c r="R536" s="133"/>
      <c r="S536" s="115"/>
      <c r="T536" s="116"/>
      <c r="U536" s="132"/>
      <c r="V536" s="133"/>
      <c r="W536" s="133"/>
      <c r="X536" s="115"/>
      <c r="Y536" s="116"/>
      <c r="Z536" s="119" t="str">
        <f t="shared" si="26"/>
        <v/>
      </c>
      <c r="AA536" s="37" t="str">
        <f t="shared" si="27"/>
        <v/>
      </c>
    </row>
    <row r="537" spans="1:27" ht="153" hidden="1">
      <c r="A537" s="4">
        <v>2352</v>
      </c>
      <c r="B537" s="4" t="s">
        <v>1767</v>
      </c>
      <c r="C537" s="4">
        <v>585</v>
      </c>
      <c r="E537" s="160" t="s">
        <v>3014</v>
      </c>
      <c r="F537" s="12" t="s">
        <v>1768</v>
      </c>
      <c r="G537" s="12" t="s">
        <v>1769</v>
      </c>
      <c r="H537" s="43"/>
      <c r="I537" s="43"/>
      <c r="J537" s="43"/>
      <c r="K537" s="43"/>
      <c r="L537" s="43"/>
      <c r="M537" s="43"/>
      <c r="P537" s="132"/>
      <c r="Q537" s="133"/>
      <c r="R537" s="133"/>
      <c r="S537" s="115"/>
      <c r="T537" s="116"/>
      <c r="U537" s="132"/>
      <c r="V537" s="133"/>
      <c r="W537" s="133"/>
      <c r="X537" s="115"/>
      <c r="Y537" s="116"/>
      <c r="Z537" s="119" t="str">
        <f t="shared" si="26"/>
        <v/>
      </c>
      <c r="AA537" s="37" t="str">
        <f t="shared" si="27"/>
        <v/>
      </c>
    </row>
    <row r="538" spans="1:27" ht="153" hidden="1">
      <c r="A538" s="4">
        <v>2353</v>
      </c>
      <c r="B538" s="4" t="s">
        <v>1770</v>
      </c>
      <c r="C538" s="4">
        <v>583</v>
      </c>
      <c r="E538" s="160" t="s">
        <v>3015</v>
      </c>
      <c r="F538" s="12" t="s">
        <v>1771</v>
      </c>
      <c r="G538" s="12" t="s">
        <v>1772</v>
      </c>
      <c r="H538" s="43"/>
      <c r="I538" s="43"/>
      <c r="J538" s="43"/>
      <c r="K538" s="43"/>
      <c r="L538" s="43"/>
      <c r="M538" s="43"/>
      <c r="P538" s="132"/>
      <c r="Q538" s="133"/>
      <c r="R538" s="133"/>
      <c r="S538" s="115"/>
      <c r="T538" s="116"/>
      <c r="U538" s="132"/>
      <c r="V538" s="133"/>
      <c r="W538" s="133"/>
      <c r="X538" s="115"/>
      <c r="Y538" s="116"/>
      <c r="Z538" s="119" t="str">
        <f t="shared" si="26"/>
        <v/>
      </c>
      <c r="AA538" s="37" t="str">
        <f t="shared" si="27"/>
        <v/>
      </c>
    </row>
    <row r="539" spans="1:27" ht="153" hidden="1">
      <c r="A539" s="4">
        <v>2354</v>
      </c>
      <c r="C539" s="4" t="s">
        <v>1529</v>
      </c>
      <c r="E539" s="160" t="s">
        <v>3016</v>
      </c>
      <c r="F539" s="12" t="s">
        <v>1773</v>
      </c>
      <c r="G539" s="12" t="s">
        <v>1774</v>
      </c>
      <c r="H539" s="43"/>
      <c r="I539" s="43"/>
      <c r="J539" s="43"/>
      <c r="K539" s="43"/>
      <c r="L539" s="43"/>
      <c r="M539" s="43"/>
      <c r="P539" s="132"/>
      <c r="Q539" s="133"/>
      <c r="R539" s="133"/>
      <c r="S539" s="115"/>
      <c r="T539" s="116"/>
      <c r="U539" s="132"/>
      <c r="V539" s="133"/>
      <c r="W539" s="133"/>
      <c r="X539" s="115"/>
      <c r="Y539" s="116"/>
      <c r="Z539" s="119" t="str">
        <f t="shared" si="26"/>
        <v/>
      </c>
      <c r="AA539" s="37" t="str">
        <f t="shared" si="27"/>
        <v/>
      </c>
    </row>
    <row r="540" spans="1:27" ht="409.6" hidden="1">
      <c r="A540" s="4">
        <v>2355</v>
      </c>
      <c r="C540" s="4" t="s">
        <v>1529</v>
      </c>
      <c r="E540" s="160" t="s">
        <v>3017</v>
      </c>
      <c r="F540" s="12" t="s">
        <v>1775</v>
      </c>
      <c r="G540" s="12" t="s">
        <v>1776</v>
      </c>
      <c r="H540" s="43"/>
      <c r="I540" s="43"/>
      <c r="J540" s="43"/>
      <c r="K540" s="43"/>
      <c r="L540" s="43"/>
      <c r="M540" s="43"/>
      <c r="P540" s="132"/>
      <c r="Q540" s="133"/>
      <c r="R540" s="133"/>
      <c r="S540" s="115"/>
      <c r="T540" s="116"/>
      <c r="U540" s="132"/>
      <c r="V540" s="133"/>
      <c r="W540" s="133"/>
      <c r="X540" s="115"/>
      <c r="Y540" s="116"/>
      <c r="Z540" s="119" t="str">
        <f t="shared" si="26"/>
        <v/>
      </c>
      <c r="AA540" s="37" t="str">
        <f t="shared" si="27"/>
        <v/>
      </c>
    </row>
    <row r="541" spans="1:27" ht="68" hidden="1">
      <c r="A541" s="4">
        <v>2356</v>
      </c>
      <c r="C541" s="4" t="s">
        <v>1529</v>
      </c>
      <c r="E541" s="160" t="s">
        <v>3018</v>
      </c>
      <c r="F541" s="12" t="s">
        <v>1777</v>
      </c>
      <c r="G541" s="12" t="s">
        <v>1561</v>
      </c>
      <c r="H541" s="43"/>
      <c r="I541" s="43"/>
      <c r="J541" s="43"/>
      <c r="K541" s="43"/>
      <c r="L541" s="43"/>
      <c r="M541" s="43"/>
      <c r="P541" s="132"/>
      <c r="Q541" s="133"/>
      <c r="R541" s="133"/>
      <c r="S541" s="115"/>
      <c r="T541" s="116"/>
      <c r="U541" s="132"/>
      <c r="V541" s="133"/>
      <c r="W541" s="133"/>
      <c r="X541" s="115"/>
      <c r="Y541" s="116"/>
      <c r="Z541" s="119" t="str">
        <f t="shared" si="26"/>
        <v/>
      </c>
      <c r="AA541" s="37" t="str">
        <f t="shared" si="27"/>
        <v/>
      </c>
    </row>
    <row r="542" spans="1:27" s="15" customFormat="1" ht="17" hidden="1">
      <c r="A542" s="4" t="s">
        <v>486</v>
      </c>
      <c r="B542" s="4" t="s">
        <v>486</v>
      </c>
      <c r="H542" s="4"/>
      <c r="P542" s="165"/>
      <c r="Q542" s="165"/>
      <c r="R542" s="165"/>
      <c r="S542" s="165"/>
      <c r="T542" s="165"/>
      <c r="U542" s="165"/>
      <c r="V542" s="165"/>
      <c r="W542" s="165"/>
      <c r="X542" s="165"/>
      <c r="Y542" s="165"/>
    </row>
    <row r="543" spans="1:27" s="15" customFormat="1" ht="17" hidden="1">
      <c r="A543" s="4" t="s">
        <v>486</v>
      </c>
      <c r="B543" s="4" t="s">
        <v>486</v>
      </c>
      <c r="H543" s="4"/>
      <c r="P543" s="165"/>
      <c r="Q543" s="165"/>
      <c r="R543" s="165"/>
      <c r="S543" s="165"/>
      <c r="T543" s="165"/>
      <c r="U543" s="165"/>
      <c r="V543" s="165"/>
      <c r="W543" s="165"/>
      <c r="X543" s="165"/>
      <c r="Y543" s="165"/>
    </row>
    <row r="544" spans="1:27" s="15" customFormat="1" ht="19" hidden="1">
      <c r="A544" s="4" t="s">
        <v>486</v>
      </c>
      <c r="B544" s="4" t="s">
        <v>486</v>
      </c>
      <c r="E544" s="170" t="s">
        <v>1093</v>
      </c>
      <c r="F544" s="170"/>
      <c r="G544" s="170"/>
      <c r="H544" s="4"/>
      <c r="P544" s="165"/>
      <c r="Q544" s="165"/>
      <c r="R544" s="165"/>
      <c r="S544" s="165"/>
      <c r="T544" s="165"/>
      <c r="U544" s="165"/>
      <c r="V544" s="165"/>
      <c r="W544" s="165"/>
      <c r="X544" s="165"/>
      <c r="Y544" s="165"/>
    </row>
    <row r="545" spans="1:27" s="15" customFormat="1" ht="51" hidden="1">
      <c r="A545" s="4" t="s">
        <v>486</v>
      </c>
      <c r="B545" s="4" t="s">
        <v>486</v>
      </c>
      <c r="E545" s="131" t="s">
        <v>1778</v>
      </c>
      <c r="F545" s="12" t="s">
        <v>1779</v>
      </c>
      <c r="H545" s="4"/>
      <c r="P545" s="165"/>
      <c r="Q545" s="165"/>
      <c r="R545" s="165"/>
      <c r="S545" s="165"/>
      <c r="T545" s="165"/>
      <c r="U545" s="165"/>
      <c r="V545" s="165"/>
      <c r="W545" s="165"/>
      <c r="X545" s="165"/>
      <c r="Y545" s="165"/>
    </row>
    <row r="546" spans="1:27" ht="153" hidden="1">
      <c r="A546" s="4">
        <v>2357</v>
      </c>
      <c r="B546" s="4" t="s">
        <v>1780</v>
      </c>
      <c r="C546" s="4">
        <v>539</v>
      </c>
      <c r="E546" s="160" t="s">
        <v>3019</v>
      </c>
      <c r="F546" s="12" t="s">
        <v>1781</v>
      </c>
      <c r="G546" s="12" t="s">
        <v>1782</v>
      </c>
      <c r="H546" s="43"/>
      <c r="I546" s="43"/>
      <c r="J546" s="43"/>
      <c r="K546" s="43"/>
      <c r="L546" s="43"/>
      <c r="M546" s="43"/>
      <c r="P546" s="132"/>
      <c r="Q546" s="133"/>
      <c r="R546" s="133"/>
      <c r="S546" s="115"/>
      <c r="T546" s="116"/>
      <c r="U546" s="132"/>
      <c r="V546" s="133"/>
      <c r="W546" s="133"/>
      <c r="X546" s="115"/>
      <c r="Y546" s="116"/>
      <c r="Z546" s="119" t="str">
        <f t="shared" si="26"/>
        <v/>
      </c>
      <c r="AA546" s="37" t="str">
        <f t="shared" si="27"/>
        <v/>
      </c>
    </row>
    <row r="547" spans="1:27" ht="136" hidden="1">
      <c r="A547" s="4">
        <v>2358</v>
      </c>
      <c r="C547" s="4" t="s">
        <v>1529</v>
      </c>
      <c r="E547" s="160" t="s">
        <v>3020</v>
      </c>
      <c r="F547" s="12" t="s">
        <v>1783</v>
      </c>
      <c r="G547" s="12" t="s">
        <v>1784</v>
      </c>
      <c r="H547" s="43"/>
      <c r="I547" s="43"/>
      <c r="J547" s="43"/>
      <c r="K547" s="43"/>
      <c r="L547" s="43"/>
      <c r="M547" s="43"/>
      <c r="P547" s="132"/>
      <c r="Q547" s="133"/>
      <c r="R547" s="133"/>
      <c r="S547" s="115"/>
      <c r="T547" s="116"/>
      <c r="U547" s="132"/>
      <c r="V547" s="133"/>
      <c r="W547" s="133"/>
      <c r="X547" s="115"/>
      <c r="Y547" s="116"/>
      <c r="Z547" s="119" t="str">
        <f t="shared" si="26"/>
        <v/>
      </c>
      <c r="AA547" s="37" t="str">
        <f t="shared" si="27"/>
        <v/>
      </c>
    </row>
    <row r="548" spans="1:27" ht="153" hidden="1">
      <c r="A548" s="4">
        <v>2359</v>
      </c>
      <c r="B548" s="4" t="s">
        <v>1785</v>
      </c>
      <c r="C548" s="4">
        <v>540</v>
      </c>
      <c r="E548" s="160" t="s">
        <v>3021</v>
      </c>
      <c r="F548" s="12" t="s">
        <v>1786</v>
      </c>
      <c r="G548" s="12" t="s">
        <v>1787</v>
      </c>
      <c r="H548" s="43"/>
      <c r="I548" s="43"/>
      <c r="J548" s="43"/>
      <c r="K548" s="43"/>
      <c r="L548" s="43"/>
      <c r="M548" s="43"/>
      <c r="P548" s="132"/>
      <c r="Q548" s="133"/>
      <c r="R548" s="133"/>
      <c r="S548" s="115"/>
      <c r="T548" s="116"/>
      <c r="U548" s="132"/>
      <c r="V548" s="133"/>
      <c r="W548" s="133"/>
      <c r="X548" s="115"/>
      <c r="Y548" s="116"/>
      <c r="Z548" s="119" t="str">
        <f t="shared" si="26"/>
        <v/>
      </c>
      <c r="AA548" s="37" t="str">
        <f t="shared" si="27"/>
        <v/>
      </c>
    </row>
    <row r="549" spans="1:27" ht="119" hidden="1">
      <c r="A549" s="4">
        <v>2360</v>
      </c>
      <c r="B549" s="4" t="s">
        <v>1788</v>
      </c>
      <c r="C549" s="4">
        <v>541</v>
      </c>
      <c r="E549" s="160" t="s">
        <v>3022</v>
      </c>
      <c r="F549" s="12" t="s">
        <v>1789</v>
      </c>
      <c r="G549" s="12" t="s">
        <v>1790</v>
      </c>
      <c r="H549" s="43"/>
      <c r="I549" s="43"/>
      <c r="J549" s="43"/>
      <c r="K549" s="43"/>
      <c r="L549" s="43"/>
      <c r="M549" s="43"/>
      <c r="P549" s="132"/>
      <c r="Q549" s="133"/>
      <c r="R549" s="133"/>
      <c r="S549" s="115"/>
      <c r="T549" s="116"/>
      <c r="U549" s="132"/>
      <c r="V549" s="133"/>
      <c r="W549" s="133"/>
      <c r="X549" s="115"/>
      <c r="Y549" s="116"/>
      <c r="Z549" s="119" t="str">
        <f t="shared" si="26"/>
        <v/>
      </c>
      <c r="AA549" s="37" t="str">
        <f t="shared" si="27"/>
        <v/>
      </c>
    </row>
    <row r="550" spans="1:27" ht="51" hidden="1">
      <c r="A550" s="4">
        <v>2361</v>
      </c>
      <c r="C550" s="4" t="s">
        <v>1529</v>
      </c>
      <c r="E550" s="160" t="s">
        <v>3023</v>
      </c>
      <c r="F550" s="12" t="s">
        <v>1791</v>
      </c>
      <c r="G550" s="12" t="s">
        <v>1546</v>
      </c>
      <c r="H550" s="43"/>
      <c r="I550" s="43"/>
      <c r="J550" s="43"/>
      <c r="K550" s="43"/>
      <c r="L550" s="43"/>
      <c r="M550" s="43"/>
      <c r="P550" s="132"/>
      <c r="Q550" s="133"/>
      <c r="R550" s="133"/>
      <c r="S550" s="115"/>
      <c r="T550" s="116"/>
      <c r="U550" s="132"/>
      <c r="V550" s="133"/>
      <c r="W550" s="133"/>
      <c r="X550" s="115"/>
      <c r="Y550" s="116"/>
      <c r="Z550" s="119" t="str">
        <f t="shared" si="26"/>
        <v/>
      </c>
      <c r="AA550" s="37" t="str">
        <f t="shared" si="27"/>
        <v/>
      </c>
    </row>
    <row r="551" spans="1:27" s="15" customFormat="1" ht="17" hidden="1">
      <c r="A551" s="4" t="s">
        <v>486</v>
      </c>
      <c r="B551" s="4" t="s">
        <v>486</v>
      </c>
      <c r="G551" s="15" t="s">
        <v>486</v>
      </c>
      <c r="H551" s="4"/>
      <c r="P551" s="165"/>
      <c r="Q551" s="165"/>
      <c r="R551" s="165"/>
      <c r="S551" s="165"/>
      <c r="T551" s="165"/>
      <c r="U551" s="165"/>
      <c r="V551" s="165"/>
      <c r="W551" s="165"/>
      <c r="X551" s="165"/>
      <c r="Y551" s="165"/>
    </row>
    <row r="552" spans="1:27" s="15" customFormat="1" ht="17" hidden="1">
      <c r="A552" s="4" t="s">
        <v>486</v>
      </c>
      <c r="B552" s="4" t="s">
        <v>486</v>
      </c>
      <c r="G552" s="15" t="s">
        <v>486</v>
      </c>
      <c r="H552" s="4"/>
      <c r="P552" s="165"/>
      <c r="Q552" s="165"/>
      <c r="R552" s="165"/>
      <c r="S552" s="165"/>
      <c r="T552" s="165"/>
      <c r="U552" s="165"/>
      <c r="V552" s="165"/>
      <c r="W552" s="165"/>
      <c r="X552" s="165"/>
      <c r="Y552" s="165"/>
    </row>
    <row r="553" spans="1:27" s="15" customFormat="1" ht="51" hidden="1">
      <c r="A553" s="4" t="s">
        <v>486</v>
      </c>
      <c r="B553" s="4" t="s">
        <v>486</v>
      </c>
      <c r="E553" s="131" t="s">
        <v>1792</v>
      </c>
      <c r="F553" s="12" t="s">
        <v>1793</v>
      </c>
      <c r="G553" s="15" t="s">
        <v>486</v>
      </c>
      <c r="H553" s="4"/>
      <c r="P553" s="165"/>
      <c r="Q553" s="165"/>
      <c r="R553" s="165"/>
      <c r="S553" s="165"/>
      <c r="T553" s="165"/>
      <c r="U553" s="165"/>
      <c r="V553" s="165"/>
      <c r="W553" s="165"/>
      <c r="X553" s="165"/>
      <c r="Y553" s="165"/>
    </row>
    <row r="554" spans="1:27" ht="119" hidden="1">
      <c r="A554" s="4">
        <v>2362</v>
      </c>
      <c r="B554" s="4" t="s">
        <v>1794</v>
      </c>
      <c r="C554" s="4">
        <v>552</v>
      </c>
      <c r="E554" s="160" t="s">
        <v>3024</v>
      </c>
      <c r="F554" s="12" t="s">
        <v>1795</v>
      </c>
      <c r="G554" s="12" t="s">
        <v>1796</v>
      </c>
      <c r="H554" s="43"/>
      <c r="I554" s="43"/>
      <c r="J554" s="43"/>
      <c r="K554" s="43"/>
      <c r="L554" s="43"/>
      <c r="M554" s="43"/>
      <c r="P554" s="132"/>
      <c r="Q554" s="133"/>
      <c r="R554" s="133"/>
      <c r="S554" s="115"/>
      <c r="T554" s="116"/>
      <c r="U554" s="132"/>
      <c r="V554" s="133"/>
      <c r="W554" s="133"/>
      <c r="X554" s="115"/>
      <c r="Y554" s="116"/>
      <c r="Z554" s="119" t="str">
        <f t="shared" si="26"/>
        <v/>
      </c>
      <c r="AA554" s="37" t="str">
        <f t="shared" si="27"/>
        <v/>
      </c>
    </row>
    <row r="555" spans="1:27" ht="153" hidden="1">
      <c r="A555" s="4">
        <v>2363</v>
      </c>
      <c r="B555" s="4" t="s">
        <v>1797</v>
      </c>
      <c r="C555" s="4">
        <v>553</v>
      </c>
      <c r="E555" s="160" t="s">
        <v>3025</v>
      </c>
      <c r="F555" s="12" t="s">
        <v>1798</v>
      </c>
      <c r="G555" s="12" t="s">
        <v>1799</v>
      </c>
      <c r="H555" s="43"/>
      <c r="I555" s="43"/>
      <c r="J555" s="43"/>
      <c r="K555" s="43"/>
      <c r="L555" s="43"/>
      <c r="M555" s="43"/>
      <c r="P555" s="132"/>
      <c r="Q555" s="133"/>
      <c r="R555" s="133"/>
      <c r="S555" s="115"/>
      <c r="T555" s="116"/>
      <c r="U555" s="132"/>
      <c r="V555" s="133"/>
      <c r="W555" s="133"/>
      <c r="X555" s="115"/>
      <c r="Y555" s="116"/>
      <c r="Z555" s="119" t="str">
        <f t="shared" si="26"/>
        <v/>
      </c>
      <c r="AA555" s="37" t="str">
        <f t="shared" si="27"/>
        <v/>
      </c>
    </row>
    <row r="556" spans="1:27" ht="153" hidden="1">
      <c r="A556" s="4">
        <v>2364</v>
      </c>
      <c r="B556" s="4" t="s">
        <v>1800</v>
      </c>
      <c r="C556" s="4">
        <v>554</v>
      </c>
      <c r="E556" s="160" t="s">
        <v>3026</v>
      </c>
      <c r="F556" s="12" t="s">
        <v>1801</v>
      </c>
      <c r="G556" s="12" t="s">
        <v>1802</v>
      </c>
      <c r="H556" s="43"/>
      <c r="I556" s="43"/>
      <c r="J556" s="43"/>
      <c r="K556" s="43"/>
      <c r="L556" s="43"/>
      <c r="M556" s="43"/>
      <c r="P556" s="132"/>
      <c r="Q556" s="133"/>
      <c r="R556" s="133"/>
      <c r="S556" s="115"/>
      <c r="T556" s="116"/>
      <c r="U556" s="132"/>
      <c r="V556" s="133"/>
      <c r="W556" s="133"/>
      <c r="X556" s="115"/>
      <c r="Y556" s="116"/>
      <c r="Z556" s="119" t="str">
        <f t="shared" si="26"/>
        <v/>
      </c>
      <c r="AA556" s="37" t="str">
        <f t="shared" si="27"/>
        <v/>
      </c>
    </row>
    <row r="557" spans="1:27" ht="119" hidden="1">
      <c r="A557" s="4">
        <v>2365</v>
      </c>
      <c r="B557" s="4" t="s">
        <v>1803</v>
      </c>
      <c r="C557" s="4">
        <v>555</v>
      </c>
      <c r="E557" s="160" t="s">
        <v>3027</v>
      </c>
      <c r="F557" s="12" t="s">
        <v>1804</v>
      </c>
      <c r="G557" s="12" t="s">
        <v>1805</v>
      </c>
      <c r="H557" s="43"/>
      <c r="I557" s="43"/>
      <c r="J557" s="43"/>
      <c r="K557" s="43"/>
      <c r="L557" s="43"/>
      <c r="M557" s="43"/>
      <c r="P557" s="132"/>
      <c r="Q557" s="133"/>
      <c r="R557" s="133"/>
      <c r="S557" s="115"/>
      <c r="T557" s="116"/>
      <c r="U557" s="132"/>
      <c r="V557" s="133"/>
      <c r="W557" s="133"/>
      <c r="X557" s="115"/>
      <c r="Y557" s="116"/>
      <c r="Z557" s="119" t="str">
        <f t="shared" si="26"/>
        <v/>
      </c>
      <c r="AA557" s="37" t="str">
        <f t="shared" si="27"/>
        <v/>
      </c>
    </row>
    <row r="558" spans="1:27" ht="51" hidden="1">
      <c r="A558" s="4">
        <v>2366</v>
      </c>
      <c r="C558" s="4" t="s">
        <v>1529</v>
      </c>
      <c r="E558" s="160" t="s">
        <v>3028</v>
      </c>
      <c r="F558" s="12" t="s">
        <v>1806</v>
      </c>
      <c r="G558" s="12" t="s">
        <v>1561</v>
      </c>
      <c r="H558" s="43"/>
      <c r="I558" s="43"/>
      <c r="J558" s="43"/>
      <c r="K558" s="43"/>
      <c r="L558" s="43"/>
      <c r="M558" s="43"/>
      <c r="P558" s="132"/>
      <c r="Q558" s="133"/>
      <c r="R558" s="133"/>
      <c r="S558" s="115"/>
      <c r="T558" s="116"/>
      <c r="U558" s="132"/>
      <c r="V558" s="133"/>
      <c r="W558" s="133"/>
      <c r="X558" s="115"/>
      <c r="Y558" s="116"/>
      <c r="Z558" s="119" t="str">
        <f t="shared" si="26"/>
        <v/>
      </c>
      <c r="AA558" s="37" t="str">
        <f t="shared" si="27"/>
        <v/>
      </c>
    </row>
    <row r="559" spans="1:27" s="15" customFormat="1" ht="17" hidden="1">
      <c r="A559" s="4" t="s">
        <v>486</v>
      </c>
      <c r="B559" s="4" t="s">
        <v>486</v>
      </c>
      <c r="G559" s="15" t="s">
        <v>486</v>
      </c>
      <c r="H559" s="4"/>
      <c r="P559" s="165"/>
      <c r="Q559" s="165"/>
      <c r="R559" s="165"/>
      <c r="S559" s="165"/>
      <c r="T559" s="165"/>
      <c r="U559" s="165"/>
      <c r="V559" s="165"/>
      <c r="W559" s="165"/>
      <c r="X559" s="165"/>
      <c r="Y559" s="165"/>
    </row>
    <row r="560" spans="1:27" s="15" customFormat="1" ht="17" hidden="1">
      <c r="A560" s="4" t="s">
        <v>486</v>
      </c>
      <c r="B560" s="4" t="s">
        <v>486</v>
      </c>
      <c r="G560" s="15" t="s">
        <v>486</v>
      </c>
      <c r="H560" s="4"/>
      <c r="P560" s="165"/>
      <c r="Q560" s="165"/>
      <c r="R560" s="165"/>
      <c r="S560" s="165"/>
      <c r="T560" s="165"/>
      <c r="U560" s="165"/>
      <c r="V560" s="165"/>
      <c r="W560" s="165"/>
      <c r="X560" s="165"/>
      <c r="Y560" s="165"/>
    </row>
    <row r="561" spans="1:27" s="15" customFormat="1" ht="34" hidden="1">
      <c r="A561" s="4" t="s">
        <v>486</v>
      </c>
      <c r="B561" s="4" t="s">
        <v>486</v>
      </c>
      <c r="E561" s="131" t="s">
        <v>1807</v>
      </c>
      <c r="F561" s="12" t="s">
        <v>1808</v>
      </c>
      <c r="G561" s="15" t="s">
        <v>486</v>
      </c>
      <c r="H561" s="4"/>
      <c r="P561" s="165"/>
      <c r="Q561" s="165"/>
      <c r="R561" s="165"/>
      <c r="S561" s="165"/>
      <c r="T561" s="165"/>
      <c r="U561" s="165"/>
      <c r="V561" s="165"/>
      <c r="W561" s="165"/>
      <c r="X561" s="165"/>
      <c r="Y561" s="165"/>
    </row>
    <row r="562" spans="1:27" ht="51" hidden="1">
      <c r="A562" s="4">
        <v>2367</v>
      </c>
      <c r="B562" s="4" t="s">
        <v>1809</v>
      </c>
      <c r="C562" s="4">
        <v>558</v>
      </c>
      <c r="E562" s="160" t="s">
        <v>2988</v>
      </c>
      <c r="F562" s="12" t="s">
        <v>643</v>
      </c>
      <c r="G562" s="12" t="s">
        <v>1810</v>
      </c>
      <c r="H562" s="43"/>
      <c r="I562" s="43"/>
      <c r="J562" s="43"/>
      <c r="K562" s="43"/>
      <c r="L562" s="43"/>
      <c r="M562" s="43"/>
      <c r="P562" s="132"/>
      <c r="Q562" s="133"/>
      <c r="R562" s="133"/>
      <c r="S562" s="115"/>
      <c r="T562" s="116"/>
      <c r="U562" s="132"/>
      <c r="V562" s="133"/>
      <c r="W562" s="133"/>
      <c r="X562" s="115"/>
      <c r="Y562" s="116"/>
      <c r="Z562" s="119" t="str">
        <f t="shared" si="26"/>
        <v/>
      </c>
      <c r="AA562" s="37" t="str">
        <f t="shared" si="27"/>
        <v/>
      </c>
    </row>
    <row r="563" spans="1:27" ht="51" hidden="1">
      <c r="A563" s="4">
        <v>2368</v>
      </c>
      <c r="B563" s="4" t="s">
        <v>1811</v>
      </c>
      <c r="C563" s="4">
        <v>559</v>
      </c>
      <c r="E563" s="160" t="s">
        <v>3029</v>
      </c>
      <c r="F563" s="12" t="s">
        <v>1812</v>
      </c>
      <c r="G563" s="12" t="s">
        <v>1810</v>
      </c>
      <c r="H563" s="43"/>
      <c r="I563" s="43"/>
      <c r="J563" s="43"/>
      <c r="K563" s="43"/>
      <c r="L563" s="43"/>
      <c r="M563" s="43"/>
      <c r="P563" s="132"/>
      <c r="Q563" s="133"/>
      <c r="R563" s="133"/>
      <c r="S563" s="115"/>
      <c r="T563" s="116"/>
      <c r="U563" s="132"/>
      <c r="V563" s="133"/>
      <c r="W563" s="133"/>
      <c r="X563" s="115"/>
      <c r="Y563" s="116"/>
      <c r="Z563" s="119" t="str">
        <f t="shared" si="26"/>
        <v/>
      </c>
      <c r="AA563" s="37" t="str">
        <f t="shared" si="27"/>
        <v/>
      </c>
    </row>
    <row r="564" spans="1:27" ht="51" hidden="1">
      <c r="A564" s="4">
        <v>2369</v>
      </c>
      <c r="B564" s="4" t="s">
        <v>1813</v>
      </c>
      <c r="C564" s="4">
        <v>560</v>
      </c>
      <c r="E564" s="160" t="s">
        <v>3030</v>
      </c>
      <c r="F564" s="12" t="s">
        <v>1814</v>
      </c>
      <c r="G564" s="12" t="s">
        <v>1810</v>
      </c>
      <c r="H564" s="43"/>
      <c r="I564" s="43"/>
      <c r="J564" s="43"/>
      <c r="K564" s="43"/>
      <c r="L564" s="43"/>
      <c r="M564" s="43"/>
      <c r="P564" s="132"/>
      <c r="Q564" s="133"/>
      <c r="R564" s="133"/>
      <c r="S564" s="115"/>
      <c r="T564" s="116"/>
      <c r="U564" s="132"/>
      <c r="V564" s="133"/>
      <c r="W564" s="133"/>
      <c r="X564" s="115"/>
      <c r="Y564" s="116"/>
      <c r="Z564" s="119" t="str">
        <f t="shared" si="26"/>
        <v/>
      </c>
      <c r="AA564" s="37" t="str">
        <f t="shared" si="27"/>
        <v/>
      </c>
    </row>
    <row r="565" spans="1:27" ht="51" hidden="1">
      <c r="A565" s="4">
        <v>2370</v>
      </c>
      <c r="B565" s="4" t="s">
        <v>1815</v>
      </c>
      <c r="C565" s="4">
        <v>561</v>
      </c>
      <c r="E565" s="160" t="s">
        <v>3031</v>
      </c>
      <c r="F565" s="12" t="s">
        <v>1816</v>
      </c>
      <c r="G565" s="12" t="s">
        <v>1810</v>
      </c>
      <c r="H565" s="43"/>
      <c r="I565" s="43"/>
      <c r="J565" s="43"/>
      <c r="K565" s="43"/>
      <c r="L565" s="43"/>
      <c r="M565" s="43"/>
      <c r="P565" s="132"/>
      <c r="Q565" s="133"/>
      <c r="R565" s="133"/>
      <c r="S565" s="115"/>
      <c r="T565" s="116"/>
      <c r="U565" s="132"/>
      <c r="V565" s="133"/>
      <c r="W565" s="133"/>
      <c r="X565" s="115"/>
      <c r="Y565" s="116"/>
      <c r="Z565" s="119" t="str">
        <f t="shared" si="26"/>
        <v/>
      </c>
      <c r="AA565" s="37" t="str">
        <f t="shared" si="27"/>
        <v/>
      </c>
    </row>
    <row r="566" spans="1:27" s="15" customFormat="1" ht="17" hidden="1">
      <c r="A566" s="4" t="s">
        <v>486</v>
      </c>
      <c r="B566" s="4" t="s">
        <v>486</v>
      </c>
      <c r="H566" s="4"/>
      <c r="P566" s="165"/>
      <c r="Q566" s="165"/>
      <c r="R566" s="165"/>
      <c r="S566" s="165"/>
      <c r="T566" s="165"/>
      <c r="U566" s="165"/>
      <c r="V566" s="165"/>
      <c r="W566" s="165"/>
      <c r="X566" s="165"/>
      <c r="Y566" s="165"/>
    </row>
    <row r="567" spans="1:27" s="15" customFormat="1" ht="17" hidden="1">
      <c r="A567" s="4" t="s">
        <v>486</v>
      </c>
      <c r="B567" s="4" t="s">
        <v>486</v>
      </c>
      <c r="H567" s="4"/>
      <c r="P567" s="165"/>
      <c r="Q567" s="165"/>
      <c r="R567" s="165"/>
      <c r="S567" s="165"/>
      <c r="T567" s="165"/>
      <c r="U567" s="165"/>
      <c r="V567" s="165"/>
      <c r="W567" s="165"/>
      <c r="X567" s="165"/>
      <c r="Y567" s="165"/>
    </row>
    <row r="568" spans="1:27" s="15" customFormat="1" ht="37" hidden="1">
      <c r="A568" s="4" t="s">
        <v>486</v>
      </c>
      <c r="B568" s="4" t="s">
        <v>486</v>
      </c>
      <c r="E568" s="171" t="s">
        <v>1817</v>
      </c>
      <c r="F568" s="171"/>
      <c r="G568" s="171"/>
      <c r="H568" s="4"/>
      <c r="P568" s="165"/>
      <c r="Q568" s="165"/>
      <c r="R568" s="165"/>
      <c r="S568" s="165"/>
      <c r="T568" s="165"/>
      <c r="U568" s="165"/>
      <c r="V568" s="165"/>
      <c r="W568" s="165"/>
      <c r="X568" s="165"/>
      <c r="Y568" s="165"/>
    </row>
    <row r="569" spans="1:27" s="15" customFormat="1" ht="19" hidden="1">
      <c r="A569" s="4" t="s">
        <v>486</v>
      </c>
      <c r="B569" s="4" t="s">
        <v>486</v>
      </c>
      <c r="E569" s="170" t="s">
        <v>1818</v>
      </c>
      <c r="F569" s="170"/>
      <c r="G569" s="170"/>
      <c r="H569" s="4"/>
      <c r="P569" s="165"/>
      <c r="Q569" s="165"/>
      <c r="R569" s="165"/>
      <c r="S569" s="165"/>
      <c r="T569" s="165"/>
      <c r="U569" s="165"/>
      <c r="V569" s="165"/>
      <c r="W569" s="165"/>
      <c r="X569" s="165"/>
      <c r="Y569" s="165"/>
    </row>
    <row r="570" spans="1:27" ht="136" hidden="1">
      <c r="A570" s="4">
        <v>2371</v>
      </c>
      <c r="B570" s="4" t="s">
        <v>1819</v>
      </c>
      <c r="C570" s="4">
        <v>427</v>
      </c>
      <c r="E570" s="160" t="s">
        <v>3032</v>
      </c>
      <c r="F570" s="12" t="s">
        <v>1820</v>
      </c>
      <c r="G570" s="12" t="s">
        <v>1821</v>
      </c>
      <c r="H570" s="43"/>
      <c r="I570" s="43"/>
      <c r="J570" s="43"/>
      <c r="K570" s="43"/>
      <c r="L570" s="43"/>
      <c r="M570" s="43"/>
      <c r="P570" s="132"/>
      <c r="Q570" s="133"/>
      <c r="R570" s="133"/>
      <c r="S570" s="115"/>
      <c r="T570" s="116"/>
      <c r="U570" s="132"/>
      <c r="V570" s="133"/>
      <c r="W570" s="133"/>
      <c r="X570" s="115"/>
      <c r="Y570" s="116"/>
      <c r="Z570" s="119" t="str">
        <f t="shared" si="26"/>
        <v/>
      </c>
      <c r="AA570" s="37" t="str">
        <f t="shared" si="27"/>
        <v/>
      </c>
    </row>
    <row r="571" spans="1:27" ht="153" hidden="1">
      <c r="A571" s="4">
        <v>2372</v>
      </c>
      <c r="B571" s="4" t="s">
        <v>1822</v>
      </c>
      <c r="C571" s="4">
        <v>420</v>
      </c>
      <c r="E571" s="160" t="s">
        <v>3033</v>
      </c>
      <c r="F571" s="12" t="s">
        <v>1823</v>
      </c>
      <c r="G571" s="12" t="s">
        <v>1824</v>
      </c>
      <c r="H571" s="43"/>
      <c r="I571" s="43"/>
      <c r="J571" s="43"/>
      <c r="K571" s="43"/>
      <c r="L571" s="43"/>
      <c r="M571" s="43"/>
      <c r="P571" s="132"/>
      <c r="Q571" s="133"/>
      <c r="R571" s="133"/>
      <c r="S571" s="115"/>
      <c r="T571" s="116"/>
      <c r="U571" s="132"/>
      <c r="V571" s="133"/>
      <c r="W571" s="133"/>
      <c r="X571" s="115"/>
      <c r="Y571" s="116"/>
      <c r="Z571" s="119" t="str">
        <f t="shared" si="26"/>
        <v/>
      </c>
      <c r="AA571" s="37" t="str">
        <f t="shared" si="27"/>
        <v/>
      </c>
    </row>
    <row r="572" spans="1:27" ht="136" hidden="1">
      <c r="A572" s="4">
        <v>2373</v>
      </c>
      <c r="C572" s="4" t="s">
        <v>1529</v>
      </c>
      <c r="E572" s="160" t="s">
        <v>3034</v>
      </c>
      <c r="F572" s="12" t="s">
        <v>1825</v>
      </c>
      <c r="G572" s="12" t="s">
        <v>1826</v>
      </c>
      <c r="H572" s="43"/>
      <c r="I572" s="43"/>
      <c r="J572" s="43"/>
      <c r="K572" s="43"/>
      <c r="L572" s="43"/>
      <c r="M572" s="43"/>
      <c r="P572" s="132"/>
      <c r="Q572" s="133"/>
      <c r="R572" s="133"/>
      <c r="S572" s="115"/>
      <c r="T572" s="116"/>
      <c r="U572" s="132"/>
      <c r="V572" s="133"/>
      <c r="W572" s="133"/>
      <c r="X572" s="115"/>
      <c r="Y572" s="116"/>
      <c r="Z572" s="119" t="str">
        <f t="shared" si="26"/>
        <v/>
      </c>
      <c r="AA572" s="37" t="str">
        <f t="shared" si="27"/>
        <v/>
      </c>
    </row>
    <row r="573" spans="1:27" ht="136" hidden="1">
      <c r="A573" s="4">
        <v>2374</v>
      </c>
      <c r="B573" s="4" t="s">
        <v>1827</v>
      </c>
      <c r="C573" s="4">
        <v>416</v>
      </c>
      <c r="E573" s="160" t="s">
        <v>3035</v>
      </c>
      <c r="F573" s="12" t="s">
        <v>1828</v>
      </c>
      <c r="G573" s="12" t="s">
        <v>1829</v>
      </c>
      <c r="H573" s="43"/>
      <c r="I573" s="43"/>
      <c r="J573" s="43"/>
      <c r="K573" s="43"/>
      <c r="L573" s="43"/>
      <c r="M573" s="43"/>
      <c r="P573" s="132"/>
      <c r="Q573" s="133"/>
      <c r="R573" s="133"/>
      <c r="S573" s="115"/>
      <c r="T573" s="116"/>
      <c r="U573" s="132"/>
      <c r="V573" s="133"/>
      <c r="W573" s="133"/>
      <c r="X573" s="115"/>
      <c r="Y573" s="116"/>
      <c r="Z573" s="119" t="str">
        <f t="shared" si="26"/>
        <v/>
      </c>
      <c r="AA573" s="37" t="str">
        <f t="shared" si="27"/>
        <v/>
      </c>
    </row>
    <row r="574" spans="1:27" ht="153" hidden="1">
      <c r="A574" s="4">
        <v>2375</v>
      </c>
      <c r="B574" s="4" t="s">
        <v>1830</v>
      </c>
      <c r="C574" s="4">
        <v>425</v>
      </c>
      <c r="E574" s="160" t="s">
        <v>3036</v>
      </c>
      <c r="F574" s="12" t="s">
        <v>1831</v>
      </c>
      <c r="G574" s="12" t="s">
        <v>1832</v>
      </c>
      <c r="H574" s="43"/>
      <c r="I574" s="43"/>
      <c r="J574" s="43"/>
      <c r="K574" s="43"/>
      <c r="L574" s="43"/>
      <c r="M574" s="43"/>
      <c r="P574" s="132"/>
      <c r="Q574" s="133"/>
      <c r="R574" s="133"/>
      <c r="S574" s="115"/>
      <c r="T574" s="116"/>
      <c r="U574" s="132"/>
      <c r="V574" s="133"/>
      <c r="W574" s="133"/>
      <c r="X574" s="115"/>
      <c r="Y574" s="116"/>
      <c r="Z574" s="119" t="str">
        <f t="shared" si="26"/>
        <v/>
      </c>
      <c r="AA574" s="37" t="str">
        <f t="shared" si="27"/>
        <v/>
      </c>
    </row>
    <row r="575" spans="1:27" ht="153" hidden="1">
      <c r="A575" s="4">
        <v>2376</v>
      </c>
      <c r="C575" s="4" t="s">
        <v>1529</v>
      </c>
      <c r="E575" s="160" t="s">
        <v>3037</v>
      </c>
      <c r="F575" s="12" t="s">
        <v>1833</v>
      </c>
      <c r="G575" s="12" t="s">
        <v>1834</v>
      </c>
      <c r="H575" s="43"/>
      <c r="I575" s="43"/>
      <c r="J575" s="43"/>
      <c r="K575" s="43"/>
      <c r="L575" s="43"/>
      <c r="M575" s="43"/>
      <c r="P575" s="132"/>
      <c r="Q575" s="133"/>
      <c r="R575" s="133"/>
      <c r="S575" s="115"/>
      <c r="T575" s="116"/>
      <c r="U575" s="132"/>
      <c r="V575" s="133"/>
      <c r="W575" s="133"/>
      <c r="X575" s="115"/>
      <c r="Y575" s="116"/>
      <c r="Z575" s="119" t="str">
        <f t="shared" si="26"/>
        <v/>
      </c>
      <c r="AA575" s="37" t="str">
        <f t="shared" si="27"/>
        <v/>
      </c>
    </row>
    <row r="576" spans="1:27" ht="136" hidden="1">
      <c r="A576" s="4">
        <v>2377</v>
      </c>
      <c r="B576" s="4" t="s">
        <v>1835</v>
      </c>
      <c r="C576" s="4">
        <v>426</v>
      </c>
      <c r="E576" s="160" t="s">
        <v>3038</v>
      </c>
      <c r="F576" s="12" t="s">
        <v>1836</v>
      </c>
      <c r="G576" s="12" t="s">
        <v>1837</v>
      </c>
      <c r="H576" s="43"/>
      <c r="I576" s="43"/>
      <c r="J576" s="43"/>
      <c r="K576" s="43"/>
      <c r="L576" s="43"/>
      <c r="M576" s="43"/>
      <c r="P576" s="132"/>
      <c r="Q576" s="133"/>
      <c r="R576" s="133"/>
      <c r="S576" s="115"/>
      <c r="T576" s="116"/>
      <c r="U576" s="132"/>
      <c r="V576" s="133"/>
      <c r="W576" s="133"/>
      <c r="X576" s="115"/>
      <c r="Y576" s="116"/>
      <c r="Z576" s="119" t="str">
        <f t="shared" si="26"/>
        <v/>
      </c>
      <c r="AA576" s="37" t="str">
        <f t="shared" si="27"/>
        <v/>
      </c>
    </row>
    <row r="577" spans="1:28" ht="119" hidden="1">
      <c r="A577" s="4">
        <v>2378</v>
      </c>
      <c r="B577" s="4" t="s">
        <v>1838</v>
      </c>
      <c r="C577" s="4">
        <v>429</v>
      </c>
      <c r="E577" s="160" t="s">
        <v>3039</v>
      </c>
      <c r="F577" s="12" t="s">
        <v>1839</v>
      </c>
      <c r="G577" s="12" t="s">
        <v>1840</v>
      </c>
      <c r="H577" s="43"/>
      <c r="I577" s="43"/>
      <c r="J577" s="43"/>
      <c r="K577" s="43"/>
      <c r="L577" s="43"/>
      <c r="M577" s="43"/>
      <c r="P577" s="132"/>
      <c r="Q577" s="133"/>
      <c r="R577" s="133"/>
      <c r="S577" s="115"/>
      <c r="T577" s="116"/>
      <c r="U577" s="132"/>
      <c r="V577" s="133"/>
      <c r="W577" s="133"/>
      <c r="X577" s="115"/>
      <c r="Y577" s="116"/>
      <c r="Z577" s="119" t="str">
        <f t="shared" si="26"/>
        <v/>
      </c>
      <c r="AA577" s="37" t="str">
        <f t="shared" si="27"/>
        <v/>
      </c>
    </row>
    <row r="578" spans="1:28" ht="170" hidden="1">
      <c r="A578" s="4">
        <v>2379</v>
      </c>
      <c r="C578" s="4" t="s">
        <v>1529</v>
      </c>
      <c r="E578" s="160" t="s">
        <v>3040</v>
      </c>
      <c r="F578" s="12" t="s">
        <v>1841</v>
      </c>
      <c r="G578" s="12" t="s">
        <v>1842</v>
      </c>
      <c r="H578" s="43"/>
      <c r="I578" s="43"/>
      <c r="J578" s="43"/>
      <c r="K578" s="43"/>
      <c r="L578" s="43"/>
      <c r="M578" s="43"/>
      <c r="P578" s="132"/>
      <c r="Q578" s="133"/>
      <c r="R578" s="133"/>
      <c r="S578" s="115"/>
      <c r="T578" s="116"/>
      <c r="U578" s="132"/>
      <c r="V578" s="133"/>
      <c r="W578" s="133"/>
      <c r="X578" s="115"/>
      <c r="Y578" s="116"/>
      <c r="Z578" s="119" t="str">
        <f t="shared" si="26"/>
        <v/>
      </c>
      <c r="AA578" s="37" t="str">
        <f t="shared" si="27"/>
        <v/>
      </c>
    </row>
    <row r="579" spans="1:28" ht="136" hidden="1">
      <c r="A579" s="4">
        <v>2380</v>
      </c>
      <c r="B579" s="4" t="s">
        <v>1843</v>
      </c>
      <c r="C579" s="4">
        <v>431</v>
      </c>
      <c r="E579" s="160" t="s">
        <v>3041</v>
      </c>
      <c r="F579" s="12" t="s">
        <v>1844</v>
      </c>
      <c r="G579" s="12" t="s">
        <v>1845</v>
      </c>
      <c r="H579" s="43"/>
      <c r="I579" s="43"/>
      <c r="J579" s="43"/>
      <c r="K579" s="43"/>
      <c r="L579" s="43"/>
      <c r="M579" s="43"/>
      <c r="P579" s="132"/>
      <c r="Q579" s="133"/>
      <c r="R579" s="133"/>
      <c r="S579" s="115"/>
      <c r="T579" s="116"/>
      <c r="U579" s="132"/>
      <c r="V579" s="133"/>
      <c r="W579" s="133"/>
      <c r="X579" s="115"/>
      <c r="Y579" s="116"/>
      <c r="Z579" s="119" t="str">
        <f t="shared" si="26"/>
        <v/>
      </c>
      <c r="AA579" s="37" t="str">
        <f t="shared" si="27"/>
        <v/>
      </c>
    </row>
    <row r="580" spans="1:28" ht="221" hidden="1">
      <c r="A580" s="4">
        <v>2381</v>
      </c>
      <c r="C580" s="4" t="s">
        <v>1529</v>
      </c>
      <c r="E580" s="160" t="s">
        <v>3042</v>
      </c>
      <c r="F580" s="12" t="s">
        <v>1846</v>
      </c>
      <c r="G580" s="12" t="s">
        <v>1847</v>
      </c>
      <c r="H580" s="43"/>
      <c r="I580" s="43"/>
      <c r="J580" s="43"/>
      <c r="K580" s="43"/>
      <c r="L580" s="43"/>
      <c r="M580" s="43"/>
      <c r="P580" s="132"/>
      <c r="Q580" s="133"/>
      <c r="R580" s="133"/>
      <c r="S580" s="115"/>
      <c r="T580" s="116"/>
      <c r="U580" s="132"/>
      <c r="V580" s="133"/>
      <c r="W580" s="133"/>
      <c r="X580" s="115"/>
      <c r="Y580" s="116"/>
      <c r="Z580" s="119" t="str">
        <f t="shared" ref="Z580:Z642" si="28">IF(U580&lt;&gt;"",U580,IF(P580&lt;&gt;"",P580,IF(N580&lt;&gt;"",N580,"")))</f>
        <v/>
      </c>
      <c r="AA580" s="37" t="str">
        <f t="shared" ref="AA580:AA642" si="29">IF(X580&lt;&gt;"",X580,IF(S580&lt;&gt;"",S580,IF(O580&lt;&gt;"",O580,"")))</f>
        <v/>
      </c>
    </row>
    <row r="581" spans="1:28" ht="170" hidden="1">
      <c r="A581" s="4">
        <v>2382</v>
      </c>
      <c r="B581" s="4" t="s">
        <v>1848</v>
      </c>
      <c r="C581" s="4">
        <v>428</v>
      </c>
      <c r="E581" s="160" t="s">
        <v>3043</v>
      </c>
      <c r="F581" s="12" t="s">
        <v>1849</v>
      </c>
      <c r="G581" s="12" t="s">
        <v>1850</v>
      </c>
      <c r="H581" s="43"/>
      <c r="I581" s="43"/>
      <c r="J581" s="43"/>
      <c r="K581" s="43"/>
      <c r="L581" s="43"/>
      <c r="M581" s="43"/>
      <c r="P581" s="132"/>
      <c r="Q581" s="133"/>
      <c r="R581" s="133"/>
      <c r="S581" s="115"/>
      <c r="T581" s="116"/>
      <c r="U581" s="132"/>
      <c r="V581" s="133"/>
      <c r="W581" s="133"/>
      <c r="X581" s="115"/>
      <c r="Y581" s="116"/>
      <c r="Z581" s="119" t="str">
        <f t="shared" si="28"/>
        <v/>
      </c>
      <c r="AA581" s="37" t="str">
        <f t="shared" si="29"/>
        <v/>
      </c>
    </row>
    <row r="582" spans="1:28" ht="170" hidden="1">
      <c r="A582" s="4">
        <v>2383</v>
      </c>
      <c r="B582" s="4" t="s">
        <v>1851</v>
      </c>
      <c r="C582" s="4">
        <v>413</v>
      </c>
      <c r="E582" s="160" t="s">
        <v>3044</v>
      </c>
      <c r="F582" s="12" t="s">
        <v>1852</v>
      </c>
      <c r="G582" s="12" t="s">
        <v>1853</v>
      </c>
      <c r="H582" s="43"/>
      <c r="I582" s="43"/>
      <c r="J582" s="43"/>
      <c r="K582" s="43"/>
      <c r="L582" s="43"/>
      <c r="M582" s="43"/>
      <c r="P582" s="132"/>
      <c r="Q582" s="133"/>
      <c r="R582" s="133"/>
      <c r="S582" s="115"/>
      <c r="T582" s="116"/>
      <c r="U582" s="132"/>
      <c r="V582" s="133"/>
      <c r="W582" s="133"/>
      <c r="X582" s="115"/>
      <c r="Y582" s="116"/>
      <c r="Z582" s="119" t="str">
        <f t="shared" si="28"/>
        <v/>
      </c>
      <c r="AA582" s="37" t="str">
        <f t="shared" si="29"/>
        <v/>
      </c>
    </row>
    <row r="583" spans="1:28" ht="102" hidden="1">
      <c r="A583" s="4">
        <v>2384</v>
      </c>
      <c r="B583" s="4" t="s">
        <v>1854</v>
      </c>
      <c r="C583" s="4">
        <v>438</v>
      </c>
      <c r="E583" s="160" t="s">
        <v>3045</v>
      </c>
      <c r="F583" s="12" t="s">
        <v>1855</v>
      </c>
      <c r="G583" s="12" t="s">
        <v>1856</v>
      </c>
      <c r="H583" s="43"/>
      <c r="I583" s="43"/>
      <c r="J583" s="43"/>
      <c r="K583" s="43"/>
      <c r="L583" s="43"/>
      <c r="M583" s="43"/>
      <c r="P583" s="132"/>
      <c r="Q583" s="133"/>
      <c r="R583" s="133"/>
      <c r="S583" s="115"/>
      <c r="T583" s="116"/>
      <c r="U583" s="132"/>
      <c r="V583" s="133"/>
      <c r="W583" s="133"/>
      <c r="X583" s="115"/>
      <c r="Y583" s="116"/>
      <c r="Z583" s="119" t="str">
        <f t="shared" si="28"/>
        <v/>
      </c>
      <c r="AA583" s="37" t="str">
        <f t="shared" si="29"/>
        <v/>
      </c>
    </row>
    <row r="584" spans="1:28" ht="153" hidden="1">
      <c r="A584" s="4">
        <v>2385</v>
      </c>
      <c r="B584" s="4" t="s">
        <v>1857</v>
      </c>
      <c r="C584" s="4">
        <v>433</v>
      </c>
      <c r="E584" s="160" t="s">
        <v>3046</v>
      </c>
      <c r="F584" s="12" t="s">
        <v>1858</v>
      </c>
      <c r="G584" s="12" t="s">
        <v>1859</v>
      </c>
      <c r="H584" s="43"/>
      <c r="I584" s="43"/>
      <c r="J584" s="43"/>
      <c r="K584" s="43"/>
      <c r="L584" s="43"/>
      <c r="M584" s="43"/>
      <c r="P584" s="132"/>
      <c r="Q584" s="133"/>
      <c r="R584" s="133"/>
      <c r="S584" s="115"/>
      <c r="T584" s="116"/>
      <c r="U584" s="132"/>
      <c r="V584" s="133"/>
      <c r="W584" s="133"/>
      <c r="X584" s="115"/>
      <c r="Y584" s="116"/>
      <c r="Z584" s="119" t="str">
        <f t="shared" si="28"/>
        <v/>
      </c>
      <c r="AA584" s="37" t="str">
        <f t="shared" si="29"/>
        <v/>
      </c>
    </row>
    <row r="585" spans="1:28" ht="136" hidden="1">
      <c r="A585" s="4">
        <v>2386</v>
      </c>
      <c r="B585" s="4" t="s">
        <v>1860</v>
      </c>
      <c r="C585" s="4">
        <v>434</v>
      </c>
      <c r="E585" s="160" t="s">
        <v>3047</v>
      </c>
      <c r="F585" s="12" t="s">
        <v>1861</v>
      </c>
      <c r="G585" s="12" t="s">
        <v>1862</v>
      </c>
      <c r="H585" s="43"/>
      <c r="I585" s="43"/>
      <c r="J585" s="43"/>
      <c r="K585" s="43"/>
      <c r="L585" s="43"/>
      <c r="M585" s="43"/>
      <c r="P585" s="132"/>
      <c r="Q585" s="133"/>
      <c r="R585" s="133"/>
      <c r="S585" s="115"/>
      <c r="T585" s="116"/>
      <c r="U585" s="132"/>
      <c r="V585" s="133"/>
      <c r="W585" s="133"/>
      <c r="X585" s="115"/>
      <c r="Y585" s="116"/>
      <c r="Z585" s="119" t="str">
        <f t="shared" si="28"/>
        <v/>
      </c>
      <c r="AA585" s="37" t="str">
        <f t="shared" si="29"/>
        <v/>
      </c>
    </row>
    <row r="586" spans="1:28" ht="153" hidden="1">
      <c r="A586" s="4">
        <v>2387</v>
      </c>
      <c r="B586" s="4" t="s">
        <v>1863</v>
      </c>
      <c r="C586" s="4">
        <v>435</v>
      </c>
      <c r="E586" s="160" t="s">
        <v>3048</v>
      </c>
      <c r="F586" s="12" t="s">
        <v>1864</v>
      </c>
      <c r="G586" s="12" t="s">
        <v>1865</v>
      </c>
      <c r="H586" s="43"/>
      <c r="I586" s="43"/>
      <c r="J586" s="43"/>
      <c r="K586" s="43"/>
      <c r="L586" s="43"/>
      <c r="M586" s="43"/>
      <c r="P586" s="132"/>
      <c r="Q586" s="133"/>
      <c r="R586" s="133"/>
      <c r="S586" s="115"/>
      <c r="T586" s="116"/>
      <c r="U586" s="132"/>
      <c r="V586" s="133"/>
      <c r="W586" s="133"/>
      <c r="X586" s="115"/>
      <c r="Y586" s="116"/>
      <c r="Z586" s="119" t="str">
        <f t="shared" si="28"/>
        <v/>
      </c>
      <c r="AA586" s="37" t="str">
        <f t="shared" si="29"/>
        <v/>
      </c>
    </row>
    <row r="587" spans="1:28" ht="136" hidden="1">
      <c r="A587" s="4">
        <v>2388</v>
      </c>
      <c r="B587" s="4" t="s">
        <v>1866</v>
      </c>
      <c r="C587" s="4">
        <v>437</v>
      </c>
      <c r="E587" s="160" t="s">
        <v>3049</v>
      </c>
      <c r="F587" s="12" t="s">
        <v>1867</v>
      </c>
      <c r="G587" s="12" t="s">
        <v>1868</v>
      </c>
      <c r="H587" s="43"/>
      <c r="I587" s="43"/>
      <c r="J587" s="43"/>
      <c r="K587" s="43"/>
      <c r="L587" s="43"/>
      <c r="M587" s="43"/>
      <c r="P587" s="132"/>
      <c r="Q587" s="133"/>
      <c r="R587" s="133"/>
      <c r="S587" s="115"/>
      <c r="T587" s="116"/>
      <c r="U587" s="132"/>
      <c r="V587" s="133"/>
      <c r="W587" s="133"/>
      <c r="X587" s="115"/>
      <c r="Y587" s="116"/>
      <c r="Z587" s="119" t="str">
        <f t="shared" si="28"/>
        <v/>
      </c>
      <c r="AA587" s="37" t="str">
        <f t="shared" si="29"/>
        <v/>
      </c>
    </row>
    <row r="588" spans="1:28" s="15" customFormat="1" ht="17" hidden="1">
      <c r="A588" s="4" t="s">
        <v>486</v>
      </c>
      <c r="B588" s="4" t="s">
        <v>486</v>
      </c>
      <c r="H588" s="4"/>
      <c r="P588" s="165"/>
      <c r="Q588" s="165"/>
      <c r="R588" s="165"/>
      <c r="S588" s="165"/>
      <c r="T588" s="165"/>
      <c r="U588" s="165"/>
      <c r="V588" s="165"/>
      <c r="W588" s="165"/>
      <c r="X588" s="165"/>
      <c r="Y588" s="165"/>
    </row>
    <row r="589" spans="1:28" s="15" customFormat="1" ht="17" hidden="1">
      <c r="A589" s="4" t="s">
        <v>486</v>
      </c>
      <c r="B589" s="4" t="s">
        <v>486</v>
      </c>
      <c r="H589" s="4"/>
      <c r="P589" s="165"/>
      <c r="Q589" s="165"/>
      <c r="R589" s="165"/>
      <c r="S589" s="165"/>
      <c r="T589" s="165"/>
      <c r="U589" s="165"/>
      <c r="V589" s="165"/>
      <c r="W589" s="165"/>
      <c r="X589" s="165"/>
      <c r="Y589" s="165"/>
    </row>
    <row r="590" spans="1:28" s="15" customFormat="1" ht="19" hidden="1">
      <c r="A590" s="4" t="s">
        <v>486</v>
      </c>
      <c r="B590" s="4" t="s">
        <v>486</v>
      </c>
      <c r="E590" s="172" t="s">
        <v>1869</v>
      </c>
      <c r="F590" s="170"/>
      <c r="G590" s="170"/>
      <c r="H590" s="4"/>
      <c r="P590" s="165"/>
      <c r="Q590" s="165"/>
      <c r="R590" s="165"/>
      <c r="S590" s="165"/>
      <c r="T590" s="165"/>
      <c r="U590" s="165"/>
      <c r="V590" s="165"/>
      <c r="W590" s="165"/>
      <c r="X590" s="165"/>
      <c r="Y590" s="165"/>
    </row>
    <row r="591" spans="1:28" s="15" customFormat="1" ht="68" hidden="1">
      <c r="A591" s="4" t="s">
        <v>486</v>
      </c>
      <c r="B591" s="4" t="s">
        <v>486</v>
      </c>
      <c r="E591" s="134" t="s">
        <v>1870</v>
      </c>
      <c r="F591" s="135" t="s">
        <v>1871</v>
      </c>
      <c r="G591" s="136" t="str">
        <f>HYPERLINK("http://sourcinginnovation.com/wordpress/2017/04/26/are-we-about-to-enter-the-age-of-permissive-analytics/","Are we about to enter the age of permissive analytics")</f>
        <v>Are we about to enter the age of permissive analytics</v>
      </c>
      <c r="H591" s="4"/>
      <c r="P591" s="165"/>
      <c r="Q591" s="165"/>
      <c r="R591" s="165"/>
      <c r="S591" s="165"/>
      <c r="T591" s="165"/>
      <c r="U591" s="165"/>
      <c r="V591" s="165"/>
      <c r="W591" s="165"/>
      <c r="X591" s="165"/>
      <c r="Y591" s="165"/>
    </row>
    <row r="592" spans="1:28" ht="17" hidden="1">
      <c r="A592" s="4" t="s">
        <v>486</v>
      </c>
      <c r="B592" s="4" t="s">
        <v>486</v>
      </c>
      <c r="E592" s="15"/>
      <c r="F592" s="15"/>
      <c r="G592" s="136" t="str">
        <f>HYPERLINK("http://sourcinginnovation.com/wordpress/2017/04/27/when-selecting-your-prescriptive-and-future-permissive-analytics-system/","When Selecting Your Future Permissive Analytics System")</f>
        <v>When Selecting Your Future Permissive Analytics System</v>
      </c>
      <c r="I592" s="15"/>
      <c r="J592" s="15"/>
      <c r="K592" s="15"/>
      <c r="L592" s="15"/>
      <c r="M592" s="15"/>
      <c r="N592" s="15"/>
      <c r="O592" s="15"/>
      <c r="P592" s="165"/>
      <c r="Q592" s="165"/>
      <c r="R592" s="165"/>
      <c r="S592" s="165"/>
      <c r="T592" s="165"/>
      <c r="U592" s="165"/>
      <c r="V592" s="165"/>
      <c r="W592" s="165"/>
      <c r="X592" s="165"/>
      <c r="Y592" s="165"/>
      <c r="Z592" s="15"/>
      <c r="AA592" s="15"/>
      <c r="AB592" s="15"/>
    </row>
    <row r="593" spans="1:27" ht="51" hidden="1">
      <c r="A593" s="4">
        <v>2389</v>
      </c>
      <c r="B593" s="4" t="s">
        <v>1872</v>
      </c>
      <c r="C593" s="4">
        <v>445</v>
      </c>
      <c r="E593" s="160" t="s">
        <v>3050</v>
      </c>
      <c r="F593" s="12" t="s">
        <v>1873</v>
      </c>
      <c r="G593" s="12" t="s">
        <v>1810</v>
      </c>
      <c r="H593" s="43"/>
      <c r="I593" s="43"/>
      <c r="J593" s="43"/>
      <c r="K593" s="43"/>
      <c r="L593" s="43"/>
      <c r="M593" s="43"/>
      <c r="P593" s="132"/>
      <c r="Q593" s="133"/>
      <c r="R593" s="133"/>
      <c r="S593" s="115"/>
      <c r="T593" s="116"/>
      <c r="U593" s="132"/>
      <c r="V593" s="133"/>
      <c r="W593" s="133"/>
      <c r="X593" s="115"/>
      <c r="Y593" s="116"/>
      <c r="Z593" s="119" t="str">
        <f t="shared" si="28"/>
        <v/>
      </c>
      <c r="AA593" s="37" t="str">
        <f t="shared" si="29"/>
        <v/>
      </c>
    </row>
    <row r="594" spans="1:27" ht="51" hidden="1">
      <c r="A594" s="4">
        <v>2390</v>
      </c>
      <c r="C594" s="4" t="s">
        <v>1529</v>
      </c>
      <c r="E594" s="160" t="s">
        <v>3051</v>
      </c>
      <c r="F594" s="12" t="s">
        <v>1874</v>
      </c>
      <c r="G594" s="12" t="s">
        <v>1810</v>
      </c>
      <c r="H594" s="43"/>
      <c r="I594" s="43"/>
      <c r="J594" s="43"/>
      <c r="K594" s="43"/>
      <c r="L594" s="43"/>
      <c r="M594" s="43"/>
      <c r="P594" s="132"/>
      <c r="Q594" s="133"/>
      <c r="R594" s="133"/>
      <c r="S594" s="115"/>
      <c r="T594" s="116"/>
      <c r="U594" s="132"/>
      <c r="V594" s="133"/>
      <c r="W594" s="133"/>
      <c r="X594" s="115"/>
      <c r="Y594" s="116"/>
      <c r="Z594" s="119" t="str">
        <f t="shared" si="28"/>
        <v/>
      </c>
      <c r="AA594" s="37" t="str">
        <f t="shared" si="29"/>
        <v/>
      </c>
    </row>
    <row r="595" spans="1:27" ht="221" hidden="1">
      <c r="A595" s="4">
        <v>2391</v>
      </c>
      <c r="B595" s="4" t="s">
        <v>1875</v>
      </c>
      <c r="C595" s="4">
        <v>446</v>
      </c>
      <c r="E595" s="160" t="s">
        <v>2909</v>
      </c>
      <c r="F595" s="12" t="s">
        <v>435</v>
      </c>
      <c r="G595" s="12" t="s">
        <v>1810</v>
      </c>
      <c r="H595" s="43"/>
      <c r="I595" s="43"/>
      <c r="J595" s="43"/>
      <c r="K595" s="43"/>
      <c r="L595" s="43"/>
      <c r="M595" s="43"/>
      <c r="P595" s="132"/>
      <c r="Q595" s="133"/>
      <c r="R595" s="133"/>
      <c r="S595" s="115"/>
      <c r="T595" s="116"/>
      <c r="U595" s="132"/>
      <c r="V595" s="133"/>
      <c r="W595" s="133"/>
      <c r="X595" s="115"/>
      <c r="Y595" s="116"/>
      <c r="Z595" s="119" t="str">
        <f t="shared" si="28"/>
        <v/>
      </c>
      <c r="AA595" s="37" t="str">
        <f t="shared" si="29"/>
        <v/>
      </c>
    </row>
    <row r="596" spans="1:27" ht="51" hidden="1">
      <c r="A596" s="4">
        <v>2392</v>
      </c>
      <c r="B596" s="4" t="s">
        <v>1876</v>
      </c>
      <c r="C596" s="4">
        <v>447</v>
      </c>
      <c r="E596" s="160" t="s">
        <v>2910</v>
      </c>
      <c r="F596" s="12" t="s">
        <v>1877</v>
      </c>
      <c r="G596" s="12" t="s">
        <v>1810</v>
      </c>
      <c r="H596" s="43"/>
      <c r="I596" s="43"/>
      <c r="J596" s="43"/>
      <c r="K596" s="43"/>
      <c r="L596" s="43"/>
      <c r="M596" s="43"/>
      <c r="P596" s="132"/>
      <c r="Q596" s="133"/>
      <c r="R596" s="133"/>
      <c r="S596" s="115"/>
      <c r="T596" s="116"/>
      <c r="U596" s="132"/>
      <c r="V596" s="133"/>
      <c r="W596" s="133"/>
      <c r="X596" s="115"/>
      <c r="Y596" s="116"/>
      <c r="Z596" s="119" t="str">
        <f t="shared" si="28"/>
        <v/>
      </c>
      <c r="AA596" s="37" t="str">
        <f t="shared" si="29"/>
        <v/>
      </c>
    </row>
    <row r="597" spans="1:27" ht="153" hidden="1">
      <c r="A597" s="4">
        <v>2393</v>
      </c>
      <c r="B597" s="4" t="s">
        <v>1878</v>
      </c>
      <c r="C597" s="4">
        <v>449</v>
      </c>
      <c r="E597" s="160" t="s">
        <v>2825</v>
      </c>
      <c r="F597" s="12" t="s">
        <v>1879</v>
      </c>
      <c r="G597" s="12" t="s">
        <v>1880</v>
      </c>
      <c r="H597" s="43"/>
      <c r="I597" s="43"/>
      <c r="J597" s="43"/>
      <c r="K597" s="43"/>
      <c r="L597" s="43"/>
      <c r="M597" s="43"/>
      <c r="P597" s="132"/>
      <c r="Q597" s="133"/>
      <c r="R597" s="133"/>
      <c r="S597" s="115"/>
      <c r="T597" s="116"/>
      <c r="U597" s="132"/>
      <c r="V597" s="133"/>
      <c r="W597" s="133"/>
      <c r="X597" s="115"/>
      <c r="Y597" s="116"/>
      <c r="Z597" s="119" t="str">
        <f t="shared" si="28"/>
        <v/>
      </c>
      <c r="AA597" s="37" t="str">
        <f t="shared" si="29"/>
        <v/>
      </c>
    </row>
    <row r="598" spans="1:27" ht="170" hidden="1">
      <c r="A598" s="4">
        <v>2394</v>
      </c>
      <c r="B598" s="4" t="s">
        <v>1881</v>
      </c>
      <c r="C598" s="4">
        <v>452</v>
      </c>
      <c r="E598" s="160" t="s">
        <v>3052</v>
      </c>
      <c r="F598" s="12" t="s">
        <v>441</v>
      </c>
      <c r="G598" s="12" t="s">
        <v>1882</v>
      </c>
      <c r="H598" s="43"/>
      <c r="I598" s="43"/>
      <c r="J598" s="43"/>
      <c r="K598" s="43"/>
      <c r="L598" s="43"/>
      <c r="M598" s="43"/>
      <c r="P598" s="132"/>
      <c r="Q598" s="133"/>
      <c r="R598" s="133"/>
      <c r="S598" s="115"/>
      <c r="T598" s="116"/>
      <c r="U598" s="132"/>
      <c r="V598" s="133"/>
      <c r="W598" s="133"/>
      <c r="X598" s="115"/>
      <c r="Y598" s="116"/>
      <c r="Z598" s="119" t="str">
        <f t="shared" si="28"/>
        <v/>
      </c>
      <c r="AA598" s="37" t="str">
        <f t="shared" si="29"/>
        <v/>
      </c>
    </row>
    <row r="599" spans="1:27" ht="238" hidden="1">
      <c r="A599" s="4">
        <v>2395</v>
      </c>
      <c r="B599" s="4" t="s">
        <v>1883</v>
      </c>
      <c r="C599" s="4">
        <v>481</v>
      </c>
      <c r="E599" s="160" t="s">
        <v>3053</v>
      </c>
      <c r="F599" s="12" t="s">
        <v>1884</v>
      </c>
      <c r="G599" s="12" t="s">
        <v>1885</v>
      </c>
      <c r="H599" s="43"/>
      <c r="I599" s="43"/>
      <c r="J599" s="43"/>
      <c r="K599" s="43"/>
      <c r="L599" s="43"/>
      <c r="M599" s="43"/>
      <c r="P599" s="132"/>
      <c r="Q599" s="133"/>
      <c r="R599" s="133"/>
      <c r="S599" s="115"/>
      <c r="T599" s="116"/>
      <c r="U599" s="132"/>
      <c r="V599" s="133"/>
      <c r="W599" s="133"/>
      <c r="X599" s="115"/>
      <c r="Y599" s="116"/>
      <c r="Z599" s="119" t="str">
        <f t="shared" si="28"/>
        <v/>
      </c>
      <c r="AA599" s="37" t="str">
        <f t="shared" si="29"/>
        <v/>
      </c>
    </row>
    <row r="600" spans="1:27" ht="136" hidden="1">
      <c r="A600" s="4">
        <v>2396</v>
      </c>
      <c r="B600" s="4" t="s">
        <v>1886</v>
      </c>
      <c r="C600" s="4">
        <v>455</v>
      </c>
      <c r="E600" s="160" t="s">
        <v>3054</v>
      </c>
      <c r="F600" s="12" t="s">
        <v>1887</v>
      </c>
      <c r="G600" s="12" t="s">
        <v>1888</v>
      </c>
      <c r="H600" s="43"/>
      <c r="I600" s="43"/>
      <c r="J600" s="43"/>
      <c r="K600" s="43"/>
      <c r="L600" s="43"/>
      <c r="M600" s="43"/>
      <c r="P600" s="132"/>
      <c r="Q600" s="133"/>
      <c r="R600" s="133"/>
      <c r="S600" s="115"/>
      <c r="T600" s="116"/>
      <c r="U600" s="132"/>
      <c r="V600" s="133"/>
      <c r="W600" s="133"/>
      <c r="X600" s="115"/>
      <c r="Y600" s="116"/>
      <c r="Z600" s="119" t="str">
        <f t="shared" si="28"/>
        <v/>
      </c>
      <c r="AA600" s="37" t="str">
        <f t="shared" si="29"/>
        <v/>
      </c>
    </row>
    <row r="601" spans="1:27" s="15" customFormat="1" ht="17" hidden="1">
      <c r="A601" s="4" t="s">
        <v>486</v>
      </c>
      <c r="G601" s="15" t="s">
        <v>486</v>
      </c>
      <c r="H601" s="4"/>
      <c r="P601" s="165"/>
      <c r="Q601" s="165"/>
      <c r="R601" s="165"/>
      <c r="S601" s="165"/>
      <c r="T601" s="165"/>
      <c r="U601" s="165"/>
      <c r="V601" s="165"/>
      <c r="W601" s="165"/>
      <c r="X601" s="165"/>
      <c r="Y601" s="165"/>
    </row>
    <row r="602" spans="1:27" s="15" customFormat="1" ht="17" hidden="1">
      <c r="A602" s="4" t="s">
        <v>486</v>
      </c>
      <c r="G602" s="15" t="s">
        <v>486</v>
      </c>
      <c r="H602" s="4"/>
      <c r="P602" s="165"/>
      <c r="Q602" s="165"/>
      <c r="R602" s="165"/>
      <c r="S602" s="165"/>
      <c r="T602" s="165"/>
      <c r="U602" s="165"/>
      <c r="V602" s="165"/>
      <c r="W602" s="165"/>
      <c r="X602" s="165"/>
      <c r="Y602" s="165"/>
    </row>
    <row r="603" spans="1:27" ht="17" hidden="1">
      <c r="A603" s="4" t="s">
        <v>486</v>
      </c>
      <c r="B603" s="4" t="s">
        <v>486</v>
      </c>
      <c r="E603" s="134" t="s">
        <v>1889</v>
      </c>
      <c r="F603" s="15"/>
      <c r="G603" s="15" t="s">
        <v>486</v>
      </c>
      <c r="I603" s="15"/>
      <c r="J603" s="15"/>
      <c r="K603" s="15"/>
      <c r="L603" s="15"/>
      <c r="M603" s="15"/>
      <c r="N603" s="15"/>
      <c r="O603" s="15"/>
      <c r="P603" s="165"/>
      <c r="Q603" s="165"/>
      <c r="R603" s="165"/>
      <c r="S603" s="165"/>
      <c r="T603" s="165"/>
      <c r="U603" s="165"/>
      <c r="V603" s="165"/>
      <c r="W603" s="165"/>
      <c r="X603" s="165"/>
      <c r="Y603" s="165"/>
      <c r="Z603" s="15"/>
      <c r="AA603" s="15"/>
    </row>
    <row r="604" spans="1:27" ht="102" hidden="1">
      <c r="A604" s="4">
        <v>2397</v>
      </c>
      <c r="B604" s="4" t="s">
        <v>1890</v>
      </c>
      <c r="C604" s="4">
        <v>456</v>
      </c>
      <c r="E604" s="160" t="s">
        <v>3055</v>
      </c>
      <c r="F604" s="12" t="s">
        <v>1891</v>
      </c>
      <c r="G604" s="12" t="s">
        <v>1892</v>
      </c>
      <c r="H604" s="43"/>
      <c r="I604" s="43"/>
      <c r="J604" s="43"/>
      <c r="K604" s="43"/>
      <c r="L604" s="43"/>
      <c r="M604" s="43"/>
      <c r="P604" s="132"/>
      <c r="Q604" s="133"/>
      <c r="R604" s="133"/>
      <c r="S604" s="115"/>
      <c r="T604" s="116"/>
      <c r="U604" s="132"/>
      <c r="V604" s="133"/>
      <c r="W604" s="133"/>
      <c r="X604" s="115"/>
      <c r="Y604" s="116"/>
      <c r="Z604" s="119" t="str">
        <f t="shared" si="28"/>
        <v/>
      </c>
      <c r="AA604" s="37" t="str">
        <f t="shared" si="29"/>
        <v/>
      </c>
    </row>
    <row r="605" spans="1:27" ht="119" hidden="1">
      <c r="A605" s="4">
        <v>2398</v>
      </c>
      <c r="B605" s="4" t="s">
        <v>1893</v>
      </c>
      <c r="C605" s="4">
        <v>457</v>
      </c>
      <c r="E605" s="160" t="s">
        <v>3056</v>
      </c>
      <c r="F605" s="12" t="s">
        <v>1894</v>
      </c>
      <c r="G605" s="12" t="s">
        <v>1895</v>
      </c>
      <c r="H605" s="43"/>
      <c r="I605" s="43"/>
      <c r="J605" s="43"/>
      <c r="K605" s="43"/>
      <c r="L605" s="43"/>
      <c r="M605" s="43"/>
      <c r="P605" s="132"/>
      <c r="Q605" s="133"/>
      <c r="R605" s="133"/>
      <c r="S605" s="115"/>
      <c r="T605" s="116"/>
      <c r="U605" s="132"/>
      <c r="V605" s="133"/>
      <c r="W605" s="133"/>
      <c r="X605" s="115"/>
      <c r="Y605" s="116"/>
      <c r="Z605" s="119" t="str">
        <f t="shared" si="28"/>
        <v/>
      </c>
      <c r="AA605" s="37" t="str">
        <f t="shared" si="29"/>
        <v/>
      </c>
    </row>
    <row r="606" spans="1:27" ht="102" hidden="1">
      <c r="A606" s="4">
        <v>2399</v>
      </c>
      <c r="B606" s="4" t="s">
        <v>1896</v>
      </c>
      <c r="C606" s="4">
        <v>458</v>
      </c>
      <c r="E606" s="160" t="s">
        <v>3057</v>
      </c>
      <c r="F606" s="12" t="s">
        <v>1897</v>
      </c>
      <c r="G606" s="12" t="s">
        <v>1898</v>
      </c>
      <c r="H606" s="43"/>
      <c r="I606" s="43"/>
      <c r="J606" s="43"/>
      <c r="K606" s="43"/>
      <c r="L606" s="43"/>
      <c r="M606" s="43"/>
      <c r="P606" s="132"/>
      <c r="Q606" s="133"/>
      <c r="R606" s="133"/>
      <c r="S606" s="115"/>
      <c r="T606" s="116"/>
      <c r="U606" s="132"/>
      <c r="V606" s="133"/>
      <c r="W606" s="133"/>
      <c r="X606" s="115"/>
      <c r="Y606" s="116"/>
      <c r="Z606" s="119" t="str">
        <f t="shared" si="28"/>
        <v/>
      </c>
      <c r="AA606" s="37" t="str">
        <f t="shared" si="29"/>
        <v/>
      </c>
    </row>
    <row r="607" spans="1:27" ht="136" hidden="1">
      <c r="A607" s="4">
        <v>2400</v>
      </c>
      <c r="B607" s="4" t="s">
        <v>1899</v>
      </c>
      <c r="C607" s="4">
        <v>459</v>
      </c>
      <c r="E607" s="160" t="s">
        <v>3058</v>
      </c>
      <c r="F607" s="12" t="s">
        <v>1900</v>
      </c>
      <c r="G607" s="12" t="s">
        <v>1901</v>
      </c>
      <c r="H607" s="43"/>
      <c r="I607" s="43"/>
      <c r="J607" s="43"/>
      <c r="K607" s="43"/>
      <c r="L607" s="43"/>
      <c r="M607" s="43"/>
      <c r="P607" s="132"/>
      <c r="Q607" s="133"/>
      <c r="R607" s="133"/>
      <c r="S607" s="115"/>
      <c r="T607" s="116"/>
      <c r="U607" s="132"/>
      <c r="V607" s="133"/>
      <c r="W607" s="133"/>
      <c r="X607" s="115"/>
      <c r="Y607" s="116"/>
      <c r="Z607" s="119" t="str">
        <f t="shared" si="28"/>
        <v/>
      </c>
      <c r="AA607" s="37" t="str">
        <f t="shared" si="29"/>
        <v/>
      </c>
    </row>
    <row r="608" spans="1:27" ht="136" hidden="1">
      <c r="A608" s="4">
        <v>2401</v>
      </c>
      <c r="B608" s="4" t="s">
        <v>1902</v>
      </c>
      <c r="C608" s="4">
        <v>460</v>
      </c>
      <c r="E608" s="160" t="s">
        <v>3059</v>
      </c>
      <c r="F608" s="12" t="s">
        <v>1903</v>
      </c>
      <c r="G608" s="12" t="s">
        <v>1904</v>
      </c>
      <c r="H608" s="43"/>
      <c r="I608" s="43"/>
      <c r="J608" s="43"/>
      <c r="K608" s="43"/>
      <c r="L608" s="43"/>
      <c r="M608" s="43"/>
      <c r="P608" s="132"/>
      <c r="Q608" s="133"/>
      <c r="R608" s="133"/>
      <c r="S608" s="115"/>
      <c r="T608" s="116"/>
      <c r="U608" s="132"/>
      <c r="V608" s="133"/>
      <c r="W608" s="133"/>
      <c r="X608" s="115"/>
      <c r="Y608" s="116"/>
      <c r="Z608" s="119" t="str">
        <f t="shared" si="28"/>
        <v/>
      </c>
      <c r="AA608" s="37" t="str">
        <f t="shared" si="29"/>
        <v/>
      </c>
    </row>
    <row r="609" spans="1:27" ht="119" hidden="1">
      <c r="A609" s="4">
        <v>2402</v>
      </c>
      <c r="B609" s="4" t="s">
        <v>1905</v>
      </c>
      <c r="C609" s="4">
        <v>461</v>
      </c>
      <c r="E609" s="160" t="s">
        <v>3060</v>
      </c>
      <c r="F609" s="12" t="s">
        <v>1906</v>
      </c>
      <c r="G609" s="12" t="s">
        <v>1907</v>
      </c>
      <c r="H609" s="43"/>
      <c r="I609" s="43"/>
      <c r="J609" s="43"/>
      <c r="K609" s="43"/>
      <c r="L609" s="43"/>
      <c r="M609" s="43"/>
      <c r="P609" s="132"/>
      <c r="Q609" s="133"/>
      <c r="R609" s="133"/>
      <c r="S609" s="115"/>
      <c r="T609" s="116"/>
      <c r="U609" s="132"/>
      <c r="V609" s="133"/>
      <c r="W609" s="133"/>
      <c r="X609" s="115"/>
      <c r="Y609" s="116"/>
      <c r="Z609" s="119" t="str">
        <f t="shared" si="28"/>
        <v/>
      </c>
      <c r="AA609" s="37" t="str">
        <f t="shared" si="29"/>
        <v/>
      </c>
    </row>
    <row r="610" spans="1:27" ht="119" hidden="1">
      <c r="A610" s="4">
        <v>2403</v>
      </c>
      <c r="B610" s="4" t="s">
        <v>1908</v>
      </c>
      <c r="C610" s="4">
        <v>462</v>
      </c>
      <c r="E610" s="160" t="s">
        <v>3061</v>
      </c>
      <c r="F610" s="12" t="s">
        <v>1909</v>
      </c>
      <c r="G610" s="12" t="s">
        <v>1910</v>
      </c>
      <c r="H610" s="43"/>
      <c r="I610" s="43"/>
      <c r="J610" s="43"/>
      <c r="K610" s="43"/>
      <c r="L610" s="43"/>
      <c r="M610" s="43"/>
      <c r="P610" s="132"/>
      <c r="Q610" s="133"/>
      <c r="R610" s="133"/>
      <c r="S610" s="115"/>
      <c r="T610" s="116"/>
      <c r="U610" s="132"/>
      <c r="V610" s="133"/>
      <c r="W610" s="133"/>
      <c r="X610" s="115"/>
      <c r="Y610" s="116"/>
      <c r="Z610" s="119" t="str">
        <f t="shared" si="28"/>
        <v/>
      </c>
      <c r="AA610" s="37" t="str">
        <f t="shared" si="29"/>
        <v/>
      </c>
    </row>
    <row r="611" spans="1:27" ht="102" hidden="1">
      <c r="A611" s="4">
        <v>2404</v>
      </c>
      <c r="B611" s="4" t="s">
        <v>1911</v>
      </c>
      <c r="C611" s="4">
        <v>463</v>
      </c>
      <c r="E611" s="160" t="s">
        <v>3062</v>
      </c>
      <c r="F611" s="12" t="s">
        <v>1912</v>
      </c>
      <c r="G611" s="12" t="s">
        <v>1913</v>
      </c>
      <c r="H611" s="43"/>
      <c r="I611" s="43"/>
      <c r="J611" s="43"/>
      <c r="K611" s="43"/>
      <c r="L611" s="43"/>
      <c r="M611" s="43"/>
      <c r="P611" s="132"/>
      <c r="Q611" s="133"/>
      <c r="R611" s="133"/>
      <c r="S611" s="115"/>
      <c r="T611" s="116"/>
      <c r="U611" s="132"/>
      <c r="V611" s="133"/>
      <c r="W611" s="133"/>
      <c r="X611" s="115"/>
      <c r="Y611" s="116"/>
      <c r="Z611" s="119" t="str">
        <f t="shared" si="28"/>
        <v/>
      </c>
      <c r="AA611" s="37" t="str">
        <f t="shared" si="29"/>
        <v/>
      </c>
    </row>
    <row r="612" spans="1:27" ht="119" hidden="1">
      <c r="A612" s="4">
        <v>2405</v>
      </c>
      <c r="B612" s="4" t="s">
        <v>1914</v>
      </c>
      <c r="C612" s="4">
        <v>464</v>
      </c>
      <c r="E612" s="160" t="s">
        <v>3063</v>
      </c>
      <c r="F612" s="12" t="s">
        <v>1915</v>
      </c>
      <c r="G612" s="12" t="s">
        <v>1916</v>
      </c>
      <c r="H612" s="43"/>
      <c r="I612" s="43"/>
      <c r="J612" s="43"/>
      <c r="K612" s="43"/>
      <c r="L612" s="43"/>
      <c r="M612" s="43"/>
      <c r="P612" s="132"/>
      <c r="Q612" s="133"/>
      <c r="R612" s="133"/>
      <c r="S612" s="115"/>
      <c r="T612" s="116"/>
      <c r="U612" s="132"/>
      <c r="V612" s="133"/>
      <c r="W612" s="133"/>
      <c r="X612" s="115"/>
      <c r="Y612" s="116"/>
      <c r="Z612" s="119" t="str">
        <f t="shared" si="28"/>
        <v/>
      </c>
      <c r="AA612" s="37" t="str">
        <f t="shared" si="29"/>
        <v/>
      </c>
    </row>
    <row r="613" spans="1:27" ht="102" hidden="1">
      <c r="A613" s="4">
        <v>2406</v>
      </c>
      <c r="B613" s="4" t="s">
        <v>1917</v>
      </c>
      <c r="C613" s="4">
        <v>465</v>
      </c>
      <c r="E613" s="160" t="s">
        <v>3064</v>
      </c>
      <c r="F613" s="12" t="s">
        <v>1918</v>
      </c>
      <c r="G613" s="12" t="s">
        <v>1919</v>
      </c>
      <c r="H613" s="43"/>
      <c r="I613" s="43"/>
      <c r="J613" s="43"/>
      <c r="K613" s="43"/>
      <c r="L613" s="43"/>
      <c r="M613" s="43"/>
      <c r="P613" s="132"/>
      <c r="Q613" s="133"/>
      <c r="R613" s="133"/>
      <c r="S613" s="115"/>
      <c r="T613" s="116"/>
      <c r="U613" s="132"/>
      <c r="V613" s="133"/>
      <c r="W613" s="133"/>
      <c r="X613" s="115"/>
      <c r="Y613" s="116"/>
      <c r="Z613" s="119" t="str">
        <f t="shared" si="28"/>
        <v/>
      </c>
      <c r="AA613" s="37" t="str">
        <f t="shared" si="29"/>
        <v/>
      </c>
    </row>
    <row r="614" spans="1:27" ht="170" hidden="1">
      <c r="A614" s="4">
        <v>2407</v>
      </c>
      <c r="B614" s="4" t="s">
        <v>1920</v>
      </c>
      <c r="C614" s="4">
        <v>466</v>
      </c>
      <c r="E614" s="160" t="s">
        <v>3065</v>
      </c>
      <c r="F614" s="12" t="s">
        <v>1921</v>
      </c>
      <c r="G614" s="12" t="s">
        <v>1922</v>
      </c>
      <c r="H614" s="43"/>
      <c r="I614" s="43"/>
      <c r="J614" s="43"/>
      <c r="K614" s="43"/>
      <c r="L614" s="43"/>
      <c r="M614" s="43"/>
      <c r="P614" s="132"/>
      <c r="Q614" s="133"/>
      <c r="R614" s="133"/>
      <c r="S614" s="115"/>
      <c r="T614" s="116"/>
      <c r="U614" s="132"/>
      <c r="V614" s="133"/>
      <c r="W614" s="133"/>
      <c r="X614" s="115"/>
      <c r="Y614" s="116"/>
      <c r="Z614" s="119" t="str">
        <f t="shared" si="28"/>
        <v/>
      </c>
      <c r="AA614" s="37" t="str">
        <f t="shared" si="29"/>
        <v/>
      </c>
    </row>
    <row r="615" spans="1:27" s="15" customFormat="1" ht="17" hidden="1">
      <c r="A615" s="4" t="s">
        <v>486</v>
      </c>
      <c r="H615" s="4"/>
      <c r="P615" s="165"/>
      <c r="Q615" s="165"/>
      <c r="R615" s="165"/>
      <c r="S615" s="165"/>
      <c r="T615" s="165"/>
      <c r="U615" s="165"/>
      <c r="V615" s="165"/>
      <c r="W615" s="165"/>
      <c r="X615" s="165"/>
      <c r="Y615" s="165"/>
    </row>
    <row r="616" spans="1:27" s="15" customFormat="1" ht="17" hidden="1">
      <c r="A616" s="4" t="s">
        <v>486</v>
      </c>
      <c r="H616" s="4"/>
      <c r="P616" s="165"/>
      <c r="Q616" s="165"/>
      <c r="R616" s="165"/>
      <c r="S616" s="165"/>
      <c r="T616" s="165"/>
      <c r="U616" s="165"/>
      <c r="V616" s="165"/>
      <c r="W616" s="165"/>
      <c r="X616" s="165"/>
      <c r="Y616" s="165"/>
    </row>
    <row r="617" spans="1:27" s="15" customFormat="1" ht="37" hidden="1">
      <c r="A617" s="4" t="s">
        <v>486</v>
      </c>
      <c r="E617" s="171" t="s">
        <v>1923</v>
      </c>
      <c r="F617" s="171"/>
      <c r="G617" s="171"/>
      <c r="H617" s="4"/>
      <c r="P617" s="165"/>
      <c r="Q617" s="165"/>
      <c r="R617" s="165"/>
      <c r="S617" s="165"/>
      <c r="T617" s="165"/>
      <c r="U617" s="165"/>
      <c r="V617" s="165"/>
      <c r="W617" s="165"/>
      <c r="X617" s="165"/>
      <c r="Y617" s="165"/>
    </row>
    <row r="618" spans="1:27" s="15" customFormat="1" ht="19" hidden="1">
      <c r="A618" s="4" t="s">
        <v>486</v>
      </c>
      <c r="E618" s="170" t="s">
        <v>1924</v>
      </c>
      <c r="F618" s="170"/>
      <c r="G618" s="170"/>
      <c r="H618" s="4"/>
      <c r="P618" s="165"/>
      <c r="Q618" s="165"/>
      <c r="R618" s="165"/>
      <c r="S618" s="165"/>
      <c r="T618" s="165"/>
      <c r="U618" s="165"/>
      <c r="V618" s="165"/>
      <c r="W618" s="165"/>
      <c r="X618" s="165"/>
      <c r="Y618" s="165"/>
    </row>
    <row r="619" spans="1:27" s="15" customFormat="1" ht="17" hidden="1">
      <c r="A619" s="4" t="s">
        <v>486</v>
      </c>
      <c r="B619" s="4" t="s">
        <v>486</v>
      </c>
      <c r="E619" s="131" t="s">
        <v>1925</v>
      </c>
      <c r="H619" s="4"/>
      <c r="P619" s="165"/>
      <c r="Q619" s="165"/>
      <c r="R619" s="165"/>
      <c r="S619" s="165"/>
      <c r="T619" s="165"/>
      <c r="U619" s="165"/>
      <c r="V619" s="165"/>
      <c r="W619" s="165"/>
      <c r="X619" s="165"/>
      <c r="Y619" s="165"/>
    </row>
    <row r="620" spans="1:27" ht="187" hidden="1">
      <c r="A620" s="4">
        <v>2408</v>
      </c>
      <c r="B620" s="4" t="s">
        <v>1926</v>
      </c>
      <c r="C620" s="4">
        <v>595</v>
      </c>
      <c r="D620" s="10" t="s">
        <v>1923</v>
      </c>
      <c r="E620" s="160" t="s">
        <v>3066</v>
      </c>
      <c r="F620" s="12" t="s">
        <v>1927</v>
      </c>
      <c r="G620" s="12" t="s">
        <v>1928</v>
      </c>
      <c r="H620" s="43"/>
      <c r="I620" s="43"/>
      <c r="J620" s="43"/>
      <c r="K620" s="43"/>
      <c r="L620" s="43"/>
      <c r="M620" s="43"/>
      <c r="P620" s="132"/>
      <c r="Q620" s="133"/>
      <c r="R620" s="133"/>
      <c r="S620" s="115"/>
      <c r="T620" s="116"/>
      <c r="U620" s="132"/>
      <c r="V620" s="133"/>
      <c r="W620" s="133"/>
      <c r="X620" s="115"/>
      <c r="Y620" s="116"/>
      <c r="Z620" s="119" t="str">
        <f t="shared" si="28"/>
        <v/>
      </c>
      <c r="AA620" s="37" t="str">
        <f t="shared" si="29"/>
        <v/>
      </c>
    </row>
    <row r="621" spans="1:27" ht="255" hidden="1">
      <c r="A621" s="4">
        <v>2409</v>
      </c>
      <c r="B621" s="4" t="s">
        <v>1929</v>
      </c>
      <c r="C621" s="4">
        <v>596</v>
      </c>
      <c r="D621" s="10" t="s">
        <v>1923</v>
      </c>
      <c r="E621" s="160" t="s">
        <v>3067</v>
      </c>
      <c r="F621" s="12" t="s">
        <v>1930</v>
      </c>
      <c r="G621" s="12" t="s">
        <v>1931</v>
      </c>
      <c r="H621" s="43"/>
      <c r="I621" s="43"/>
      <c r="J621" s="43"/>
      <c r="K621" s="43"/>
      <c r="L621" s="43"/>
      <c r="M621" s="43"/>
      <c r="P621" s="132"/>
      <c r="Q621" s="133"/>
      <c r="R621" s="133"/>
      <c r="S621" s="115"/>
      <c r="T621" s="116"/>
      <c r="U621" s="132"/>
      <c r="V621" s="133"/>
      <c r="W621" s="133"/>
      <c r="X621" s="115"/>
      <c r="Y621" s="116"/>
      <c r="Z621" s="119" t="str">
        <f t="shared" si="28"/>
        <v/>
      </c>
      <c r="AA621" s="37" t="str">
        <f t="shared" si="29"/>
        <v/>
      </c>
    </row>
    <row r="622" spans="1:27" s="15" customFormat="1" ht="17" hidden="1">
      <c r="A622" s="4" t="s">
        <v>486</v>
      </c>
      <c r="H622" s="4"/>
      <c r="P622" s="165"/>
      <c r="Q622" s="165"/>
      <c r="R622" s="165"/>
      <c r="S622" s="165"/>
      <c r="T622" s="165"/>
      <c r="U622" s="165"/>
      <c r="V622" s="165"/>
      <c r="W622" s="165"/>
      <c r="X622" s="165"/>
      <c r="Y622" s="165"/>
    </row>
    <row r="623" spans="1:27" ht="289" hidden="1">
      <c r="A623" s="4">
        <v>2410</v>
      </c>
      <c r="B623" s="4" t="s">
        <v>1932</v>
      </c>
      <c r="C623" s="4">
        <v>597</v>
      </c>
      <c r="E623" s="160" t="s">
        <v>3068</v>
      </c>
      <c r="F623" s="12" t="s">
        <v>1933</v>
      </c>
      <c r="G623" s="12" t="s">
        <v>1934</v>
      </c>
      <c r="H623" s="43"/>
      <c r="I623" s="43"/>
      <c r="J623" s="43"/>
      <c r="K623" s="43"/>
      <c r="L623" s="43"/>
      <c r="M623" s="43"/>
      <c r="P623" s="132"/>
      <c r="Q623" s="133"/>
      <c r="R623" s="133"/>
      <c r="S623" s="115"/>
      <c r="T623" s="116"/>
      <c r="U623" s="132"/>
      <c r="V623" s="133"/>
      <c r="W623" s="133"/>
      <c r="X623" s="115"/>
      <c r="Y623" s="116"/>
      <c r="Z623" s="119" t="str">
        <f t="shared" si="28"/>
        <v/>
      </c>
      <c r="AA623" s="37" t="str">
        <f t="shared" si="29"/>
        <v/>
      </c>
    </row>
    <row r="624" spans="1:27" ht="255" hidden="1">
      <c r="A624" s="4">
        <v>2411</v>
      </c>
      <c r="B624" s="4" t="s">
        <v>1935</v>
      </c>
      <c r="C624" s="4">
        <v>598</v>
      </c>
      <c r="E624" s="160" t="s">
        <v>3069</v>
      </c>
      <c r="F624" s="12" t="s">
        <v>1936</v>
      </c>
      <c r="G624" s="12" t="s">
        <v>1937</v>
      </c>
      <c r="H624" s="43"/>
      <c r="I624" s="43"/>
      <c r="J624" s="43"/>
      <c r="K624" s="43"/>
      <c r="L624" s="43"/>
      <c r="M624" s="43"/>
      <c r="P624" s="132"/>
      <c r="Q624" s="133"/>
      <c r="R624" s="133"/>
      <c r="S624" s="115"/>
      <c r="T624" s="116"/>
      <c r="U624" s="132"/>
      <c r="V624" s="133"/>
      <c r="W624" s="133"/>
      <c r="X624" s="115"/>
      <c r="Y624" s="116"/>
      <c r="Z624" s="119" t="str">
        <f t="shared" si="28"/>
        <v/>
      </c>
      <c r="AA624" s="37" t="str">
        <f t="shared" si="29"/>
        <v/>
      </c>
    </row>
    <row r="625" spans="1:27" s="15" customFormat="1" ht="17" hidden="1">
      <c r="A625" s="4" t="s">
        <v>486</v>
      </c>
      <c r="H625" s="4"/>
      <c r="P625" s="165"/>
      <c r="Q625" s="165"/>
      <c r="R625" s="165"/>
      <c r="S625" s="165"/>
      <c r="T625" s="165"/>
      <c r="U625" s="165"/>
      <c r="V625" s="165"/>
      <c r="W625" s="165"/>
      <c r="X625" s="165"/>
      <c r="Y625" s="165"/>
    </row>
    <row r="626" spans="1:27" ht="221" hidden="1">
      <c r="A626" s="4">
        <v>2412</v>
      </c>
      <c r="B626" s="4" t="s">
        <v>1938</v>
      </c>
      <c r="C626" s="4">
        <v>599</v>
      </c>
      <c r="E626" s="160" t="s">
        <v>3070</v>
      </c>
      <c r="F626" s="12" t="s">
        <v>1939</v>
      </c>
      <c r="G626" s="12" t="s">
        <v>1940</v>
      </c>
      <c r="H626" s="43"/>
      <c r="I626" s="43"/>
      <c r="J626" s="43"/>
      <c r="K626" s="43"/>
      <c r="L626" s="43"/>
      <c r="M626" s="43"/>
      <c r="P626" s="132"/>
      <c r="Q626" s="133"/>
      <c r="R626" s="133"/>
      <c r="S626" s="115"/>
      <c r="T626" s="116"/>
      <c r="U626" s="132"/>
      <c r="V626" s="133"/>
      <c r="W626" s="133"/>
      <c r="X626" s="115"/>
      <c r="Y626" s="116"/>
      <c r="Z626" s="119" t="str">
        <f t="shared" si="28"/>
        <v/>
      </c>
      <c r="AA626" s="37" t="str">
        <f t="shared" si="29"/>
        <v/>
      </c>
    </row>
    <row r="627" spans="1:27" ht="221" hidden="1">
      <c r="A627" s="4">
        <v>2413</v>
      </c>
      <c r="B627" s="4" t="s">
        <v>1941</v>
      </c>
      <c r="C627" s="4">
        <v>600</v>
      </c>
      <c r="E627" s="160" t="s">
        <v>3071</v>
      </c>
      <c r="F627" s="12" t="s">
        <v>1942</v>
      </c>
      <c r="G627" s="12" t="s">
        <v>1943</v>
      </c>
      <c r="H627" s="43"/>
      <c r="I627" s="43"/>
      <c r="J627" s="43"/>
      <c r="K627" s="43"/>
      <c r="L627" s="43"/>
      <c r="M627" s="43"/>
      <c r="P627" s="132"/>
      <c r="Q627" s="133"/>
      <c r="R627" s="133"/>
      <c r="S627" s="115"/>
      <c r="T627" s="116"/>
      <c r="U627" s="132"/>
      <c r="V627" s="133"/>
      <c r="W627" s="133"/>
      <c r="X627" s="115"/>
      <c r="Y627" s="116"/>
      <c r="Z627" s="119" t="str">
        <f t="shared" si="28"/>
        <v/>
      </c>
      <c r="AA627" s="37" t="str">
        <f t="shared" si="29"/>
        <v/>
      </c>
    </row>
    <row r="628" spans="1:27" ht="153" hidden="1">
      <c r="A628" s="4">
        <v>2414</v>
      </c>
      <c r="B628" s="4" t="s">
        <v>1944</v>
      </c>
      <c r="C628" s="4">
        <v>601</v>
      </c>
      <c r="E628" s="160" t="s">
        <v>3072</v>
      </c>
      <c r="F628" s="12" t="s">
        <v>1945</v>
      </c>
      <c r="G628" s="12" t="s">
        <v>1946</v>
      </c>
      <c r="H628" s="43"/>
      <c r="I628" s="43"/>
      <c r="J628" s="43"/>
      <c r="K628" s="43"/>
      <c r="L628" s="43"/>
      <c r="M628" s="43"/>
      <c r="P628" s="132"/>
      <c r="Q628" s="133"/>
      <c r="R628" s="133"/>
      <c r="S628" s="115"/>
      <c r="T628" s="116"/>
      <c r="U628" s="132"/>
      <c r="V628" s="133"/>
      <c r="W628" s="133"/>
      <c r="X628" s="115"/>
      <c r="Y628" s="116"/>
      <c r="Z628" s="119" t="str">
        <f t="shared" si="28"/>
        <v/>
      </c>
      <c r="AA628" s="37" t="str">
        <f t="shared" si="29"/>
        <v/>
      </c>
    </row>
    <row r="629" spans="1:27" ht="221" hidden="1">
      <c r="A629" s="4">
        <v>2415</v>
      </c>
      <c r="B629" s="4" t="s">
        <v>1947</v>
      </c>
      <c r="C629" s="4">
        <v>602</v>
      </c>
      <c r="E629" s="160" t="s">
        <v>3073</v>
      </c>
      <c r="F629" s="12" t="s">
        <v>1948</v>
      </c>
      <c r="G629" s="12" t="s">
        <v>1949</v>
      </c>
      <c r="H629" s="43"/>
      <c r="I629" s="43"/>
      <c r="J629" s="43"/>
      <c r="K629" s="43"/>
      <c r="L629" s="43"/>
      <c r="M629" s="43"/>
      <c r="P629" s="132"/>
      <c r="Q629" s="133"/>
      <c r="R629" s="133"/>
      <c r="S629" s="115"/>
      <c r="T629" s="116"/>
      <c r="U629" s="132"/>
      <c r="V629" s="133"/>
      <c r="W629" s="133"/>
      <c r="X629" s="115"/>
      <c r="Y629" s="116"/>
      <c r="Z629" s="119" t="str">
        <f t="shared" si="28"/>
        <v/>
      </c>
      <c r="AA629" s="37" t="str">
        <f t="shared" si="29"/>
        <v/>
      </c>
    </row>
    <row r="630" spans="1:27" ht="187" hidden="1">
      <c r="A630" s="4">
        <v>2416</v>
      </c>
      <c r="B630" s="4" t="s">
        <v>1950</v>
      </c>
      <c r="C630" s="4">
        <v>605</v>
      </c>
      <c r="E630" s="160" t="s">
        <v>3074</v>
      </c>
      <c r="F630" s="12" t="s">
        <v>1951</v>
      </c>
      <c r="G630" s="12" t="s">
        <v>1952</v>
      </c>
      <c r="H630" s="43"/>
      <c r="I630" s="43"/>
      <c r="J630" s="43"/>
      <c r="K630" s="43"/>
      <c r="L630" s="43"/>
      <c r="M630" s="43"/>
      <c r="P630" s="132"/>
      <c r="Q630" s="133"/>
      <c r="R630" s="133"/>
      <c r="S630" s="115"/>
      <c r="T630" s="116"/>
      <c r="U630" s="132"/>
      <c r="V630" s="133"/>
      <c r="W630" s="133"/>
      <c r="X630" s="115"/>
      <c r="Y630" s="116"/>
      <c r="Z630" s="119" t="str">
        <f t="shared" si="28"/>
        <v/>
      </c>
      <c r="AA630" s="37" t="str">
        <f t="shared" si="29"/>
        <v/>
      </c>
    </row>
    <row r="631" spans="1:27" s="15" customFormat="1" ht="17" hidden="1">
      <c r="A631" s="4" t="s">
        <v>486</v>
      </c>
      <c r="H631" s="4"/>
      <c r="P631" s="165"/>
      <c r="Q631" s="165"/>
      <c r="R631" s="165"/>
      <c r="S631" s="165"/>
      <c r="T631" s="165"/>
      <c r="U631" s="165"/>
      <c r="V631" s="165"/>
      <c r="W631" s="165"/>
      <c r="X631" s="165"/>
      <c r="Y631" s="165"/>
    </row>
    <row r="632" spans="1:27" s="15" customFormat="1" ht="17" hidden="1">
      <c r="A632" s="4" t="s">
        <v>486</v>
      </c>
      <c r="H632" s="4"/>
      <c r="P632" s="165"/>
      <c r="Q632" s="165"/>
      <c r="R632" s="165"/>
      <c r="S632" s="165"/>
      <c r="T632" s="165"/>
      <c r="U632" s="165"/>
      <c r="V632" s="165"/>
      <c r="W632" s="165"/>
      <c r="X632" s="165"/>
      <c r="Y632" s="165"/>
    </row>
    <row r="633" spans="1:27" s="15" customFormat="1" ht="34" hidden="1">
      <c r="A633" s="4" t="s">
        <v>486</v>
      </c>
      <c r="B633" s="4" t="s">
        <v>486</v>
      </c>
      <c r="E633" s="131" t="s">
        <v>1953</v>
      </c>
      <c r="H633" s="4"/>
      <c r="P633" s="165"/>
      <c r="Q633" s="165"/>
      <c r="R633" s="165"/>
      <c r="S633" s="165"/>
      <c r="T633" s="165"/>
      <c r="U633" s="165"/>
      <c r="V633" s="165"/>
      <c r="W633" s="165"/>
      <c r="X633" s="165"/>
      <c r="Y633" s="165"/>
      <c r="Z633" s="15" t="str">
        <f t="shared" si="28"/>
        <v/>
      </c>
      <c r="AA633" s="15" t="str">
        <f t="shared" si="29"/>
        <v/>
      </c>
    </row>
    <row r="634" spans="1:27" ht="187" hidden="1">
      <c r="A634" s="4">
        <v>2417</v>
      </c>
      <c r="B634" s="4" t="s">
        <v>1954</v>
      </c>
      <c r="C634" s="4">
        <v>606</v>
      </c>
      <c r="E634" s="160" t="s">
        <v>3075</v>
      </c>
      <c r="F634" s="12" t="s">
        <v>1955</v>
      </c>
      <c r="G634" s="12" t="s">
        <v>1956</v>
      </c>
      <c r="H634" s="43"/>
      <c r="I634" s="43"/>
      <c r="J634" s="43"/>
      <c r="K634" s="43"/>
      <c r="L634" s="43"/>
      <c r="M634" s="43"/>
      <c r="P634" s="132"/>
      <c r="Q634" s="133"/>
      <c r="R634" s="133"/>
      <c r="S634" s="115"/>
      <c r="T634" s="116"/>
      <c r="U634" s="132"/>
      <c r="V634" s="133"/>
      <c r="W634" s="133"/>
      <c r="X634" s="115"/>
      <c r="Y634" s="116"/>
      <c r="Z634" s="119" t="str">
        <f t="shared" si="28"/>
        <v/>
      </c>
      <c r="AA634" s="37" t="str">
        <f t="shared" si="29"/>
        <v/>
      </c>
    </row>
    <row r="635" spans="1:27" ht="153" hidden="1">
      <c r="A635" s="4">
        <v>2418</v>
      </c>
      <c r="B635" s="4" t="s">
        <v>1957</v>
      </c>
      <c r="C635" s="4">
        <v>607</v>
      </c>
      <c r="E635" s="160" t="s">
        <v>3076</v>
      </c>
      <c r="F635" s="12" t="s">
        <v>1958</v>
      </c>
      <c r="G635" s="12" t="s">
        <v>1959</v>
      </c>
      <c r="H635" s="43"/>
      <c r="I635" s="43"/>
      <c r="J635" s="43"/>
      <c r="K635" s="43"/>
      <c r="L635" s="43"/>
      <c r="M635" s="43"/>
      <c r="P635" s="132"/>
      <c r="Q635" s="133"/>
      <c r="R635" s="133"/>
      <c r="S635" s="115"/>
      <c r="T635" s="116"/>
      <c r="U635" s="132"/>
      <c r="V635" s="133"/>
      <c r="W635" s="133"/>
      <c r="X635" s="115"/>
      <c r="Y635" s="116"/>
      <c r="Z635" s="119" t="str">
        <f t="shared" si="28"/>
        <v/>
      </c>
      <c r="AA635" s="37" t="str">
        <f t="shared" si="29"/>
        <v/>
      </c>
    </row>
    <row r="636" spans="1:27" ht="153" hidden="1">
      <c r="A636" s="4">
        <v>2419</v>
      </c>
      <c r="B636" s="4" t="s">
        <v>1960</v>
      </c>
      <c r="C636" s="4">
        <v>608</v>
      </c>
      <c r="E636" s="160" t="s">
        <v>3077</v>
      </c>
      <c r="F636" s="12" t="s">
        <v>1961</v>
      </c>
      <c r="G636" s="12" t="s">
        <v>1962</v>
      </c>
      <c r="H636" s="43"/>
      <c r="I636" s="43"/>
      <c r="J636" s="43"/>
      <c r="K636" s="43"/>
      <c r="L636" s="43"/>
      <c r="M636" s="43"/>
      <c r="P636" s="132"/>
      <c r="Q636" s="133"/>
      <c r="R636" s="133"/>
      <c r="S636" s="115"/>
      <c r="T636" s="116"/>
      <c r="U636" s="132"/>
      <c r="V636" s="133"/>
      <c r="W636" s="133"/>
      <c r="X636" s="115"/>
      <c r="Y636" s="116"/>
      <c r="Z636" s="119" t="str">
        <f t="shared" si="28"/>
        <v/>
      </c>
      <c r="AA636" s="37" t="str">
        <f t="shared" si="29"/>
        <v/>
      </c>
    </row>
    <row r="637" spans="1:27" ht="136" hidden="1">
      <c r="A637" s="4">
        <v>2420</v>
      </c>
      <c r="B637" s="4" t="s">
        <v>1963</v>
      </c>
      <c r="C637" s="4">
        <v>609</v>
      </c>
      <c r="E637" s="160" t="s">
        <v>3078</v>
      </c>
      <c r="F637" s="12" t="s">
        <v>1964</v>
      </c>
      <c r="G637" s="12" t="s">
        <v>1965</v>
      </c>
      <c r="H637" s="43"/>
      <c r="I637" s="43"/>
      <c r="J637" s="43"/>
      <c r="K637" s="43"/>
      <c r="L637" s="43"/>
      <c r="M637" s="43"/>
      <c r="P637" s="132"/>
      <c r="Q637" s="133"/>
      <c r="R637" s="133"/>
      <c r="S637" s="115"/>
      <c r="T637" s="116"/>
      <c r="U637" s="132"/>
      <c r="V637" s="133"/>
      <c r="W637" s="133"/>
      <c r="X637" s="115"/>
      <c r="Y637" s="116"/>
      <c r="Z637" s="119" t="str">
        <f t="shared" si="28"/>
        <v/>
      </c>
      <c r="AA637" s="37" t="str">
        <f t="shared" si="29"/>
        <v/>
      </c>
    </row>
    <row r="638" spans="1:27" ht="102" hidden="1">
      <c r="A638" s="4">
        <v>2421</v>
      </c>
      <c r="B638" s="4" t="s">
        <v>1966</v>
      </c>
      <c r="C638" s="4">
        <v>610</v>
      </c>
      <c r="D638" s="10" t="s">
        <v>1923</v>
      </c>
      <c r="E638" s="160" t="s">
        <v>3079</v>
      </c>
      <c r="F638" s="12" t="s">
        <v>1967</v>
      </c>
      <c r="G638" s="12" t="s">
        <v>1968</v>
      </c>
      <c r="H638" s="43"/>
      <c r="I638" s="43"/>
      <c r="J638" s="43"/>
      <c r="K638" s="43"/>
      <c r="L638" s="43"/>
      <c r="M638" s="43"/>
      <c r="P638" s="132"/>
      <c r="Q638" s="133"/>
      <c r="R638" s="133"/>
      <c r="S638" s="115"/>
      <c r="T638" s="116"/>
      <c r="U638" s="132"/>
      <c r="V638" s="133"/>
      <c r="W638" s="133"/>
      <c r="X638" s="115"/>
      <c r="Y638" s="116"/>
      <c r="Z638" s="119" t="str">
        <f t="shared" si="28"/>
        <v/>
      </c>
      <c r="AA638" s="37" t="str">
        <f t="shared" si="29"/>
        <v/>
      </c>
    </row>
    <row r="639" spans="1:27" ht="187" hidden="1">
      <c r="A639" s="4">
        <v>2422</v>
      </c>
      <c r="B639" s="4" t="s">
        <v>1969</v>
      </c>
      <c r="C639" s="4">
        <v>611</v>
      </c>
      <c r="E639" s="160" t="s">
        <v>3080</v>
      </c>
      <c r="F639" s="12" t="s">
        <v>1970</v>
      </c>
      <c r="G639" s="12" t="s">
        <v>1971</v>
      </c>
      <c r="H639" s="43"/>
      <c r="I639" s="43"/>
      <c r="J639" s="43"/>
      <c r="K639" s="43"/>
      <c r="L639" s="43"/>
      <c r="M639" s="43"/>
      <c r="P639" s="132"/>
      <c r="Q639" s="133"/>
      <c r="R639" s="133"/>
      <c r="S639" s="115"/>
      <c r="T639" s="116"/>
      <c r="U639" s="132"/>
      <c r="V639" s="133"/>
      <c r="W639" s="133"/>
      <c r="X639" s="115"/>
      <c r="Y639" s="116"/>
      <c r="Z639" s="119" t="str">
        <f t="shared" si="28"/>
        <v/>
      </c>
      <c r="AA639" s="37" t="str">
        <f t="shared" si="29"/>
        <v/>
      </c>
    </row>
    <row r="640" spans="1:27" ht="153" hidden="1">
      <c r="A640" s="4">
        <v>2423</v>
      </c>
      <c r="B640" s="4" t="s">
        <v>1972</v>
      </c>
      <c r="C640" s="4">
        <v>612</v>
      </c>
      <c r="D640" s="10" t="s">
        <v>1923</v>
      </c>
      <c r="E640" s="160" t="s">
        <v>3081</v>
      </c>
      <c r="F640" s="12" t="s">
        <v>1973</v>
      </c>
      <c r="G640" s="12" t="s">
        <v>1974</v>
      </c>
      <c r="H640" s="43"/>
      <c r="I640" s="43"/>
      <c r="J640" s="43"/>
      <c r="K640" s="43"/>
      <c r="L640" s="43"/>
      <c r="M640" s="43"/>
      <c r="P640" s="132"/>
      <c r="Q640" s="133"/>
      <c r="R640" s="133"/>
      <c r="S640" s="115"/>
      <c r="T640" s="116"/>
      <c r="U640" s="132"/>
      <c r="V640" s="133"/>
      <c r="W640" s="133"/>
      <c r="X640" s="115"/>
      <c r="Y640" s="116"/>
      <c r="Z640" s="119" t="str">
        <f t="shared" si="28"/>
        <v/>
      </c>
      <c r="AA640" s="37" t="str">
        <f t="shared" si="29"/>
        <v/>
      </c>
    </row>
    <row r="641" spans="1:27" ht="153" hidden="1">
      <c r="A641" s="4">
        <v>2424</v>
      </c>
      <c r="B641" s="4" t="s">
        <v>1975</v>
      </c>
      <c r="C641" s="4">
        <v>613</v>
      </c>
      <c r="E641" s="160" t="s">
        <v>3082</v>
      </c>
      <c r="F641" s="12" t="s">
        <v>1976</v>
      </c>
      <c r="G641" s="12" t="s">
        <v>1977</v>
      </c>
      <c r="H641" s="43"/>
      <c r="I641" s="43"/>
      <c r="J641" s="43"/>
      <c r="K641" s="43"/>
      <c r="L641" s="43"/>
      <c r="M641" s="43"/>
      <c r="P641" s="132"/>
      <c r="Q641" s="133"/>
      <c r="R641" s="133"/>
      <c r="S641" s="115"/>
      <c r="T641" s="116"/>
      <c r="U641" s="132"/>
      <c r="V641" s="133"/>
      <c r="W641" s="133"/>
      <c r="X641" s="115"/>
      <c r="Y641" s="116"/>
      <c r="Z641" s="119" t="str">
        <f t="shared" si="28"/>
        <v/>
      </c>
      <c r="AA641" s="37" t="str">
        <f t="shared" si="29"/>
        <v/>
      </c>
    </row>
    <row r="642" spans="1:27" ht="136" hidden="1">
      <c r="A642" s="4">
        <v>2425</v>
      </c>
      <c r="B642" s="4" t="s">
        <v>1978</v>
      </c>
      <c r="C642" s="4">
        <v>614</v>
      </c>
      <c r="E642" s="160" t="s">
        <v>3083</v>
      </c>
      <c r="F642" s="12" t="s">
        <v>1979</v>
      </c>
      <c r="G642" s="12" t="s">
        <v>1980</v>
      </c>
      <c r="H642" s="43"/>
      <c r="I642" s="43"/>
      <c r="J642" s="43"/>
      <c r="K642" s="43"/>
      <c r="L642" s="43"/>
      <c r="M642" s="43"/>
      <c r="P642" s="132"/>
      <c r="Q642" s="133"/>
      <c r="R642" s="133"/>
      <c r="S642" s="115"/>
      <c r="T642" s="116"/>
      <c r="U642" s="132"/>
      <c r="V642" s="133"/>
      <c r="W642" s="133"/>
      <c r="X642" s="115"/>
      <c r="Y642" s="116"/>
      <c r="Z642" s="119" t="str">
        <f t="shared" si="28"/>
        <v/>
      </c>
      <c r="AA642" s="37" t="str">
        <f t="shared" si="29"/>
        <v/>
      </c>
    </row>
    <row r="643" spans="1:27" s="15" customFormat="1" ht="17" hidden="1">
      <c r="A643" s="4" t="s">
        <v>486</v>
      </c>
      <c r="H643" s="4"/>
      <c r="P643" s="165"/>
      <c r="Q643" s="165"/>
      <c r="R643" s="165"/>
      <c r="S643" s="165"/>
      <c r="T643" s="165"/>
      <c r="U643" s="165"/>
      <c r="V643" s="165"/>
      <c r="W643" s="165"/>
      <c r="X643" s="165"/>
      <c r="Y643" s="165"/>
    </row>
    <row r="644" spans="1:27" s="15" customFormat="1" ht="17" hidden="1">
      <c r="A644" s="4" t="s">
        <v>486</v>
      </c>
      <c r="H644" s="4"/>
      <c r="P644" s="165"/>
      <c r="Q644" s="165"/>
      <c r="R644" s="165"/>
      <c r="S644" s="165"/>
      <c r="T644" s="165"/>
      <c r="U644" s="165"/>
      <c r="V644" s="165"/>
      <c r="W644" s="165"/>
      <c r="X644" s="165"/>
      <c r="Y644" s="165"/>
    </row>
    <row r="645" spans="1:27" ht="19" hidden="1">
      <c r="A645" s="4" t="s">
        <v>486</v>
      </c>
      <c r="B645" s="4" t="s">
        <v>486</v>
      </c>
      <c r="E645" s="170" t="s">
        <v>1981</v>
      </c>
      <c r="F645" s="170"/>
      <c r="G645" s="170"/>
      <c r="P645" s="165"/>
      <c r="Q645" s="165"/>
      <c r="R645" s="165"/>
      <c r="S645" s="165"/>
      <c r="T645" s="165"/>
      <c r="U645" s="165"/>
      <c r="V645" s="165"/>
      <c r="W645" s="165"/>
      <c r="X645" s="165"/>
      <c r="Y645" s="165"/>
      <c r="Z645" s="15"/>
      <c r="AA645" s="15"/>
    </row>
    <row r="646" spans="1:27" s="15" customFormat="1" ht="34" hidden="1">
      <c r="A646" s="4" t="s">
        <v>486</v>
      </c>
      <c r="B646" s="4" t="s">
        <v>486</v>
      </c>
      <c r="E646" s="131" t="s">
        <v>1982</v>
      </c>
      <c r="H646" s="4"/>
      <c r="P646" s="165"/>
      <c r="Q646" s="165"/>
      <c r="R646" s="165"/>
      <c r="S646" s="165"/>
      <c r="T646" s="165"/>
      <c r="U646" s="165"/>
      <c r="V646" s="165"/>
      <c r="W646" s="165"/>
      <c r="X646" s="165"/>
      <c r="Y646" s="165"/>
      <c r="Z646" s="15" t="str">
        <f t="shared" ref="Z646:Z685" si="30">IF(U646&lt;&gt;"",U646,IF(P646&lt;&gt;"",P646,IF(N646&lt;&gt;"",N646,"")))</f>
        <v/>
      </c>
      <c r="AA646" s="15" t="str">
        <f t="shared" ref="AA646:AA685" si="31">IF(X646&lt;&gt;"",X646,IF(S646&lt;&gt;"",S646,IF(O646&lt;&gt;"",O646,"")))</f>
        <v/>
      </c>
    </row>
    <row r="647" spans="1:27" ht="187" hidden="1">
      <c r="A647" s="4">
        <v>2426</v>
      </c>
      <c r="B647" s="4" t="s">
        <v>1983</v>
      </c>
      <c r="C647" s="4">
        <v>615</v>
      </c>
      <c r="E647" s="160" t="s">
        <v>3084</v>
      </c>
      <c r="F647" s="12" t="s">
        <v>1984</v>
      </c>
      <c r="G647" s="12" t="s">
        <v>1985</v>
      </c>
      <c r="H647" s="43"/>
      <c r="I647" s="43"/>
      <c r="J647" s="43"/>
      <c r="K647" s="43"/>
      <c r="L647" s="43"/>
      <c r="M647" s="43"/>
      <c r="P647" s="132"/>
      <c r="Q647" s="133"/>
      <c r="R647" s="133"/>
      <c r="S647" s="115"/>
      <c r="T647" s="116"/>
      <c r="U647" s="132"/>
      <c r="V647" s="133"/>
      <c r="W647" s="133"/>
      <c r="X647" s="115"/>
      <c r="Y647" s="116"/>
      <c r="Z647" s="119" t="str">
        <f t="shared" si="30"/>
        <v/>
      </c>
      <c r="AA647" s="37" t="str">
        <f t="shared" si="31"/>
        <v/>
      </c>
    </row>
    <row r="648" spans="1:27" ht="153" hidden="1">
      <c r="A648" s="4">
        <v>2427</v>
      </c>
      <c r="B648" s="4" t="s">
        <v>1986</v>
      </c>
      <c r="C648" s="4">
        <v>616</v>
      </c>
      <c r="E648" s="160" t="s">
        <v>3085</v>
      </c>
      <c r="F648" s="12" t="s">
        <v>1987</v>
      </c>
      <c r="G648" s="12" t="s">
        <v>1988</v>
      </c>
      <c r="H648" s="43"/>
      <c r="I648" s="43"/>
      <c r="J648" s="43"/>
      <c r="K648" s="43"/>
      <c r="L648" s="43"/>
      <c r="M648" s="43"/>
      <c r="P648" s="132"/>
      <c r="Q648" s="133"/>
      <c r="R648" s="133"/>
      <c r="S648" s="115"/>
      <c r="T648" s="116"/>
      <c r="U648" s="132"/>
      <c r="V648" s="133"/>
      <c r="W648" s="133"/>
      <c r="X648" s="115"/>
      <c r="Y648" s="116"/>
      <c r="Z648" s="119" t="str">
        <f t="shared" si="30"/>
        <v/>
      </c>
      <c r="AA648" s="37" t="str">
        <f t="shared" si="31"/>
        <v/>
      </c>
    </row>
    <row r="649" spans="1:27" ht="204" hidden="1">
      <c r="A649" s="4">
        <v>2428</v>
      </c>
      <c r="B649" s="4" t="s">
        <v>1989</v>
      </c>
      <c r="C649" s="4">
        <v>617</v>
      </c>
      <c r="E649" s="160" t="s">
        <v>3086</v>
      </c>
      <c r="F649" s="12" t="s">
        <v>1990</v>
      </c>
      <c r="G649" s="12" t="s">
        <v>1991</v>
      </c>
      <c r="H649" s="43"/>
      <c r="I649" s="43"/>
      <c r="J649" s="43"/>
      <c r="K649" s="43"/>
      <c r="L649" s="43"/>
      <c r="M649" s="43"/>
      <c r="P649" s="132"/>
      <c r="Q649" s="133"/>
      <c r="R649" s="133"/>
      <c r="S649" s="115"/>
      <c r="T649" s="116"/>
      <c r="U649" s="132"/>
      <c r="V649" s="133"/>
      <c r="W649" s="133"/>
      <c r="X649" s="115"/>
      <c r="Y649" s="116"/>
      <c r="Z649" s="119" t="str">
        <f t="shared" si="30"/>
        <v/>
      </c>
      <c r="AA649" s="37" t="str">
        <f t="shared" si="31"/>
        <v/>
      </c>
    </row>
    <row r="650" spans="1:27" s="15" customFormat="1" ht="17" hidden="1">
      <c r="A650" s="4" t="s">
        <v>486</v>
      </c>
      <c r="H650" s="4"/>
      <c r="P650" s="165"/>
      <c r="Q650" s="165"/>
      <c r="R650" s="165"/>
      <c r="S650" s="165"/>
      <c r="T650" s="165"/>
      <c r="U650" s="165"/>
      <c r="V650" s="165"/>
      <c r="W650" s="165"/>
      <c r="X650" s="165"/>
      <c r="Y650" s="165"/>
    </row>
    <row r="651" spans="1:27" s="15" customFormat="1" ht="17" hidden="1">
      <c r="A651" s="4" t="s">
        <v>486</v>
      </c>
      <c r="H651" s="4"/>
      <c r="P651" s="165"/>
      <c r="Q651" s="165"/>
      <c r="R651" s="165"/>
      <c r="S651" s="165"/>
      <c r="T651" s="165"/>
      <c r="U651" s="165"/>
      <c r="V651" s="165"/>
      <c r="W651" s="165"/>
      <c r="X651" s="165"/>
      <c r="Y651" s="165"/>
    </row>
    <row r="652" spans="1:27" s="15" customFormat="1" ht="17" hidden="1">
      <c r="A652" s="4" t="s">
        <v>486</v>
      </c>
      <c r="B652" s="4" t="s">
        <v>486</v>
      </c>
      <c r="E652" s="131" t="s">
        <v>1992</v>
      </c>
      <c r="H652" s="4"/>
      <c r="P652" s="165"/>
      <c r="Q652" s="165"/>
      <c r="R652" s="165"/>
      <c r="S652" s="165"/>
      <c r="T652" s="165"/>
      <c r="U652" s="165"/>
      <c r="V652" s="165"/>
      <c r="W652" s="165"/>
      <c r="X652" s="165"/>
      <c r="Y652" s="165"/>
      <c r="Z652" s="15" t="str">
        <f t="shared" si="30"/>
        <v/>
      </c>
      <c r="AA652" s="15" t="str">
        <f t="shared" si="31"/>
        <v/>
      </c>
    </row>
    <row r="653" spans="1:27" ht="170" hidden="1">
      <c r="A653" s="4">
        <v>2429</v>
      </c>
      <c r="B653" s="4" t="s">
        <v>1993</v>
      </c>
      <c r="C653" s="4">
        <v>618</v>
      </c>
      <c r="E653" s="160" t="s">
        <v>3087</v>
      </c>
      <c r="F653" s="12" t="s">
        <v>1994</v>
      </c>
      <c r="G653" s="12" t="s">
        <v>1995</v>
      </c>
      <c r="H653" s="43"/>
      <c r="I653" s="43"/>
      <c r="J653" s="43"/>
      <c r="K653" s="43"/>
      <c r="L653" s="43"/>
      <c r="M653" s="43"/>
      <c r="P653" s="132"/>
      <c r="Q653" s="133"/>
      <c r="R653" s="133"/>
      <c r="S653" s="115"/>
      <c r="T653" s="116"/>
      <c r="U653" s="132"/>
      <c r="V653" s="133"/>
      <c r="W653" s="133"/>
      <c r="X653" s="115"/>
      <c r="Y653" s="116"/>
      <c r="Z653" s="119" t="str">
        <f t="shared" si="30"/>
        <v/>
      </c>
      <c r="AA653" s="37" t="str">
        <f t="shared" si="31"/>
        <v/>
      </c>
    </row>
    <row r="654" spans="1:27" ht="170" hidden="1">
      <c r="A654" s="4">
        <v>2430</v>
      </c>
      <c r="B654" s="4" t="s">
        <v>1996</v>
      </c>
      <c r="C654" s="4">
        <v>619</v>
      </c>
      <c r="E654" s="160" t="s">
        <v>3088</v>
      </c>
      <c r="F654" s="12" t="s">
        <v>1997</v>
      </c>
      <c r="G654" s="12" t="s">
        <v>1998</v>
      </c>
      <c r="H654" s="43"/>
      <c r="I654" s="43"/>
      <c r="J654" s="43"/>
      <c r="K654" s="43"/>
      <c r="L654" s="43"/>
      <c r="M654" s="43"/>
      <c r="P654" s="132"/>
      <c r="Q654" s="133"/>
      <c r="R654" s="133"/>
      <c r="S654" s="115"/>
      <c r="T654" s="116"/>
      <c r="U654" s="132"/>
      <c r="V654" s="133"/>
      <c r="W654" s="133"/>
      <c r="X654" s="115"/>
      <c r="Y654" s="116"/>
      <c r="Z654" s="119" t="str">
        <f t="shared" si="30"/>
        <v/>
      </c>
      <c r="AA654" s="37" t="str">
        <f t="shared" si="31"/>
        <v/>
      </c>
    </row>
    <row r="655" spans="1:27" ht="221" hidden="1">
      <c r="A655" s="4">
        <v>2431</v>
      </c>
      <c r="B655" s="4" t="s">
        <v>1999</v>
      </c>
      <c r="C655" s="4">
        <v>620</v>
      </c>
      <c r="E655" s="160" t="s">
        <v>3089</v>
      </c>
      <c r="F655" s="12" t="s">
        <v>2000</v>
      </c>
      <c r="G655" s="12" t="s">
        <v>2001</v>
      </c>
      <c r="H655" s="43"/>
      <c r="I655" s="43"/>
      <c r="J655" s="43"/>
      <c r="K655" s="43"/>
      <c r="L655" s="43"/>
      <c r="M655" s="43"/>
      <c r="P655" s="132"/>
      <c r="Q655" s="133"/>
      <c r="R655" s="133"/>
      <c r="S655" s="115"/>
      <c r="T655" s="116"/>
      <c r="U655" s="132"/>
      <c r="V655" s="133"/>
      <c r="W655" s="133"/>
      <c r="X655" s="115"/>
      <c r="Y655" s="116"/>
      <c r="Z655" s="119" t="str">
        <f t="shared" si="30"/>
        <v/>
      </c>
      <c r="AA655" s="37" t="str">
        <f t="shared" si="31"/>
        <v/>
      </c>
    </row>
    <row r="656" spans="1:27" s="15" customFormat="1" ht="17" hidden="1">
      <c r="A656" s="4" t="s">
        <v>486</v>
      </c>
      <c r="H656" s="4"/>
      <c r="P656" s="165"/>
      <c r="Q656" s="165"/>
      <c r="R656" s="165"/>
      <c r="S656" s="165"/>
      <c r="T656" s="165"/>
      <c r="U656" s="165"/>
      <c r="V656" s="165"/>
      <c r="W656" s="165"/>
      <c r="X656" s="165"/>
      <c r="Y656" s="165"/>
    </row>
    <row r="657" spans="1:27" ht="170" hidden="1">
      <c r="A657" s="4">
        <v>2432</v>
      </c>
      <c r="B657" s="4" t="s">
        <v>2002</v>
      </c>
      <c r="C657" s="4">
        <v>622</v>
      </c>
      <c r="E657" s="160" t="s">
        <v>3090</v>
      </c>
      <c r="F657" s="12" t="s">
        <v>2003</v>
      </c>
      <c r="G657" s="12" t="s">
        <v>2004</v>
      </c>
      <c r="H657" s="43"/>
      <c r="I657" s="43"/>
      <c r="J657" s="43"/>
      <c r="K657" s="43"/>
      <c r="L657" s="43"/>
      <c r="M657" s="43"/>
      <c r="P657" s="132"/>
      <c r="Q657" s="133"/>
      <c r="R657" s="133"/>
      <c r="S657" s="115"/>
      <c r="T657" s="116"/>
      <c r="U657" s="132"/>
      <c r="V657" s="133"/>
      <c r="W657" s="133"/>
      <c r="X657" s="115"/>
      <c r="Y657" s="116"/>
      <c r="Z657" s="119" t="str">
        <f t="shared" si="30"/>
        <v/>
      </c>
      <c r="AA657" s="37" t="str">
        <f t="shared" si="31"/>
        <v/>
      </c>
    </row>
    <row r="658" spans="1:27" ht="221" hidden="1">
      <c r="A658" s="4">
        <v>2433</v>
      </c>
      <c r="B658" s="4" t="s">
        <v>2005</v>
      </c>
      <c r="C658" s="4">
        <v>623</v>
      </c>
      <c r="E658" s="160" t="s">
        <v>3091</v>
      </c>
      <c r="F658" s="12" t="s">
        <v>2006</v>
      </c>
      <c r="G658" s="12" t="s">
        <v>2007</v>
      </c>
      <c r="H658" s="43"/>
      <c r="I658" s="43"/>
      <c r="J658" s="43"/>
      <c r="K658" s="43"/>
      <c r="L658" s="43"/>
      <c r="M658" s="43"/>
      <c r="P658" s="132"/>
      <c r="Q658" s="133"/>
      <c r="R658" s="133"/>
      <c r="S658" s="115"/>
      <c r="T658" s="116"/>
      <c r="U658" s="132"/>
      <c r="V658" s="133"/>
      <c r="W658" s="133"/>
      <c r="X658" s="115"/>
      <c r="Y658" s="116"/>
      <c r="Z658" s="119" t="str">
        <f t="shared" si="30"/>
        <v/>
      </c>
      <c r="AA658" s="37" t="str">
        <f t="shared" si="31"/>
        <v/>
      </c>
    </row>
    <row r="659" spans="1:27" ht="187" hidden="1">
      <c r="A659" s="4">
        <v>2434</v>
      </c>
      <c r="B659" s="4" t="s">
        <v>2008</v>
      </c>
      <c r="C659" s="4">
        <v>624</v>
      </c>
      <c r="E659" s="160" t="s">
        <v>3092</v>
      </c>
      <c r="F659" s="12" t="s">
        <v>2009</v>
      </c>
      <c r="G659" s="12" t="s">
        <v>2010</v>
      </c>
      <c r="H659" s="43"/>
      <c r="I659" s="43"/>
      <c r="J659" s="43"/>
      <c r="K659" s="43"/>
      <c r="L659" s="43"/>
      <c r="M659" s="43"/>
      <c r="P659" s="132"/>
      <c r="Q659" s="133"/>
      <c r="R659" s="133"/>
      <c r="S659" s="115"/>
      <c r="T659" s="116"/>
      <c r="U659" s="132"/>
      <c r="V659" s="133"/>
      <c r="W659" s="133"/>
      <c r="X659" s="115"/>
      <c r="Y659" s="116"/>
      <c r="Z659" s="119" t="str">
        <f t="shared" si="30"/>
        <v/>
      </c>
      <c r="AA659" s="37" t="str">
        <f t="shared" si="31"/>
        <v/>
      </c>
    </row>
    <row r="660" spans="1:27" s="15" customFormat="1" ht="17" hidden="1">
      <c r="A660" s="4" t="s">
        <v>486</v>
      </c>
      <c r="H660" s="4"/>
      <c r="P660" s="165"/>
      <c r="Q660" s="165"/>
      <c r="R660" s="165"/>
      <c r="S660" s="165"/>
      <c r="T660" s="165"/>
      <c r="U660" s="165"/>
      <c r="V660" s="165"/>
      <c r="W660" s="165"/>
      <c r="X660" s="165"/>
      <c r="Y660" s="165"/>
    </row>
    <row r="661" spans="1:27" s="15" customFormat="1" ht="17" hidden="1">
      <c r="A661" s="4" t="s">
        <v>486</v>
      </c>
      <c r="H661" s="4"/>
      <c r="P661" s="165"/>
      <c r="Q661" s="165"/>
      <c r="R661" s="165"/>
      <c r="S661" s="165"/>
      <c r="T661" s="165"/>
      <c r="U661" s="165"/>
      <c r="V661" s="165"/>
      <c r="W661" s="165"/>
      <c r="X661" s="165"/>
      <c r="Y661" s="165"/>
    </row>
    <row r="662" spans="1:27" s="15" customFormat="1" ht="17" hidden="1">
      <c r="A662" s="4" t="s">
        <v>486</v>
      </c>
      <c r="B662" s="4" t="s">
        <v>486</v>
      </c>
      <c r="E662" s="131" t="s">
        <v>2011</v>
      </c>
      <c r="H662" s="4"/>
      <c r="P662" s="165"/>
      <c r="Q662" s="165"/>
      <c r="R662" s="165"/>
      <c r="S662" s="165"/>
      <c r="T662" s="165"/>
      <c r="U662" s="165"/>
      <c r="V662" s="165"/>
      <c r="W662" s="165"/>
      <c r="X662" s="165"/>
      <c r="Y662" s="165"/>
      <c r="Z662" s="15" t="str">
        <f t="shared" si="30"/>
        <v/>
      </c>
      <c r="AA662" s="15" t="str">
        <f t="shared" si="31"/>
        <v/>
      </c>
    </row>
    <row r="663" spans="1:27" ht="272" hidden="1">
      <c r="A663" s="4">
        <v>2435</v>
      </c>
      <c r="B663" s="4" t="s">
        <v>2012</v>
      </c>
      <c r="C663" s="4">
        <v>625</v>
      </c>
      <c r="E663" s="160" t="s">
        <v>3093</v>
      </c>
      <c r="F663" s="12" t="s">
        <v>2013</v>
      </c>
      <c r="G663" s="12" t="s">
        <v>2014</v>
      </c>
      <c r="H663" s="43"/>
      <c r="I663" s="43"/>
      <c r="J663" s="43"/>
      <c r="K663" s="43"/>
      <c r="L663" s="43"/>
      <c r="M663" s="43"/>
      <c r="P663" s="132"/>
      <c r="Q663" s="133"/>
      <c r="R663" s="133"/>
      <c r="S663" s="115"/>
      <c r="T663" s="116"/>
      <c r="U663" s="132"/>
      <c r="V663" s="133"/>
      <c r="W663" s="133"/>
      <c r="X663" s="115"/>
      <c r="Y663" s="116"/>
      <c r="Z663" s="119" t="str">
        <f t="shared" si="30"/>
        <v/>
      </c>
      <c r="AA663" s="37" t="str">
        <f t="shared" si="31"/>
        <v/>
      </c>
    </row>
    <row r="664" spans="1:27" ht="136" hidden="1">
      <c r="A664" s="4">
        <v>2436</v>
      </c>
      <c r="B664" s="4" t="s">
        <v>2015</v>
      </c>
      <c r="C664" s="4">
        <v>629</v>
      </c>
      <c r="D664" s="10" t="s">
        <v>1923</v>
      </c>
      <c r="E664" s="160" t="s">
        <v>3094</v>
      </c>
      <c r="F664" s="12" t="s">
        <v>2016</v>
      </c>
      <c r="G664" s="12" t="s">
        <v>2017</v>
      </c>
      <c r="H664" s="43"/>
      <c r="I664" s="43"/>
      <c r="J664" s="43"/>
      <c r="K664" s="43"/>
      <c r="L664" s="43"/>
      <c r="M664" s="43"/>
      <c r="P664" s="132"/>
      <c r="Q664" s="133"/>
      <c r="R664" s="133"/>
      <c r="S664" s="115"/>
      <c r="T664" s="116"/>
      <c r="U664" s="132"/>
      <c r="V664" s="133"/>
      <c r="W664" s="133"/>
      <c r="X664" s="115"/>
      <c r="Y664" s="116"/>
      <c r="Z664" s="119" t="str">
        <f t="shared" si="30"/>
        <v/>
      </c>
      <c r="AA664" s="37" t="str">
        <f t="shared" si="31"/>
        <v/>
      </c>
    </row>
    <row r="665" spans="1:27" ht="187" hidden="1">
      <c r="A665" s="4">
        <v>2437</v>
      </c>
      <c r="B665" s="4" t="s">
        <v>2018</v>
      </c>
      <c r="C665" s="4">
        <v>630</v>
      </c>
      <c r="D665" s="10" t="s">
        <v>1923</v>
      </c>
      <c r="E665" s="160" t="s">
        <v>3095</v>
      </c>
      <c r="F665" s="12" t="s">
        <v>2019</v>
      </c>
      <c r="G665" s="12" t="s">
        <v>2020</v>
      </c>
      <c r="H665" s="43"/>
      <c r="I665" s="43"/>
      <c r="J665" s="43"/>
      <c r="K665" s="43"/>
      <c r="L665" s="43"/>
      <c r="M665" s="43"/>
      <c r="P665" s="132"/>
      <c r="Q665" s="133"/>
      <c r="R665" s="133"/>
      <c r="S665" s="115"/>
      <c r="T665" s="116"/>
      <c r="U665" s="132"/>
      <c r="V665" s="133"/>
      <c r="W665" s="133"/>
      <c r="X665" s="115"/>
      <c r="Y665" s="116"/>
      <c r="Z665" s="119" t="str">
        <f t="shared" si="30"/>
        <v/>
      </c>
      <c r="AA665" s="37" t="str">
        <f t="shared" si="31"/>
        <v/>
      </c>
    </row>
    <row r="666" spans="1:27" s="15" customFormat="1" ht="17" hidden="1">
      <c r="A666" s="4" t="s">
        <v>486</v>
      </c>
      <c r="H666" s="4"/>
      <c r="P666" s="165"/>
      <c r="Q666" s="165"/>
      <c r="R666" s="165"/>
      <c r="S666" s="165"/>
      <c r="T666" s="165"/>
      <c r="U666" s="165"/>
      <c r="V666" s="165"/>
      <c r="W666" s="165"/>
      <c r="X666" s="165"/>
      <c r="Y666" s="165"/>
    </row>
    <row r="667" spans="1:27" ht="136" hidden="1">
      <c r="A667" s="4">
        <v>2438</v>
      </c>
      <c r="B667" s="4" t="s">
        <v>2021</v>
      </c>
      <c r="C667" s="4">
        <v>631</v>
      </c>
      <c r="D667" s="10" t="s">
        <v>1923</v>
      </c>
      <c r="E667" s="160" t="s">
        <v>3096</v>
      </c>
      <c r="F667" s="12" t="s">
        <v>2022</v>
      </c>
      <c r="G667" s="12" t="s">
        <v>2023</v>
      </c>
      <c r="H667" s="43"/>
      <c r="I667" s="43"/>
      <c r="J667" s="43"/>
      <c r="K667" s="43"/>
      <c r="L667" s="43"/>
      <c r="M667" s="43"/>
      <c r="P667" s="132"/>
      <c r="Q667" s="133"/>
      <c r="R667" s="133"/>
      <c r="S667" s="115"/>
      <c r="T667" s="116"/>
      <c r="U667" s="132"/>
      <c r="V667" s="133"/>
      <c r="W667" s="133"/>
      <c r="X667" s="115"/>
      <c r="Y667" s="116"/>
      <c r="Z667" s="119" t="str">
        <f t="shared" si="30"/>
        <v/>
      </c>
      <c r="AA667" s="37" t="str">
        <f t="shared" si="31"/>
        <v/>
      </c>
    </row>
    <row r="668" spans="1:27" s="15" customFormat="1" ht="17" hidden="1">
      <c r="A668" s="4" t="s">
        <v>486</v>
      </c>
      <c r="H668" s="4"/>
      <c r="P668" s="165"/>
      <c r="Q668" s="165"/>
      <c r="R668" s="165"/>
      <c r="S668" s="165"/>
      <c r="T668" s="165"/>
      <c r="U668" s="165"/>
      <c r="V668" s="165"/>
      <c r="W668" s="165"/>
      <c r="X668" s="165"/>
      <c r="Y668" s="165"/>
    </row>
    <row r="669" spans="1:27" s="15" customFormat="1" ht="17" hidden="1">
      <c r="A669" s="4" t="s">
        <v>486</v>
      </c>
      <c r="H669" s="4"/>
      <c r="P669" s="165"/>
      <c r="Q669" s="165"/>
      <c r="R669" s="165"/>
      <c r="S669" s="165"/>
      <c r="T669" s="165"/>
      <c r="U669" s="165"/>
      <c r="V669" s="165"/>
      <c r="W669" s="165"/>
      <c r="X669" s="165"/>
      <c r="Y669" s="165"/>
    </row>
    <row r="670" spans="1:27" s="15" customFormat="1" ht="34" hidden="1">
      <c r="A670" s="4" t="s">
        <v>486</v>
      </c>
      <c r="B670" s="4" t="s">
        <v>486</v>
      </c>
      <c r="E670" s="131" t="s">
        <v>2024</v>
      </c>
      <c r="H670" s="4"/>
      <c r="P670" s="165"/>
      <c r="Q670" s="165"/>
      <c r="R670" s="165"/>
      <c r="S670" s="165"/>
      <c r="T670" s="165"/>
      <c r="U670" s="165"/>
      <c r="V670" s="165"/>
      <c r="W670" s="165"/>
      <c r="X670" s="165"/>
      <c r="Y670" s="165"/>
      <c r="Z670" s="15" t="str">
        <f t="shared" si="30"/>
        <v/>
      </c>
      <c r="AA670" s="15" t="str">
        <f t="shared" si="31"/>
        <v/>
      </c>
    </row>
    <row r="671" spans="1:27" ht="187" hidden="1">
      <c r="A671" s="4">
        <v>2439</v>
      </c>
      <c r="B671" s="4" t="s">
        <v>2025</v>
      </c>
      <c r="C671" s="4">
        <v>632</v>
      </c>
      <c r="D671" s="10" t="s">
        <v>1923</v>
      </c>
      <c r="E671" s="160" t="s">
        <v>3097</v>
      </c>
      <c r="F671" s="12" t="s">
        <v>2026</v>
      </c>
      <c r="G671" s="12" t="s">
        <v>2027</v>
      </c>
      <c r="H671" s="43"/>
      <c r="I671" s="43"/>
      <c r="J671" s="43"/>
      <c r="K671" s="43"/>
      <c r="L671" s="43"/>
      <c r="M671" s="43"/>
      <c r="P671" s="132"/>
      <c r="Q671" s="133"/>
      <c r="R671" s="133"/>
      <c r="S671" s="115"/>
      <c r="T671" s="116"/>
      <c r="U671" s="132"/>
      <c r="V671" s="133"/>
      <c r="W671" s="133"/>
      <c r="X671" s="115"/>
      <c r="Y671" s="116"/>
      <c r="Z671" s="119" t="str">
        <f t="shared" si="30"/>
        <v/>
      </c>
      <c r="AA671" s="37" t="str">
        <f t="shared" si="31"/>
        <v/>
      </c>
    </row>
    <row r="672" spans="1:27" ht="170" hidden="1">
      <c r="A672" s="4">
        <v>2440</v>
      </c>
      <c r="B672" s="4" t="s">
        <v>2028</v>
      </c>
      <c r="C672" s="4">
        <v>633</v>
      </c>
      <c r="E672" s="160" t="s">
        <v>3098</v>
      </c>
      <c r="F672" s="12" t="s">
        <v>2029</v>
      </c>
      <c r="G672" s="12" t="s">
        <v>2030</v>
      </c>
      <c r="H672" s="43"/>
      <c r="I672" s="43"/>
      <c r="J672" s="43"/>
      <c r="K672" s="43"/>
      <c r="L672" s="43"/>
      <c r="M672" s="43"/>
      <c r="P672" s="132"/>
      <c r="Q672" s="133"/>
      <c r="R672" s="133"/>
      <c r="S672" s="115"/>
      <c r="T672" s="116"/>
      <c r="U672" s="132"/>
      <c r="V672" s="133"/>
      <c r="W672" s="133"/>
      <c r="X672" s="115"/>
      <c r="Y672" s="116"/>
      <c r="Z672" s="119" t="str">
        <f t="shared" si="30"/>
        <v/>
      </c>
      <c r="AA672" s="37" t="str">
        <f t="shared" si="31"/>
        <v/>
      </c>
    </row>
    <row r="673" spans="1:27" ht="255" hidden="1">
      <c r="A673" s="4">
        <v>2441</v>
      </c>
      <c r="B673" s="4" t="s">
        <v>1336</v>
      </c>
      <c r="C673" s="4">
        <v>634</v>
      </c>
      <c r="E673" s="160" t="s">
        <v>3099</v>
      </c>
      <c r="F673" s="12" t="s">
        <v>2031</v>
      </c>
      <c r="G673" s="12" t="s">
        <v>2032</v>
      </c>
      <c r="H673" s="43"/>
      <c r="I673" s="43"/>
      <c r="J673" s="43"/>
      <c r="K673" s="43"/>
      <c r="L673" s="43"/>
      <c r="M673" s="43"/>
      <c r="P673" s="132"/>
      <c r="Q673" s="133"/>
      <c r="R673" s="133"/>
      <c r="S673" s="115"/>
      <c r="T673" s="116"/>
      <c r="U673" s="132"/>
      <c r="V673" s="133"/>
      <c r="W673" s="133"/>
      <c r="X673" s="115"/>
      <c r="Y673" s="116"/>
      <c r="Z673" s="119" t="str">
        <f t="shared" si="30"/>
        <v/>
      </c>
      <c r="AA673" s="37" t="str">
        <f t="shared" si="31"/>
        <v/>
      </c>
    </row>
    <row r="674" spans="1:27" s="15" customFormat="1" ht="17" hidden="1">
      <c r="A674" s="4" t="s">
        <v>486</v>
      </c>
      <c r="H674" s="4"/>
      <c r="P674" s="165"/>
      <c r="Q674" s="165"/>
      <c r="R674" s="165"/>
      <c r="S674" s="165"/>
      <c r="T674" s="165"/>
      <c r="U674" s="165"/>
      <c r="V674" s="165"/>
      <c r="W674" s="165"/>
      <c r="X674" s="165"/>
      <c r="Y674" s="165"/>
    </row>
    <row r="675" spans="1:27" s="15" customFormat="1" ht="17" hidden="1">
      <c r="A675" s="4" t="s">
        <v>486</v>
      </c>
      <c r="H675" s="4"/>
      <c r="P675" s="165"/>
      <c r="Q675" s="165"/>
      <c r="R675" s="165"/>
      <c r="S675" s="165"/>
      <c r="T675" s="165"/>
      <c r="U675" s="165"/>
      <c r="V675" s="165"/>
      <c r="W675" s="165"/>
      <c r="X675" s="165"/>
      <c r="Y675" s="165"/>
    </row>
    <row r="676" spans="1:27" ht="19" hidden="1">
      <c r="A676" s="4" t="s">
        <v>486</v>
      </c>
      <c r="B676" s="4" t="s">
        <v>486</v>
      </c>
      <c r="E676" s="170" t="s">
        <v>68</v>
      </c>
      <c r="F676" s="170"/>
      <c r="G676" s="170"/>
      <c r="P676" s="165"/>
      <c r="Q676" s="165"/>
      <c r="R676" s="165"/>
      <c r="S676" s="165"/>
      <c r="T676" s="165"/>
      <c r="U676" s="165"/>
      <c r="V676" s="165"/>
      <c r="W676" s="165"/>
      <c r="X676" s="165"/>
      <c r="Y676" s="165"/>
      <c r="Z676" s="15"/>
      <c r="AA676" s="15"/>
    </row>
    <row r="677" spans="1:27" s="15" customFormat="1" ht="34" hidden="1">
      <c r="A677" s="4" t="s">
        <v>486</v>
      </c>
      <c r="B677" s="4" t="s">
        <v>486</v>
      </c>
      <c r="E677" s="131" t="s">
        <v>2033</v>
      </c>
      <c r="H677" s="4"/>
      <c r="P677" s="165"/>
      <c r="Q677" s="165"/>
      <c r="R677" s="165"/>
      <c r="S677" s="165"/>
      <c r="T677" s="165"/>
      <c r="U677" s="165"/>
      <c r="V677" s="165"/>
      <c r="W677" s="165"/>
      <c r="X677" s="165"/>
      <c r="Y677" s="165"/>
      <c r="Z677" s="15" t="str">
        <f t="shared" si="30"/>
        <v/>
      </c>
      <c r="AA677" s="15" t="str">
        <f t="shared" si="31"/>
        <v/>
      </c>
    </row>
    <row r="678" spans="1:27" ht="170" hidden="1">
      <c r="A678" s="4">
        <v>2442</v>
      </c>
      <c r="B678" s="4" t="s">
        <v>2034</v>
      </c>
      <c r="C678" s="4">
        <v>635</v>
      </c>
      <c r="D678" s="10" t="s">
        <v>1923</v>
      </c>
      <c r="E678" s="160" t="s">
        <v>3100</v>
      </c>
      <c r="F678" s="12" t="s">
        <v>2035</v>
      </c>
      <c r="G678" s="12" t="s">
        <v>2036</v>
      </c>
      <c r="H678" s="43"/>
      <c r="I678" s="43"/>
      <c r="J678" s="43"/>
      <c r="K678" s="43"/>
      <c r="L678" s="43"/>
      <c r="M678" s="43"/>
      <c r="P678" s="132"/>
      <c r="Q678" s="133"/>
      <c r="R678" s="133"/>
      <c r="S678" s="115"/>
      <c r="T678" s="116"/>
      <c r="U678" s="132"/>
      <c r="V678" s="133"/>
      <c r="W678" s="133"/>
      <c r="X678" s="115"/>
      <c r="Y678" s="116"/>
      <c r="Z678" s="119" t="str">
        <f t="shared" si="30"/>
        <v/>
      </c>
      <c r="AA678" s="37" t="str">
        <f t="shared" si="31"/>
        <v/>
      </c>
    </row>
    <row r="679" spans="1:27" ht="221" hidden="1">
      <c r="A679" s="4">
        <v>2443</v>
      </c>
      <c r="B679" s="4" t="s">
        <v>2037</v>
      </c>
      <c r="C679" s="4">
        <v>636</v>
      </c>
      <c r="D679" s="10" t="s">
        <v>1923</v>
      </c>
      <c r="E679" s="160" t="s">
        <v>3101</v>
      </c>
      <c r="F679" s="12" t="s">
        <v>2038</v>
      </c>
      <c r="G679" s="12" t="s">
        <v>2036</v>
      </c>
      <c r="H679" s="43"/>
      <c r="I679" s="43"/>
      <c r="J679" s="43"/>
      <c r="K679" s="43"/>
      <c r="L679" s="43"/>
      <c r="M679" s="43"/>
      <c r="P679" s="132"/>
      <c r="Q679" s="133"/>
      <c r="R679" s="133"/>
      <c r="S679" s="115"/>
      <c r="T679" s="116"/>
      <c r="U679" s="132"/>
      <c r="V679" s="133"/>
      <c r="W679" s="133"/>
      <c r="X679" s="115"/>
      <c r="Y679" s="116"/>
      <c r="Z679" s="119" t="str">
        <f t="shared" si="30"/>
        <v/>
      </c>
      <c r="AA679" s="37" t="str">
        <f t="shared" si="31"/>
        <v/>
      </c>
    </row>
    <row r="680" spans="1:27" s="15" customFormat="1" ht="17" hidden="1">
      <c r="A680" s="4" t="s">
        <v>486</v>
      </c>
      <c r="H680" s="4"/>
      <c r="P680" s="165"/>
      <c r="Q680" s="165"/>
      <c r="R680" s="165"/>
      <c r="S680" s="165"/>
      <c r="T680" s="165"/>
      <c r="U680" s="165"/>
      <c r="V680" s="165"/>
      <c r="W680" s="165"/>
      <c r="X680" s="165"/>
      <c r="Y680" s="165"/>
    </row>
    <row r="681" spans="1:27" s="15" customFormat="1" ht="17" hidden="1">
      <c r="A681" s="4" t="s">
        <v>486</v>
      </c>
      <c r="H681" s="4"/>
      <c r="P681" s="165"/>
      <c r="Q681" s="165"/>
      <c r="R681" s="165"/>
      <c r="S681" s="165"/>
      <c r="T681" s="165"/>
      <c r="U681" s="165"/>
      <c r="V681" s="165"/>
      <c r="W681" s="165"/>
      <c r="X681" s="165"/>
      <c r="Y681" s="165"/>
    </row>
    <row r="682" spans="1:27" s="15" customFormat="1" ht="34" hidden="1">
      <c r="A682" s="4" t="s">
        <v>486</v>
      </c>
      <c r="B682" s="4" t="s">
        <v>486</v>
      </c>
      <c r="E682" s="131" t="s">
        <v>2039</v>
      </c>
      <c r="H682" s="4"/>
      <c r="P682" s="165"/>
      <c r="Q682" s="165"/>
      <c r="R682" s="165"/>
      <c r="S682" s="165"/>
      <c r="T682" s="165"/>
      <c r="U682" s="165"/>
      <c r="V682" s="165"/>
      <c r="W682" s="165"/>
      <c r="X682" s="165"/>
      <c r="Y682" s="165"/>
      <c r="Z682" s="15" t="str">
        <f t="shared" si="30"/>
        <v/>
      </c>
      <c r="AA682" s="15" t="str">
        <f t="shared" si="31"/>
        <v/>
      </c>
    </row>
    <row r="683" spans="1:27" ht="102" hidden="1">
      <c r="A683" s="4">
        <v>2444</v>
      </c>
      <c r="B683" s="4" t="s">
        <v>2040</v>
      </c>
      <c r="C683" s="4">
        <v>637</v>
      </c>
      <c r="D683" s="10" t="s">
        <v>1923</v>
      </c>
      <c r="E683" s="160" t="s">
        <v>3102</v>
      </c>
      <c r="F683" s="12" t="s">
        <v>2041</v>
      </c>
      <c r="G683" s="12" t="s">
        <v>2042</v>
      </c>
      <c r="H683" s="43"/>
      <c r="I683" s="43"/>
      <c r="J683" s="43"/>
      <c r="K683" s="43"/>
      <c r="L683" s="43"/>
      <c r="M683" s="43"/>
      <c r="P683" s="132"/>
      <c r="Q683" s="133"/>
      <c r="R683" s="133"/>
      <c r="S683" s="115"/>
      <c r="T683" s="116"/>
      <c r="U683" s="132"/>
      <c r="V683" s="133"/>
      <c r="W683" s="133"/>
      <c r="X683" s="115"/>
      <c r="Y683" s="116"/>
      <c r="Z683" s="119" t="str">
        <f t="shared" si="30"/>
        <v/>
      </c>
      <c r="AA683" s="37" t="str">
        <f t="shared" si="31"/>
        <v/>
      </c>
    </row>
    <row r="684" spans="1:27" ht="204" hidden="1">
      <c r="A684" s="4">
        <v>2445</v>
      </c>
      <c r="B684" s="4" t="s">
        <v>2043</v>
      </c>
      <c r="C684" s="4">
        <v>638</v>
      </c>
      <c r="E684" s="160" t="s">
        <v>3103</v>
      </c>
      <c r="F684" s="12" t="s">
        <v>2044</v>
      </c>
      <c r="G684" s="12" t="s">
        <v>2042</v>
      </c>
      <c r="H684" s="43"/>
      <c r="I684" s="43"/>
      <c r="J684" s="43"/>
      <c r="K684" s="43"/>
      <c r="L684" s="43"/>
      <c r="M684" s="43"/>
      <c r="P684" s="132"/>
      <c r="Q684" s="133"/>
      <c r="R684" s="133"/>
      <c r="S684" s="115"/>
      <c r="T684" s="116"/>
      <c r="U684" s="132"/>
      <c r="V684" s="133"/>
      <c r="W684" s="133"/>
      <c r="X684" s="115"/>
      <c r="Y684" s="116"/>
      <c r="Z684" s="119" t="str">
        <f t="shared" si="30"/>
        <v/>
      </c>
      <c r="AA684" s="37" t="str">
        <f t="shared" si="31"/>
        <v/>
      </c>
    </row>
    <row r="685" spans="1:27" ht="153" hidden="1">
      <c r="A685" s="4">
        <v>2446</v>
      </c>
      <c r="B685" s="4" t="s">
        <v>2045</v>
      </c>
      <c r="C685" s="4">
        <v>639</v>
      </c>
      <c r="E685" s="160" t="s">
        <v>3104</v>
      </c>
      <c r="F685" s="12" t="s">
        <v>2046</v>
      </c>
      <c r="G685" s="12" t="s">
        <v>2042</v>
      </c>
      <c r="H685" s="43"/>
      <c r="I685" s="43"/>
      <c r="J685" s="43"/>
      <c r="K685" s="43"/>
      <c r="L685" s="43"/>
      <c r="M685" s="43"/>
      <c r="P685" s="132"/>
      <c r="Q685" s="133"/>
      <c r="R685" s="133"/>
      <c r="S685" s="115"/>
      <c r="T685" s="116"/>
      <c r="U685" s="132"/>
      <c r="V685" s="133"/>
      <c r="W685" s="133"/>
      <c r="X685" s="115"/>
      <c r="Y685" s="116"/>
      <c r="Z685" s="119" t="str">
        <f t="shared" si="30"/>
        <v/>
      </c>
      <c r="AA685" s="37" t="str">
        <f t="shared" si="31"/>
        <v/>
      </c>
    </row>
    <row r="686" spans="1:27" s="15" customFormat="1" ht="17" hidden="1">
      <c r="A686" s="4" t="s">
        <v>486</v>
      </c>
      <c r="H686" s="4"/>
      <c r="P686" s="165"/>
      <c r="Q686" s="165"/>
      <c r="R686" s="165"/>
      <c r="S686" s="165"/>
      <c r="T686" s="165"/>
      <c r="U686" s="165"/>
      <c r="V686" s="165"/>
      <c r="W686" s="165"/>
      <c r="X686" s="165"/>
      <c r="Y686" s="165"/>
    </row>
    <row r="687" spans="1:27" s="15" customFormat="1" ht="17" hidden="1">
      <c r="A687" s="4" t="s">
        <v>486</v>
      </c>
      <c r="H687" s="4"/>
      <c r="P687" s="165"/>
      <c r="Q687" s="165"/>
      <c r="R687" s="165"/>
      <c r="S687" s="165"/>
      <c r="T687" s="165"/>
      <c r="U687" s="165"/>
      <c r="V687" s="165"/>
      <c r="W687" s="165"/>
      <c r="X687" s="165"/>
      <c r="Y687" s="165"/>
    </row>
    <row r="688" spans="1:27" ht="37">
      <c r="A688" s="4" t="s">
        <v>486</v>
      </c>
      <c r="E688" s="171" t="s">
        <v>25</v>
      </c>
      <c r="F688" s="171"/>
      <c r="G688" s="171"/>
      <c r="P688" s="165"/>
      <c r="Q688" s="165"/>
      <c r="R688" s="165"/>
      <c r="S688" s="165"/>
      <c r="T688" s="165"/>
      <c r="U688" s="165"/>
      <c r="V688" s="165"/>
      <c r="W688" s="165"/>
      <c r="X688" s="165"/>
      <c r="Y688" s="165"/>
      <c r="Z688" s="15"/>
      <c r="AA688" s="15"/>
    </row>
    <row r="689" spans="1:27" ht="19">
      <c r="A689" s="4" t="s">
        <v>486</v>
      </c>
      <c r="E689" s="170" t="s">
        <v>2047</v>
      </c>
      <c r="F689" s="170"/>
      <c r="G689" s="170"/>
      <c r="P689" s="165"/>
      <c r="Q689" s="165"/>
      <c r="R689" s="165"/>
      <c r="S689" s="165"/>
      <c r="T689" s="165"/>
      <c r="U689" s="165"/>
      <c r="V689" s="165"/>
      <c r="W689" s="165"/>
      <c r="X689" s="165"/>
      <c r="Y689" s="165"/>
      <c r="Z689" s="15"/>
      <c r="AA689" s="15"/>
    </row>
    <row r="690" spans="1:27" s="15" customFormat="1" ht="17">
      <c r="A690" s="4" t="s">
        <v>486</v>
      </c>
      <c r="B690" s="4"/>
      <c r="E690" s="131" t="s">
        <v>232</v>
      </c>
      <c r="H690" s="4"/>
      <c r="P690" s="165"/>
      <c r="Q690" s="165"/>
      <c r="R690" s="165"/>
      <c r="S690" s="165"/>
      <c r="T690" s="165"/>
      <c r="U690" s="165"/>
      <c r="V690" s="165"/>
      <c r="W690" s="165"/>
      <c r="X690" s="165"/>
      <c r="Y690" s="165"/>
      <c r="Z690" s="15" t="str">
        <f t="shared" ref="Z690:Z752" si="32">IF(U690&lt;&gt;"",U690,IF(P690&lt;&gt;"",P690,IF(N690&lt;&gt;"",N690,"")))</f>
        <v/>
      </c>
      <c r="AA690" s="15" t="str">
        <f t="shared" ref="AA690:AA752" si="33">IF(X690&lt;&gt;"",X690,IF(S690&lt;&gt;"",S690,IF(O690&lt;&gt;"",O690,"")))</f>
        <v/>
      </c>
    </row>
    <row r="691" spans="1:27" ht="170">
      <c r="A691" s="4">
        <v>2447</v>
      </c>
      <c r="B691" s="4" t="s">
        <v>2048</v>
      </c>
      <c r="C691" s="4">
        <v>138</v>
      </c>
      <c r="E691" s="13" t="s">
        <v>3106</v>
      </c>
      <c r="F691" s="12" t="s">
        <v>2049</v>
      </c>
      <c r="G691" s="12" t="s">
        <v>2050</v>
      </c>
      <c r="H691" s="43"/>
      <c r="I691" s="43"/>
      <c r="J691" s="159" t="s">
        <v>3105</v>
      </c>
      <c r="K691" s="43"/>
      <c r="L691" s="43"/>
      <c r="M691" s="43"/>
      <c r="P691" s="132">
        <v>4</v>
      </c>
      <c r="Q691" s="133" t="s">
        <v>3418</v>
      </c>
      <c r="R691" s="133" t="s">
        <v>3419</v>
      </c>
      <c r="S691" s="115">
        <v>3</v>
      </c>
      <c r="T691" s="116"/>
      <c r="U691" s="132"/>
      <c r="V691" s="133"/>
      <c r="W691" s="133"/>
      <c r="X691" s="115"/>
      <c r="Y691" s="116"/>
      <c r="Z691" s="119">
        <f t="shared" si="32"/>
        <v>4</v>
      </c>
      <c r="AA691" s="37">
        <f t="shared" si="33"/>
        <v>3</v>
      </c>
    </row>
    <row r="692" spans="1:27" ht="409.6">
      <c r="A692" s="4">
        <v>2448</v>
      </c>
      <c r="B692" s="4" t="s">
        <v>2048</v>
      </c>
      <c r="C692" s="4">
        <v>138</v>
      </c>
      <c r="E692" s="13" t="s">
        <v>3107</v>
      </c>
      <c r="F692" s="12" t="s">
        <v>2051</v>
      </c>
      <c r="G692" s="12" t="s">
        <v>2052</v>
      </c>
      <c r="H692" s="43"/>
      <c r="I692" s="43"/>
      <c r="J692" s="159" t="s">
        <v>3105</v>
      </c>
      <c r="K692" s="43"/>
      <c r="L692" s="43"/>
      <c r="M692" s="43"/>
      <c r="P692" s="132">
        <v>4</v>
      </c>
      <c r="Q692" s="133" t="s">
        <v>3420</v>
      </c>
      <c r="R692" s="133" t="s">
        <v>3421</v>
      </c>
      <c r="S692" s="115">
        <v>3</v>
      </c>
      <c r="T692" s="116"/>
      <c r="U692" s="132"/>
      <c r="V692" s="133"/>
      <c r="W692" s="133"/>
      <c r="X692" s="115"/>
      <c r="Y692" s="116"/>
      <c r="Z692" s="119">
        <f t="shared" si="32"/>
        <v>4</v>
      </c>
      <c r="AA692" s="37">
        <f t="shared" si="33"/>
        <v>3</v>
      </c>
    </row>
    <row r="693" spans="1:27" ht="136">
      <c r="A693" s="4">
        <v>2449</v>
      </c>
      <c r="B693" s="4" t="s">
        <v>2048</v>
      </c>
      <c r="C693" s="4">
        <v>138</v>
      </c>
      <c r="E693" s="13" t="s">
        <v>3108</v>
      </c>
      <c r="F693" s="12" t="s">
        <v>2053</v>
      </c>
      <c r="G693" s="12" t="s">
        <v>2054</v>
      </c>
      <c r="H693" s="43"/>
      <c r="I693" s="43"/>
      <c r="J693" s="159" t="s">
        <v>3105</v>
      </c>
      <c r="K693" s="43"/>
      <c r="L693" s="43"/>
      <c r="M693" s="43"/>
      <c r="P693" s="132">
        <v>4</v>
      </c>
      <c r="Q693" s="133" t="s">
        <v>3418</v>
      </c>
      <c r="R693" s="133" t="s">
        <v>3419</v>
      </c>
      <c r="S693" s="115">
        <v>3</v>
      </c>
      <c r="T693" s="116"/>
      <c r="U693" s="132"/>
      <c r="V693" s="133"/>
      <c r="W693" s="133"/>
      <c r="X693" s="115"/>
      <c r="Y693" s="116"/>
      <c r="Z693" s="119">
        <f t="shared" si="32"/>
        <v>4</v>
      </c>
      <c r="AA693" s="37">
        <f t="shared" si="33"/>
        <v>3</v>
      </c>
    </row>
    <row r="694" spans="1:27" ht="153">
      <c r="A694" s="4">
        <v>2450</v>
      </c>
      <c r="B694" s="4" t="s">
        <v>2048</v>
      </c>
      <c r="C694" s="4">
        <v>138</v>
      </c>
      <c r="E694" s="13" t="s">
        <v>3109</v>
      </c>
      <c r="F694" s="12" t="s">
        <v>2055</v>
      </c>
      <c r="G694" s="12" t="s">
        <v>2056</v>
      </c>
      <c r="H694" s="43"/>
      <c r="I694" s="43"/>
      <c r="J694" s="159" t="s">
        <v>3105</v>
      </c>
      <c r="K694" s="43"/>
      <c r="L694" s="43"/>
      <c r="M694" s="43"/>
      <c r="P694" s="132">
        <v>4</v>
      </c>
      <c r="Q694" s="133" t="s">
        <v>3422</v>
      </c>
      <c r="R694" s="133" t="s">
        <v>3419</v>
      </c>
      <c r="S694" s="115">
        <v>4</v>
      </c>
      <c r="T694" s="116"/>
      <c r="U694" s="132"/>
      <c r="V694" s="133"/>
      <c r="W694" s="133"/>
      <c r="X694" s="115"/>
      <c r="Y694" s="116"/>
      <c r="Z694" s="119">
        <f t="shared" si="32"/>
        <v>4</v>
      </c>
      <c r="AA694" s="37">
        <f t="shared" si="33"/>
        <v>4</v>
      </c>
    </row>
    <row r="695" spans="1:27" ht="272">
      <c r="A695" s="4">
        <v>2451</v>
      </c>
      <c r="B695" s="4" t="s">
        <v>2048</v>
      </c>
      <c r="C695" s="4">
        <v>138</v>
      </c>
      <c r="E695" s="13" t="s">
        <v>3110</v>
      </c>
      <c r="F695" s="12" t="s">
        <v>2057</v>
      </c>
      <c r="G695" s="12" t="s">
        <v>2058</v>
      </c>
      <c r="H695" s="43"/>
      <c r="I695" s="43"/>
      <c r="J695" s="159" t="s">
        <v>3105</v>
      </c>
      <c r="K695" s="43"/>
      <c r="L695" s="43"/>
      <c r="M695" s="43"/>
      <c r="P695" s="132">
        <v>4</v>
      </c>
      <c r="Q695" s="133" t="s">
        <v>3423</v>
      </c>
      <c r="R695" s="133" t="s">
        <v>3419</v>
      </c>
      <c r="S695" s="115">
        <v>4</v>
      </c>
      <c r="T695" s="116"/>
      <c r="U695" s="132"/>
      <c r="V695" s="133"/>
      <c r="W695" s="133"/>
      <c r="X695" s="115"/>
      <c r="Y695" s="116"/>
      <c r="Z695" s="119">
        <f t="shared" si="32"/>
        <v>4</v>
      </c>
      <c r="AA695" s="37">
        <f t="shared" si="33"/>
        <v>4</v>
      </c>
    </row>
    <row r="696" spans="1:27" ht="187">
      <c r="A696" s="4">
        <v>2452</v>
      </c>
      <c r="B696" s="4" t="s">
        <v>2048</v>
      </c>
      <c r="C696" s="4">
        <v>138</v>
      </c>
      <c r="E696" s="13" t="s">
        <v>3111</v>
      </c>
      <c r="F696" s="12" t="s">
        <v>2059</v>
      </c>
      <c r="G696" s="12" t="s">
        <v>2060</v>
      </c>
      <c r="H696" s="43"/>
      <c r="I696" s="43"/>
      <c r="J696" s="159" t="s">
        <v>3105</v>
      </c>
      <c r="K696" s="43"/>
      <c r="L696" s="43"/>
      <c r="M696" s="43"/>
      <c r="P696" s="132">
        <v>3</v>
      </c>
      <c r="Q696" s="133" t="s">
        <v>3424</v>
      </c>
      <c r="R696" s="133"/>
      <c r="S696" s="115">
        <v>2.5</v>
      </c>
      <c r="T696" s="116"/>
      <c r="U696" s="132"/>
      <c r="V696" s="133"/>
      <c r="W696" s="133"/>
      <c r="X696" s="115"/>
      <c r="Y696" s="116"/>
      <c r="Z696" s="119">
        <f t="shared" si="32"/>
        <v>3</v>
      </c>
      <c r="AA696" s="37">
        <f t="shared" si="33"/>
        <v>2.5</v>
      </c>
    </row>
    <row r="697" spans="1:27" ht="136">
      <c r="A697" s="4">
        <v>2453</v>
      </c>
      <c r="B697" s="4" t="s">
        <v>2048</v>
      </c>
      <c r="C697" s="4">
        <v>138</v>
      </c>
      <c r="E697" s="13" t="s">
        <v>3112</v>
      </c>
      <c r="F697" s="12" t="s">
        <v>2061</v>
      </c>
      <c r="G697" s="12" t="s">
        <v>2062</v>
      </c>
      <c r="H697" s="43"/>
      <c r="I697" s="43"/>
      <c r="J697" s="159" t="s">
        <v>3105</v>
      </c>
      <c r="K697" s="43"/>
      <c r="L697" s="43"/>
      <c r="M697" s="43"/>
      <c r="P697" s="132">
        <v>3</v>
      </c>
      <c r="Q697" s="133" t="s">
        <v>3425</v>
      </c>
      <c r="R697" s="133"/>
      <c r="S697" s="115">
        <v>2</v>
      </c>
      <c r="T697" s="116"/>
      <c r="U697" s="132"/>
      <c r="V697" s="133"/>
      <c r="W697" s="133"/>
      <c r="X697" s="115"/>
      <c r="Y697" s="116"/>
      <c r="Z697" s="119">
        <f t="shared" si="32"/>
        <v>3</v>
      </c>
      <c r="AA697" s="37">
        <f t="shared" si="33"/>
        <v>2</v>
      </c>
    </row>
    <row r="698" spans="1:27" ht="409.6">
      <c r="A698" s="4">
        <v>2454</v>
      </c>
      <c r="B698" s="4" t="s">
        <v>2063</v>
      </c>
      <c r="C698" s="4">
        <v>146</v>
      </c>
      <c r="D698" s="10" t="s">
        <v>32</v>
      </c>
      <c r="E698" s="12" t="s">
        <v>2064</v>
      </c>
      <c r="F698" s="12" t="s">
        <v>2065</v>
      </c>
      <c r="G698" s="12" t="s">
        <v>2066</v>
      </c>
      <c r="H698" s="43"/>
      <c r="I698" s="43"/>
      <c r="J698" s="159" t="s">
        <v>3113</v>
      </c>
      <c r="K698" s="43"/>
      <c r="L698" s="43"/>
      <c r="M698" s="43"/>
      <c r="N698" s="161">
        <v>3</v>
      </c>
      <c r="O698" s="161">
        <v>2</v>
      </c>
      <c r="P698" s="132">
        <v>3</v>
      </c>
      <c r="Q698" s="133" t="s">
        <v>3426</v>
      </c>
      <c r="R698" s="133"/>
      <c r="S698" s="115">
        <v>1.5</v>
      </c>
      <c r="T698" s="116"/>
      <c r="U698" s="132"/>
      <c r="V698" s="133"/>
      <c r="W698" s="133"/>
      <c r="X698" s="115"/>
      <c r="Y698" s="116"/>
      <c r="Z698" s="119">
        <f t="shared" si="32"/>
        <v>3</v>
      </c>
      <c r="AA698" s="37">
        <f t="shared" si="33"/>
        <v>1.5</v>
      </c>
    </row>
    <row r="699" spans="1:27" ht="153">
      <c r="A699" s="4">
        <v>2455</v>
      </c>
      <c r="B699" s="4" t="s">
        <v>2048</v>
      </c>
      <c r="C699" s="4">
        <v>138</v>
      </c>
      <c r="E699" s="13" t="s">
        <v>3114</v>
      </c>
      <c r="F699" s="12" t="s">
        <v>2067</v>
      </c>
      <c r="G699" s="12" t="s">
        <v>2068</v>
      </c>
      <c r="H699" s="43"/>
      <c r="I699" s="43"/>
      <c r="J699" s="159" t="s">
        <v>3105</v>
      </c>
      <c r="K699" s="43"/>
      <c r="L699" s="43"/>
      <c r="M699" s="43"/>
      <c r="P699" s="132">
        <v>4</v>
      </c>
      <c r="Q699" s="133" t="s">
        <v>3427</v>
      </c>
      <c r="R699" s="133" t="s">
        <v>3428</v>
      </c>
      <c r="S699" s="115">
        <v>3</v>
      </c>
      <c r="T699" s="116"/>
      <c r="U699" s="132"/>
      <c r="V699" s="133"/>
      <c r="W699" s="133"/>
      <c r="X699" s="115"/>
      <c r="Y699" s="116"/>
      <c r="Z699" s="119">
        <f t="shared" si="32"/>
        <v>4</v>
      </c>
      <c r="AA699" s="37">
        <f t="shared" si="33"/>
        <v>3</v>
      </c>
    </row>
    <row r="700" spans="1:27" ht="238">
      <c r="A700" s="4">
        <v>2456</v>
      </c>
      <c r="B700" s="4" t="s">
        <v>2048</v>
      </c>
      <c r="C700" s="4">
        <v>138</v>
      </c>
      <c r="E700" s="13" t="s">
        <v>3115</v>
      </c>
      <c r="F700" s="12" t="s">
        <v>2069</v>
      </c>
      <c r="G700" s="12" t="s">
        <v>2070</v>
      </c>
      <c r="H700" s="43"/>
      <c r="I700" s="43"/>
      <c r="J700" s="159" t="s">
        <v>3105</v>
      </c>
      <c r="K700" s="43"/>
      <c r="L700" s="43"/>
      <c r="M700" s="43"/>
      <c r="P700" s="132">
        <v>4</v>
      </c>
      <c r="Q700" s="133" t="s">
        <v>3429</v>
      </c>
      <c r="R700" s="133"/>
      <c r="S700" s="115">
        <v>3.5</v>
      </c>
      <c r="T700" s="116"/>
      <c r="U700" s="132"/>
      <c r="V700" s="133"/>
      <c r="W700" s="133"/>
      <c r="X700" s="115"/>
      <c r="Y700" s="116"/>
      <c r="Z700" s="119">
        <f t="shared" si="32"/>
        <v>4</v>
      </c>
      <c r="AA700" s="37">
        <f t="shared" si="33"/>
        <v>3.5</v>
      </c>
    </row>
    <row r="701" spans="1:27" s="15" customFormat="1" ht="17">
      <c r="A701" s="4" t="s">
        <v>486</v>
      </c>
      <c r="B701" s="4" t="s">
        <v>486</v>
      </c>
      <c r="D701" s="10" t="s">
        <v>486</v>
      </c>
      <c r="H701" s="4"/>
      <c r="P701" s="165"/>
      <c r="Q701" s="165"/>
      <c r="R701" s="165"/>
      <c r="S701" s="165"/>
      <c r="T701" s="165"/>
      <c r="U701" s="165"/>
      <c r="V701" s="165"/>
      <c r="W701" s="165"/>
      <c r="X701" s="165"/>
      <c r="Y701" s="165"/>
    </row>
    <row r="702" spans="1:27" s="15" customFormat="1" ht="17">
      <c r="A702" s="4" t="s">
        <v>486</v>
      </c>
      <c r="B702" s="4" t="s">
        <v>486</v>
      </c>
      <c r="D702" s="10" t="s">
        <v>486</v>
      </c>
      <c r="H702" s="4"/>
      <c r="P702" s="165"/>
      <c r="Q702" s="165"/>
      <c r="R702" s="165"/>
      <c r="S702" s="165"/>
      <c r="T702" s="165"/>
      <c r="U702" s="165"/>
      <c r="V702" s="165"/>
      <c r="W702" s="165"/>
      <c r="X702" s="165"/>
      <c r="Y702" s="165"/>
    </row>
    <row r="703" spans="1:27" s="15" customFormat="1" ht="17">
      <c r="A703" s="4" t="s">
        <v>486</v>
      </c>
      <c r="B703" s="4" t="s">
        <v>486</v>
      </c>
      <c r="D703" s="10" t="s">
        <v>486</v>
      </c>
      <c r="E703" s="131" t="s">
        <v>233</v>
      </c>
      <c r="H703" s="4"/>
      <c r="P703" s="165"/>
      <c r="Q703" s="165"/>
      <c r="R703" s="165"/>
      <c r="S703" s="165"/>
      <c r="T703" s="165"/>
      <c r="U703" s="165"/>
      <c r="V703" s="165"/>
      <c r="W703" s="165"/>
      <c r="X703" s="165"/>
      <c r="Y703" s="165"/>
      <c r="Z703" s="15" t="str">
        <f t="shared" si="32"/>
        <v/>
      </c>
      <c r="AA703" s="15" t="str">
        <f t="shared" si="33"/>
        <v/>
      </c>
    </row>
    <row r="704" spans="1:27" ht="153">
      <c r="A704" s="4">
        <v>2457</v>
      </c>
      <c r="B704" s="4" t="s">
        <v>2071</v>
      </c>
      <c r="C704" s="4">
        <v>142</v>
      </c>
      <c r="E704" s="13" t="s">
        <v>3117</v>
      </c>
      <c r="F704" s="12" t="s">
        <v>2072</v>
      </c>
      <c r="G704" s="12" t="s">
        <v>2073</v>
      </c>
      <c r="H704" s="43"/>
      <c r="I704" s="43"/>
      <c r="J704" s="159" t="s">
        <v>3116</v>
      </c>
      <c r="K704" s="43"/>
      <c r="L704" s="43"/>
      <c r="M704" s="43"/>
      <c r="P704" s="132">
        <v>3</v>
      </c>
      <c r="Q704" s="133" t="s">
        <v>3430</v>
      </c>
      <c r="R704" s="133" t="s">
        <v>3428</v>
      </c>
      <c r="S704" s="115">
        <v>3</v>
      </c>
      <c r="T704" s="116"/>
      <c r="U704" s="132"/>
      <c r="V704" s="133"/>
      <c r="W704" s="133"/>
      <c r="X704" s="115"/>
      <c r="Y704" s="116"/>
      <c r="Z704" s="119">
        <f t="shared" si="32"/>
        <v>3</v>
      </c>
      <c r="AA704" s="37">
        <f t="shared" si="33"/>
        <v>3</v>
      </c>
    </row>
    <row r="705" spans="1:27" ht="170">
      <c r="A705" s="4">
        <v>2458</v>
      </c>
      <c r="B705" s="4" t="s">
        <v>2071</v>
      </c>
      <c r="C705" s="4">
        <v>142</v>
      </c>
      <c r="E705" s="13" t="s">
        <v>3118</v>
      </c>
      <c r="F705" s="12" t="s">
        <v>2074</v>
      </c>
      <c r="G705" s="12" t="s">
        <v>2075</v>
      </c>
      <c r="H705" s="43"/>
      <c r="I705" s="43"/>
      <c r="J705" s="159" t="s">
        <v>3116</v>
      </c>
      <c r="K705" s="43"/>
      <c r="L705" s="43"/>
      <c r="M705" s="43"/>
      <c r="P705" s="132">
        <v>3</v>
      </c>
      <c r="Q705" s="133" t="s">
        <v>3426</v>
      </c>
      <c r="R705" s="133"/>
      <c r="S705" s="115">
        <v>3</v>
      </c>
      <c r="T705" s="116"/>
      <c r="U705" s="132"/>
      <c r="V705" s="133"/>
      <c r="W705" s="133"/>
      <c r="X705" s="115"/>
      <c r="Y705" s="116"/>
      <c r="Z705" s="119">
        <f t="shared" si="32"/>
        <v>3</v>
      </c>
      <c r="AA705" s="37">
        <f t="shared" si="33"/>
        <v>3</v>
      </c>
    </row>
    <row r="706" spans="1:27" ht="102">
      <c r="A706" s="4">
        <v>2459</v>
      </c>
      <c r="B706" s="4" t="s">
        <v>2071</v>
      </c>
      <c r="C706" s="4">
        <v>142</v>
      </c>
      <c r="E706" s="13" t="s">
        <v>3119</v>
      </c>
      <c r="F706" s="12" t="s">
        <v>2076</v>
      </c>
      <c r="G706" s="12" t="s">
        <v>2070</v>
      </c>
      <c r="H706" s="43"/>
      <c r="I706" s="43"/>
      <c r="J706" s="159" t="s">
        <v>3116</v>
      </c>
      <c r="K706" s="43"/>
      <c r="L706" s="43"/>
      <c r="M706" s="43"/>
      <c r="P706" s="132">
        <v>4</v>
      </c>
      <c r="Q706" s="133" t="s">
        <v>3426</v>
      </c>
      <c r="R706" s="133"/>
      <c r="S706" s="115">
        <v>2</v>
      </c>
      <c r="T706" s="116"/>
      <c r="U706" s="132"/>
      <c r="V706" s="133"/>
      <c r="W706" s="133"/>
      <c r="X706" s="115"/>
      <c r="Y706" s="116"/>
      <c r="Z706" s="119">
        <f t="shared" si="32"/>
        <v>4</v>
      </c>
      <c r="AA706" s="37">
        <f t="shared" si="33"/>
        <v>2</v>
      </c>
    </row>
    <row r="707" spans="1:27" s="15" customFormat="1" ht="17">
      <c r="A707" s="4" t="s">
        <v>486</v>
      </c>
      <c r="B707" s="4" t="s">
        <v>486</v>
      </c>
      <c r="D707" s="10" t="s">
        <v>486</v>
      </c>
      <c r="H707" s="4"/>
      <c r="P707" s="165"/>
      <c r="Q707" s="165"/>
      <c r="R707" s="165"/>
      <c r="S707" s="165"/>
      <c r="T707" s="165"/>
      <c r="U707" s="165"/>
      <c r="V707" s="165"/>
      <c r="W707" s="165"/>
      <c r="X707" s="165"/>
      <c r="Y707" s="165"/>
    </row>
    <row r="708" spans="1:27" s="15" customFormat="1" ht="17">
      <c r="A708" s="4" t="s">
        <v>486</v>
      </c>
      <c r="B708" s="4" t="s">
        <v>486</v>
      </c>
      <c r="D708" s="10" t="s">
        <v>486</v>
      </c>
      <c r="H708" s="4"/>
      <c r="P708" s="165"/>
      <c r="Q708" s="165"/>
      <c r="R708" s="165"/>
      <c r="S708" s="165"/>
      <c r="T708" s="165"/>
      <c r="U708" s="165"/>
      <c r="V708" s="165"/>
      <c r="W708" s="165"/>
      <c r="X708" s="165"/>
      <c r="Y708" s="165"/>
    </row>
    <row r="709" spans="1:27" s="15" customFormat="1" ht="17">
      <c r="A709" s="4" t="s">
        <v>486</v>
      </c>
      <c r="B709" s="4" t="s">
        <v>486</v>
      </c>
      <c r="D709" s="10" t="s">
        <v>486</v>
      </c>
      <c r="E709" s="131" t="s">
        <v>44</v>
      </c>
      <c r="H709" s="4"/>
      <c r="P709" s="165"/>
      <c r="Q709" s="165"/>
      <c r="R709" s="165"/>
      <c r="S709" s="165"/>
      <c r="T709" s="165"/>
      <c r="U709" s="165"/>
      <c r="V709" s="165"/>
      <c r="W709" s="165"/>
      <c r="X709" s="165"/>
      <c r="Y709" s="165"/>
      <c r="Z709" s="15" t="str">
        <f t="shared" si="32"/>
        <v/>
      </c>
      <c r="AA709" s="15" t="str">
        <f t="shared" si="33"/>
        <v/>
      </c>
    </row>
    <row r="710" spans="1:27" ht="409.6">
      <c r="A710" s="4">
        <v>2460</v>
      </c>
      <c r="B710" s="4" t="s">
        <v>2077</v>
      </c>
      <c r="C710" s="4">
        <v>139</v>
      </c>
      <c r="E710" s="13" t="s">
        <v>3121</v>
      </c>
      <c r="F710" s="12" t="s">
        <v>2078</v>
      </c>
      <c r="G710" s="12" t="s">
        <v>2079</v>
      </c>
      <c r="H710" s="43"/>
      <c r="I710" s="43"/>
      <c r="J710" s="159" t="s">
        <v>3120</v>
      </c>
      <c r="K710" s="43"/>
      <c r="L710" s="43"/>
      <c r="M710" s="43"/>
      <c r="P710" s="132">
        <v>4</v>
      </c>
      <c r="Q710" s="133" t="s">
        <v>3431</v>
      </c>
      <c r="R710" s="133" t="s">
        <v>3432</v>
      </c>
      <c r="S710" s="115">
        <v>3.5</v>
      </c>
      <c r="T710" s="116"/>
      <c r="U710" s="132"/>
      <c r="V710" s="133"/>
      <c r="W710" s="133"/>
      <c r="X710" s="115"/>
      <c r="Y710" s="116"/>
      <c r="Z710" s="119">
        <f t="shared" si="32"/>
        <v>4</v>
      </c>
      <c r="AA710" s="37">
        <f t="shared" si="33"/>
        <v>3.5</v>
      </c>
    </row>
    <row r="711" spans="1:27" ht="409.6">
      <c r="A711" s="4">
        <v>2461</v>
      </c>
      <c r="B711" s="4" t="s">
        <v>2077</v>
      </c>
      <c r="C711" s="4">
        <v>139</v>
      </c>
      <c r="E711" s="13" t="s">
        <v>3122</v>
      </c>
      <c r="F711" s="12" t="s">
        <v>2080</v>
      </c>
      <c r="G711" s="12" t="s">
        <v>2081</v>
      </c>
      <c r="H711" s="43"/>
      <c r="I711" s="43"/>
      <c r="J711" s="159" t="s">
        <v>3120</v>
      </c>
      <c r="K711" s="43"/>
      <c r="L711" s="43"/>
      <c r="M711" s="43"/>
      <c r="P711" s="132">
        <v>4</v>
      </c>
      <c r="Q711" s="133" t="s">
        <v>3433</v>
      </c>
      <c r="R711" s="133" t="s">
        <v>3432</v>
      </c>
      <c r="S711" s="115">
        <v>3</v>
      </c>
      <c r="T711" s="116"/>
      <c r="U711" s="132"/>
      <c r="V711" s="133"/>
      <c r="W711" s="133"/>
      <c r="X711" s="115"/>
      <c r="Y711" s="116"/>
      <c r="Z711" s="119">
        <f t="shared" si="32"/>
        <v>4</v>
      </c>
      <c r="AA711" s="37">
        <f t="shared" si="33"/>
        <v>3</v>
      </c>
    </row>
    <row r="712" spans="1:27" ht="409.6">
      <c r="A712" s="4">
        <v>2462</v>
      </c>
      <c r="B712" s="4" t="s">
        <v>2077</v>
      </c>
      <c r="C712" s="4">
        <v>139</v>
      </c>
      <c r="E712" s="13" t="s">
        <v>3123</v>
      </c>
      <c r="F712" s="12" t="s">
        <v>2082</v>
      </c>
      <c r="G712" s="12" t="s">
        <v>2083</v>
      </c>
      <c r="H712" s="43"/>
      <c r="I712" s="43"/>
      <c r="J712" s="159" t="s">
        <v>3120</v>
      </c>
      <c r="K712" s="43"/>
      <c r="L712" s="43"/>
      <c r="M712" s="43"/>
      <c r="P712" s="132">
        <v>4</v>
      </c>
      <c r="Q712" s="133" t="s">
        <v>3434</v>
      </c>
      <c r="R712" s="133" t="s">
        <v>3432</v>
      </c>
      <c r="S712" s="115">
        <v>3</v>
      </c>
      <c r="T712" s="116"/>
      <c r="U712" s="132"/>
      <c r="V712" s="133"/>
      <c r="W712" s="133"/>
      <c r="X712" s="115"/>
      <c r="Y712" s="116"/>
      <c r="Z712" s="119">
        <f t="shared" si="32"/>
        <v>4</v>
      </c>
      <c r="AA712" s="37">
        <f t="shared" si="33"/>
        <v>3</v>
      </c>
    </row>
    <row r="713" spans="1:27" ht="404">
      <c r="A713" s="4">
        <v>2463</v>
      </c>
      <c r="B713" s="4" t="s">
        <v>2077</v>
      </c>
      <c r="C713" s="4">
        <v>139</v>
      </c>
      <c r="E713" s="13" t="s">
        <v>3124</v>
      </c>
      <c r="F713" s="12" t="s">
        <v>2084</v>
      </c>
      <c r="G713" s="12" t="s">
        <v>2085</v>
      </c>
      <c r="H713" s="43"/>
      <c r="I713" s="43"/>
      <c r="J713" s="159" t="s">
        <v>3120</v>
      </c>
      <c r="K713" s="43"/>
      <c r="L713" s="43"/>
      <c r="M713" s="43"/>
      <c r="P713" s="132">
        <v>4</v>
      </c>
      <c r="Q713" s="133" t="s">
        <v>3435</v>
      </c>
      <c r="R713" s="133" t="s">
        <v>3432</v>
      </c>
      <c r="S713" s="115">
        <v>3</v>
      </c>
      <c r="T713" s="116"/>
      <c r="U713" s="132"/>
      <c r="V713" s="133"/>
      <c r="W713" s="133"/>
      <c r="X713" s="115"/>
      <c r="Y713" s="116"/>
      <c r="Z713" s="119">
        <f t="shared" si="32"/>
        <v>4</v>
      </c>
      <c r="AA713" s="37">
        <f t="shared" si="33"/>
        <v>3</v>
      </c>
    </row>
    <row r="714" spans="1:27" ht="102">
      <c r="A714" s="4">
        <v>2464</v>
      </c>
      <c r="B714" s="4" t="s">
        <v>2077</v>
      </c>
      <c r="C714" s="4">
        <v>139</v>
      </c>
      <c r="E714" s="13" t="s">
        <v>3125</v>
      </c>
      <c r="F714" s="12" t="s">
        <v>2086</v>
      </c>
      <c r="G714" s="12" t="s">
        <v>2087</v>
      </c>
      <c r="H714" s="43"/>
      <c r="I714" s="43"/>
      <c r="J714" s="159" t="s">
        <v>3120</v>
      </c>
      <c r="K714" s="43"/>
      <c r="L714" s="43"/>
      <c r="M714" s="43"/>
      <c r="P714" s="132">
        <v>1</v>
      </c>
      <c r="Q714" s="133" t="s">
        <v>3569</v>
      </c>
      <c r="R714" s="133"/>
      <c r="S714" s="115">
        <v>1</v>
      </c>
      <c r="T714" s="116"/>
      <c r="U714" s="132"/>
      <c r="V714" s="133"/>
      <c r="W714" s="133"/>
      <c r="X714" s="115"/>
      <c r="Y714" s="116"/>
      <c r="Z714" s="119">
        <f t="shared" si="32"/>
        <v>1</v>
      </c>
      <c r="AA714" s="37">
        <f t="shared" si="33"/>
        <v>1</v>
      </c>
    </row>
    <row r="715" spans="1:27" ht="102">
      <c r="A715" s="4">
        <v>2465</v>
      </c>
      <c r="B715" s="4" t="s">
        <v>2077</v>
      </c>
      <c r="C715" s="4">
        <v>139</v>
      </c>
      <c r="E715" s="13" t="s">
        <v>3126</v>
      </c>
      <c r="F715" s="12" t="s">
        <v>2088</v>
      </c>
      <c r="G715" s="12" t="s">
        <v>2070</v>
      </c>
      <c r="H715" s="43"/>
      <c r="I715" s="43"/>
      <c r="J715" s="159" t="s">
        <v>3120</v>
      </c>
      <c r="K715" s="43"/>
      <c r="L715" s="43"/>
      <c r="M715" s="43"/>
      <c r="P715" s="132">
        <v>3</v>
      </c>
      <c r="Q715" s="133" t="s">
        <v>3570</v>
      </c>
      <c r="R715" s="133"/>
      <c r="S715" s="115">
        <v>2</v>
      </c>
      <c r="T715" s="116"/>
      <c r="U715" s="132"/>
      <c r="V715" s="133"/>
      <c r="W715" s="133"/>
      <c r="X715" s="115"/>
      <c r="Y715" s="116"/>
      <c r="Z715" s="119">
        <f t="shared" si="32"/>
        <v>3</v>
      </c>
      <c r="AA715" s="37">
        <f t="shared" si="33"/>
        <v>2</v>
      </c>
    </row>
    <row r="716" spans="1:27" s="15" customFormat="1" ht="17">
      <c r="A716" s="4" t="s">
        <v>486</v>
      </c>
      <c r="B716" s="4" t="s">
        <v>486</v>
      </c>
      <c r="D716" s="10" t="s">
        <v>486</v>
      </c>
      <c r="H716" s="4"/>
      <c r="P716" s="165"/>
      <c r="Q716" s="165"/>
      <c r="R716" s="165"/>
      <c r="S716" s="165"/>
      <c r="T716" s="165"/>
      <c r="U716" s="165"/>
      <c r="V716" s="165"/>
      <c r="W716" s="165"/>
      <c r="X716" s="165"/>
      <c r="Y716" s="165"/>
    </row>
    <row r="717" spans="1:27" s="15" customFormat="1" ht="17">
      <c r="A717" s="4" t="s">
        <v>486</v>
      </c>
      <c r="B717" s="4" t="s">
        <v>486</v>
      </c>
      <c r="D717" s="10" t="s">
        <v>486</v>
      </c>
      <c r="H717" s="4"/>
      <c r="P717" s="165"/>
      <c r="Q717" s="165"/>
      <c r="R717" s="165"/>
      <c r="S717" s="165"/>
      <c r="T717" s="165"/>
      <c r="U717" s="165"/>
      <c r="V717" s="165"/>
      <c r="W717" s="165"/>
      <c r="X717" s="165"/>
      <c r="Y717" s="165"/>
    </row>
    <row r="718" spans="1:27" s="15" customFormat="1" ht="17">
      <c r="A718" s="4" t="s">
        <v>486</v>
      </c>
      <c r="B718" s="4" t="s">
        <v>486</v>
      </c>
      <c r="D718" s="10" t="s">
        <v>486</v>
      </c>
      <c r="E718" s="131" t="s">
        <v>2089</v>
      </c>
      <c r="H718" s="4"/>
      <c r="P718" s="165"/>
      <c r="Q718" s="165"/>
      <c r="R718" s="165"/>
      <c r="S718" s="165"/>
      <c r="T718" s="165"/>
      <c r="U718" s="165"/>
      <c r="V718" s="165"/>
      <c r="W718" s="165"/>
      <c r="X718" s="165"/>
      <c r="Y718" s="165"/>
      <c r="Z718" s="15" t="str">
        <f t="shared" si="32"/>
        <v/>
      </c>
      <c r="AA718" s="15" t="str">
        <f t="shared" si="33"/>
        <v/>
      </c>
    </row>
    <row r="719" spans="1:27" ht="356">
      <c r="A719" s="4">
        <v>2466</v>
      </c>
      <c r="B719" s="4" t="s">
        <v>2090</v>
      </c>
      <c r="C719" s="4">
        <v>141</v>
      </c>
      <c r="D719" s="10" t="s">
        <v>32</v>
      </c>
      <c r="E719" s="12" t="s">
        <v>2091</v>
      </c>
      <c r="F719" s="12" t="s">
        <v>2092</v>
      </c>
      <c r="G719" s="12" t="s">
        <v>2093</v>
      </c>
      <c r="H719" s="43"/>
      <c r="I719" s="43"/>
      <c r="J719" s="159" t="s">
        <v>3127</v>
      </c>
      <c r="K719" s="43"/>
      <c r="L719" s="43"/>
      <c r="M719" s="43"/>
      <c r="N719" s="161">
        <v>5</v>
      </c>
      <c r="O719" s="161">
        <v>3</v>
      </c>
      <c r="P719" s="132">
        <v>3</v>
      </c>
      <c r="Q719" s="133" t="s">
        <v>3426</v>
      </c>
      <c r="R719" s="133"/>
      <c r="S719" s="115">
        <v>3</v>
      </c>
      <c r="T719" s="116"/>
      <c r="U719" s="132"/>
      <c r="V719" s="133"/>
      <c r="W719" s="133"/>
      <c r="X719" s="115"/>
      <c r="Y719" s="116"/>
      <c r="Z719" s="119">
        <f t="shared" si="32"/>
        <v>3</v>
      </c>
      <c r="AA719" s="37">
        <f t="shared" si="33"/>
        <v>3</v>
      </c>
    </row>
    <row r="720" spans="1:27" s="15" customFormat="1" ht="17">
      <c r="A720" s="4" t="s">
        <v>486</v>
      </c>
      <c r="B720" s="4" t="s">
        <v>486</v>
      </c>
      <c r="D720" s="10" t="s">
        <v>486</v>
      </c>
      <c r="H720" s="4"/>
      <c r="P720" s="165"/>
      <c r="Q720" s="165"/>
      <c r="R720" s="165"/>
      <c r="S720" s="165"/>
      <c r="T720" s="165"/>
      <c r="U720" s="165"/>
      <c r="V720" s="165"/>
      <c r="W720" s="165"/>
      <c r="X720" s="165"/>
      <c r="Y720" s="165"/>
    </row>
    <row r="721" spans="1:27" s="15" customFormat="1" ht="17">
      <c r="A721" s="4" t="s">
        <v>486</v>
      </c>
      <c r="B721" s="4" t="s">
        <v>486</v>
      </c>
      <c r="D721" s="10" t="s">
        <v>486</v>
      </c>
      <c r="H721" s="4"/>
      <c r="P721" s="165"/>
      <c r="Q721" s="165"/>
      <c r="R721" s="165"/>
      <c r="S721" s="165"/>
      <c r="T721" s="165"/>
      <c r="U721" s="165"/>
      <c r="V721" s="165"/>
      <c r="W721" s="165"/>
      <c r="X721" s="165"/>
      <c r="Y721" s="165"/>
    </row>
    <row r="722" spans="1:27" s="15" customFormat="1" ht="17">
      <c r="A722" s="4" t="s">
        <v>486</v>
      </c>
      <c r="B722" s="4" t="s">
        <v>486</v>
      </c>
      <c r="D722" s="10" t="s">
        <v>486</v>
      </c>
      <c r="E722" s="131" t="s">
        <v>234</v>
      </c>
      <c r="H722" s="4"/>
      <c r="P722" s="165"/>
      <c r="Q722" s="165"/>
      <c r="R722" s="165"/>
      <c r="S722" s="165"/>
      <c r="T722" s="165"/>
      <c r="U722" s="165"/>
      <c r="V722" s="165"/>
      <c r="W722" s="165"/>
      <c r="X722" s="165"/>
      <c r="Y722" s="165"/>
      <c r="Z722" s="15" t="str">
        <f t="shared" si="32"/>
        <v/>
      </c>
      <c r="AA722" s="15" t="str">
        <f t="shared" si="33"/>
        <v/>
      </c>
    </row>
    <row r="723" spans="1:27" ht="409.6">
      <c r="A723" s="4">
        <v>2467</v>
      </c>
      <c r="B723" s="4" t="s">
        <v>2094</v>
      </c>
      <c r="C723" s="4">
        <v>140</v>
      </c>
      <c r="D723" s="10" t="s">
        <v>32</v>
      </c>
      <c r="E723" s="12" t="s">
        <v>2095</v>
      </c>
      <c r="F723" s="12" t="s">
        <v>2096</v>
      </c>
      <c r="G723" s="12" t="s">
        <v>2097</v>
      </c>
      <c r="H723" s="43"/>
      <c r="I723" s="43"/>
      <c r="J723" s="159" t="s">
        <v>3128</v>
      </c>
      <c r="K723" s="43"/>
      <c r="L723" s="43"/>
      <c r="M723" s="43"/>
      <c r="N723" s="161">
        <v>5</v>
      </c>
      <c r="O723" s="161">
        <v>3</v>
      </c>
      <c r="P723" s="132">
        <v>3</v>
      </c>
      <c r="Q723" s="133" t="s">
        <v>3426</v>
      </c>
      <c r="R723" s="133"/>
      <c r="S723" s="115">
        <v>2</v>
      </c>
      <c r="T723" s="116"/>
      <c r="U723" s="132"/>
      <c r="V723" s="133"/>
      <c r="W723" s="133"/>
      <c r="X723" s="115"/>
      <c r="Y723" s="116"/>
      <c r="Z723" s="119">
        <f t="shared" si="32"/>
        <v>3</v>
      </c>
      <c r="AA723" s="37">
        <f t="shared" si="33"/>
        <v>2</v>
      </c>
    </row>
    <row r="724" spans="1:27" s="15" customFormat="1" ht="17">
      <c r="A724" s="4" t="s">
        <v>486</v>
      </c>
      <c r="B724" s="4" t="s">
        <v>486</v>
      </c>
      <c r="D724" s="10" t="s">
        <v>486</v>
      </c>
      <c r="H724" s="4"/>
      <c r="P724" s="165"/>
      <c r="Q724" s="165"/>
      <c r="R724" s="165"/>
      <c r="S724" s="165"/>
      <c r="T724" s="165"/>
      <c r="U724" s="165"/>
      <c r="V724" s="165"/>
      <c r="W724" s="165"/>
      <c r="X724" s="165"/>
      <c r="Y724" s="165"/>
    </row>
    <row r="725" spans="1:27" s="15" customFormat="1" ht="17">
      <c r="A725" s="4" t="s">
        <v>486</v>
      </c>
      <c r="B725" s="4" t="s">
        <v>486</v>
      </c>
      <c r="D725" s="10" t="s">
        <v>486</v>
      </c>
      <c r="H725" s="4"/>
      <c r="P725" s="165"/>
      <c r="Q725" s="165"/>
      <c r="R725" s="165"/>
      <c r="S725" s="165"/>
      <c r="T725" s="165"/>
      <c r="U725" s="165"/>
      <c r="V725" s="165"/>
      <c r="W725" s="165"/>
      <c r="X725" s="165"/>
      <c r="Y725" s="165"/>
    </row>
    <row r="726" spans="1:27" s="15" customFormat="1" ht="17">
      <c r="A726" s="4" t="s">
        <v>486</v>
      </c>
      <c r="B726" s="4" t="s">
        <v>486</v>
      </c>
      <c r="C726" s="4"/>
      <c r="D726" s="10" t="s">
        <v>486</v>
      </c>
      <c r="E726" s="131" t="s">
        <v>46</v>
      </c>
      <c r="H726" s="4"/>
      <c r="P726" s="165"/>
      <c r="Q726" s="165"/>
      <c r="R726" s="165"/>
      <c r="S726" s="165"/>
      <c r="T726" s="165"/>
      <c r="U726" s="165"/>
      <c r="V726" s="165"/>
      <c r="W726" s="165"/>
      <c r="X726" s="165"/>
      <c r="Y726" s="165"/>
      <c r="Z726" s="15" t="str">
        <f t="shared" si="32"/>
        <v/>
      </c>
      <c r="AA726" s="15" t="str">
        <f t="shared" si="33"/>
        <v/>
      </c>
    </row>
    <row r="727" spans="1:27" ht="272">
      <c r="A727" s="4">
        <v>2468</v>
      </c>
      <c r="B727" s="4" t="s">
        <v>2098</v>
      </c>
      <c r="C727" s="4">
        <v>143</v>
      </c>
      <c r="D727" s="10" t="s">
        <v>32</v>
      </c>
      <c r="E727" s="12" t="s">
        <v>2099</v>
      </c>
      <c r="F727" s="12" t="s">
        <v>2100</v>
      </c>
      <c r="G727" s="12" t="s">
        <v>2101</v>
      </c>
      <c r="H727" s="43"/>
      <c r="I727" s="43"/>
      <c r="J727" s="159" t="s">
        <v>3129</v>
      </c>
      <c r="K727" s="43"/>
      <c r="L727" s="43"/>
      <c r="M727" s="43"/>
      <c r="N727" s="161">
        <v>4</v>
      </c>
      <c r="O727" s="161">
        <v>2.5</v>
      </c>
      <c r="P727" s="132">
        <v>2</v>
      </c>
      <c r="Q727" s="133" t="s">
        <v>3426</v>
      </c>
      <c r="R727" s="133"/>
      <c r="S727" s="115">
        <v>2</v>
      </c>
      <c r="T727" s="116"/>
      <c r="U727" s="132"/>
      <c r="V727" s="133"/>
      <c r="W727" s="133"/>
      <c r="X727" s="115"/>
      <c r="Y727" s="116"/>
      <c r="Z727" s="119">
        <f t="shared" si="32"/>
        <v>2</v>
      </c>
      <c r="AA727" s="37">
        <f t="shared" si="33"/>
        <v>2</v>
      </c>
    </row>
    <row r="728" spans="1:27" s="15" customFormat="1" ht="17">
      <c r="A728" s="4" t="s">
        <v>486</v>
      </c>
      <c r="B728" s="4" t="s">
        <v>486</v>
      </c>
      <c r="C728" s="4" t="s">
        <v>486</v>
      </c>
      <c r="D728" s="10" t="s">
        <v>486</v>
      </c>
      <c r="H728" s="4"/>
      <c r="P728" s="165"/>
      <c r="Q728" s="165"/>
      <c r="R728" s="165"/>
      <c r="S728" s="165"/>
      <c r="T728" s="165"/>
      <c r="U728" s="165"/>
      <c r="V728" s="165"/>
      <c r="W728" s="165"/>
      <c r="X728" s="165"/>
      <c r="Y728" s="165"/>
    </row>
    <row r="729" spans="1:27" s="15" customFormat="1" ht="17">
      <c r="A729" s="4" t="s">
        <v>486</v>
      </c>
      <c r="B729" s="4" t="s">
        <v>486</v>
      </c>
      <c r="C729" s="4" t="s">
        <v>486</v>
      </c>
      <c r="D729" s="10" t="s">
        <v>486</v>
      </c>
      <c r="H729" s="4"/>
      <c r="P729" s="165"/>
      <c r="Q729" s="165"/>
      <c r="R729" s="165"/>
      <c r="S729" s="165"/>
      <c r="T729" s="165"/>
      <c r="U729" s="165"/>
      <c r="V729" s="165"/>
      <c r="W729" s="165"/>
      <c r="X729" s="165"/>
      <c r="Y729" s="165"/>
    </row>
    <row r="730" spans="1:27" s="15" customFormat="1" ht="17">
      <c r="A730" s="4" t="s">
        <v>486</v>
      </c>
      <c r="B730" s="4" t="s">
        <v>486</v>
      </c>
      <c r="C730" s="4"/>
      <c r="D730" s="10" t="s">
        <v>486</v>
      </c>
      <c r="E730" s="131" t="s">
        <v>47</v>
      </c>
      <c r="H730" s="4"/>
      <c r="P730" s="165"/>
      <c r="Q730" s="165"/>
      <c r="R730" s="165"/>
      <c r="S730" s="165"/>
      <c r="T730" s="165"/>
      <c r="U730" s="165"/>
      <c r="V730" s="165"/>
      <c r="W730" s="165"/>
      <c r="X730" s="165"/>
      <c r="Y730" s="165"/>
      <c r="Z730" s="15" t="str">
        <f t="shared" si="32"/>
        <v/>
      </c>
      <c r="AA730" s="15" t="str">
        <f t="shared" si="33"/>
        <v/>
      </c>
    </row>
    <row r="731" spans="1:27" ht="170">
      <c r="A731" s="4">
        <v>2469</v>
      </c>
      <c r="B731" s="4" t="s">
        <v>2102</v>
      </c>
      <c r="C731" s="4">
        <v>144</v>
      </c>
      <c r="D731" s="10" t="s">
        <v>32</v>
      </c>
      <c r="E731" s="12" t="s">
        <v>2103</v>
      </c>
      <c r="F731" s="12" t="s">
        <v>2104</v>
      </c>
      <c r="G731" s="12" t="s">
        <v>2105</v>
      </c>
      <c r="H731" s="43"/>
      <c r="I731" s="43"/>
      <c r="J731" s="159" t="s">
        <v>3130</v>
      </c>
      <c r="K731" s="43"/>
      <c r="L731" s="43"/>
      <c r="M731" s="43"/>
      <c r="N731" s="161">
        <v>5</v>
      </c>
      <c r="O731" s="161">
        <v>3</v>
      </c>
      <c r="P731" s="132">
        <v>3</v>
      </c>
      <c r="Q731" s="133" t="s">
        <v>3426</v>
      </c>
      <c r="R731" s="133"/>
      <c r="S731" s="115">
        <v>2</v>
      </c>
      <c r="T731" s="116"/>
      <c r="U731" s="132"/>
      <c r="V731" s="133"/>
      <c r="W731" s="133"/>
      <c r="X731" s="115"/>
      <c r="Y731" s="116"/>
      <c r="Z731" s="119">
        <f t="shared" si="32"/>
        <v>3</v>
      </c>
      <c r="AA731" s="37">
        <f t="shared" si="33"/>
        <v>2</v>
      </c>
    </row>
    <row r="732" spans="1:27" s="15" customFormat="1" ht="17">
      <c r="A732" s="4" t="s">
        <v>486</v>
      </c>
      <c r="B732" s="4" t="s">
        <v>486</v>
      </c>
      <c r="C732" s="4" t="s">
        <v>486</v>
      </c>
      <c r="D732" s="10" t="s">
        <v>486</v>
      </c>
      <c r="H732" s="4"/>
      <c r="P732" s="165"/>
      <c r="Q732" s="165"/>
      <c r="R732" s="165"/>
      <c r="S732" s="165"/>
      <c r="T732" s="165"/>
      <c r="U732" s="165"/>
      <c r="V732" s="165"/>
      <c r="W732" s="165"/>
      <c r="X732" s="165"/>
      <c r="Y732" s="165"/>
    </row>
    <row r="733" spans="1:27" s="15" customFormat="1" ht="17">
      <c r="A733" s="4" t="s">
        <v>486</v>
      </c>
      <c r="B733" s="4" t="s">
        <v>486</v>
      </c>
      <c r="C733" s="4" t="s">
        <v>486</v>
      </c>
      <c r="D733" s="10" t="s">
        <v>486</v>
      </c>
      <c r="H733" s="4"/>
      <c r="P733" s="165"/>
      <c r="Q733" s="165"/>
      <c r="R733" s="165"/>
      <c r="S733" s="165"/>
      <c r="T733" s="165"/>
      <c r="U733" s="165"/>
      <c r="V733" s="165"/>
      <c r="W733" s="165"/>
      <c r="X733" s="165"/>
      <c r="Y733" s="165"/>
    </row>
    <row r="734" spans="1:27" s="15" customFormat="1" ht="34">
      <c r="A734" s="4" t="s">
        <v>486</v>
      </c>
      <c r="B734" s="4" t="s">
        <v>486</v>
      </c>
      <c r="C734" s="4"/>
      <c r="D734" s="10" t="s">
        <v>486</v>
      </c>
      <c r="E734" s="131" t="s">
        <v>2106</v>
      </c>
      <c r="H734" s="4"/>
      <c r="P734" s="165"/>
      <c r="Q734" s="165"/>
      <c r="R734" s="165"/>
      <c r="S734" s="165"/>
      <c r="T734" s="165"/>
      <c r="U734" s="165"/>
      <c r="V734" s="165"/>
      <c r="W734" s="165"/>
      <c r="X734" s="165"/>
      <c r="Y734" s="165"/>
      <c r="Z734" s="15" t="str">
        <f t="shared" si="32"/>
        <v/>
      </c>
      <c r="AA734" s="15" t="str">
        <f t="shared" si="33"/>
        <v/>
      </c>
    </row>
    <row r="735" spans="1:27" ht="409.6">
      <c r="A735" s="4">
        <v>2470</v>
      </c>
      <c r="B735" s="4" t="s">
        <v>2107</v>
      </c>
      <c r="C735" s="4">
        <v>148</v>
      </c>
      <c r="D735" s="10" t="s">
        <v>32</v>
      </c>
      <c r="E735" s="12" t="s">
        <v>2108</v>
      </c>
      <c r="F735" s="12" t="s">
        <v>2109</v>
      </c>
      <c r="G735" s="12" t="s">
        <v>2110</v>
      </c>
      <c r="H735" s="43"/>
      <c r="I735" s="43"/>
      <c r="J735" s="159" t="s">
        <v>3131</v>
      </c>
      <c r="K735" s="43"/>
      <c r="L735" s="43"/>
      <c r="M735" s="43"/>
      <c r="N735" s="161">
        <v>5</v>
      </c>
      <c r="O735" s="161">
        <v>3</v>
      </c>
      <c r="P735" s="132">
        <v>3</v>
      </c>
      <c r="Q735" s="133" t="s">
        <v>3426</v>
      </c>
      <c r="R735" s="133"/>
      <c r="S735" s="115">
        <v>0</v>
      </c>
      <c r="T735" s="116" t="s">
        <v>3619</v>
      </c>
      <c r="U735" s="132"/>
      <c r="V735" s="133"/>
      <c r="W735" s="133"/>
      <c r="X735" s="115"/>
      <c r="Y735" s="116"/>
      <c r="Z735" s="119">
        <f t="shared" si="32"/>
        <v>3</v>
      </c>
      <c r="AA735" s="37">
        <f t="shared" si="33"/>
        <v>0</v>
      </c>
    </row>
    <row r="736" spans="1:27" s="15" customFormat="1" ht="17">
      <c r="A736" s="4" t="s">
        <v>486</v>
      </c>
      <c r="B736" s="4" t="s">
        <v>486</v>
      </c>
      <c r="C736" s="4" t="s">
        <v>486</v>
      </c>
      <c r="D736" s="10" t="s">
        <v>486</v>
      </c>
      <c r="H736" s="4"/>
      <c r="P736" s="165"/>
      <c r="Q736" s="165"/>
      <c r="R736" s="165"/>
      <c r="S736" s="165"/>
      <c r="T736" s="165"/>
      <c r="U736" s="165"/>
      <c r="V736" s="165"/>
      <c r="W736" s="165"/>
      <c r="X736" s="165"/>
      <c r="Y736" s="165"/>
    </row>
    <row r="737" spans="1:27" s="15" customFormat="1" ht="17">
      <c r="A737" s="4" t="s">
        <v>486</v>
      </c>
      <c r="B737" s="4" t="s">
        <v>486</v>
      </c>
      <c r="C737" s="4" t="s">
        <v>486</v>
      </c>
      <c r="D737" s="10" t="s">
        <v>486</v>
      </c>
      <c r="H737" s="4"/>
      <c r="P737" s="165"/>
      <c r="Q737" s="165"/>
      <c r="R737" s="165"/>
      <c r="S737" s="165"/>
      <c r="T737" s="165"/>
      <c r="U737" s="165"/>
      <c r="V737" s="165"/>
      <c r="W737" s="165"/>
      <c r="X737" s="165"/>
      <c r="Y737" s="165"/>
    </row>
    <row r="738" spans="1:27" s="15" customFormat="1" ht="17">
      <c r="A738" s="4" t="s">
        <v>486</v>
      </c>
      <c r="B738" s="4" t="s">
        <v>486</v>
      </c>
      <c r="C738" s="4"/>
      <c r="D738" s="10" t="s">
        <v>486</v>
      </c>
      <c r="E738" s="131" t="s">
        <v>48</v>
      </c>
      <c r="H738" s="4"/>
      <c r="P738" s="165"/>
      <c r="Q738" s="165"/>
      <c r="R738" s="165"/>
      <c r="S738" s="165"/>
      <c r="T738" s="165"/>
      <c r="U738" s="165"/>
      <c r="V738" s="165"/>
      <c r="W738" s="165"/>
      <c r="X738" s="165"/>
      <c r="Y738" s="165"/>
      <c r="Z738" s="15" t="str">
        <f t="shared" si="32"/>
        <v/>
      </c>
      <c r="AA738" s="15" t="str">
        <f t="shared" si="33"/>
        <v/>
      </c>
    </row>
    <row r="739" spans="1:27" ht="119">
      <c r="A739" s="4">
        <v>2471</v>
      </c>
      <c r="B739" s="4" t="s">
        <v>2111</v>
      </c>
      <c r="C739" s="4">
        <v>145</v>
      </c>
      <c r="D739" s="10" t="s">
        <v>32</v>
      </c>
      <c r="E739" s="12" t="s">
        <v>1001</v>
      </c>
      <c r="F739" s="12" t="s">
        <v>2112</v>
      </c>
      <c r="G739" s="12" t="s">
        <v>2113</v>
      </c>
      <c r="H739" s="43"/>
      <c r="I739" s="43"/>
      <c r="J739" s="159" t="s">
        <v>3132</v>
      </c>
      <c r="K739" s="43"/>
      <c r="L739" s="43"/>
      <c r="M739" s="43"/>
      <c r="N739" s="161">
        <v>5</v>
      </c>
      <c r="O739" s="161">
        <v>3</v>
      </c>
      <c r="P739" s="132">
        <v>3</v>
      </c>
      <c r="Q739" s="133" t="s">
        <v>3571</v>
      </c>
      <c r="R739" s="133" t="s">
        <v>3532</v>
      </c>
      <c r="S739" s="115">
        <v>1</v>
      </c>
      <c r="T739" s="116" t="s">
        <v>3620</v>
      </c>
      <c r="U739" s="132"/>
      <c r="V739" s="133"/>
      <c r="W739" s="133"/>
      <c r="X739" s="115"/>
      <c r="Y739" s="116"/>
      <c r="Z739" s="119">
        <f t="shared" si="32"/>
        <v>3</v>
      </c>
      <c r="AA739" s="37">
        <f t="shared" si="33"/>
        <v>1</v>
      </c>
    </row>
    <row r="740" spans="1:27" s="15" customFormat="1" ht="17">
      <c r="A740" s="4" t="s">
        <v>486</v>
      </c>
      <c r="B740" s="4" t="s">
        <v>486</v>
      </c>
      <c r="C740" s="4" t="s">
        <v>486</v>
      </c>
      <c r="D740" s="10" t="s">
        <v>486</v>
      </c>
      <c r="H740" s="4"/>
      <c r="P740" s="165"/>
      <c r="Q740" s="165"/>
      <c r="R740" s="165"/>
      <c r="S740" s="165"/>
      <c r="T740" s="165"/>
      <c r="U740" s="165"/>
      <c r="V740" s="165"/>
      <c r="W740" s="165"/>
      <c r="X740" s="165"/>
      <c r="Y740" s="165"/>
    </row>
    <row r="741" spans="1:27" s="15" customFormat="1" ht="17">
      <c r="A741" s="4" t="s">
        <v>486</v>
      </c>
      <c r="B741" s="4" t="s">
        <v>486</v>
      </c>
      <c r="C741" s="4" t="s">
        <v>486</v>
      </c>
      <c r="D741" s="10" t="s">
        <v>486</v>
      </c>
      <c r="H741" s="4"/>
      <c r="P741" s="165"/>
      <c r="Q741" s="165"/>
      <c r="R741" s="165"/>
      <c r="S741" s="165"/>
      <c r="T741" s="165"/>
      <c r="U741" s="165"/>
      <c r="V741" s="165"/>
      <c r="W741" s="165"/>
      <c r="X741" s="165"/>
      <c r="Y741" s="165"/>
    </row>
    <row r="742" spans="1:27" ht="19">
      <c r="A742" s="4" t="s">
        <v>486</v>
      </c>
      <c r="B742" s="4" t="s">
        <v>486</v>
      </c>
      <c r="E742" s="170" t="s">
        <v>2114</v>
      </c>
      <c r="F742" s="170"/>
      <c r="G742" s="170"/>
      <c r="P742" s="165"/>
      <c r="Q742" s="165"/>
      <c r="R742" s="165"/>
      <c r="S742" s="165"/>
      <c r="T742" s="165"/>
      <c r="U742" s="165"/>
      <c r="V742" s="165"/>
      <c r="W742" s="165"/>
      <c r="X742" s="165"/>
      <c r="Y742" s="165"/>
      <c r="Z742" s="15" t="str">
        <f t="shared" si="32"/>
        <v/>
      </c>
      <c r="AA742" s="15" t="str">
        <f t="shared" si="33"/>
        <v/>
      </c>
    </row>
    <row r="743" spans="1:27" s="15" customFormat="1" ht="17">
      <c r="A743" s="4" t="s">
        <v>486</v>
      </c>
      <c r="B743" s="4" t="s">
        <v>486</v>
      </c>
      <c r="C743" s="4"/>
      <c r="D743" s="10"/>
      <c r="E743" s="131" t="s">
        <v>2115</v>
      </c>
      <c r="H743" s="4"/>
      <c r="P743" s="165"/>
      <c r="Q743" s="165"/>
      <c r="R743" s="165"/>
      <c r="S743" s="165"/>
      <c r="T743" s="165"/>
      <c r="U743" s="165"/>
      <c r="V743" s="165"/>
      <c r="W743" s="165"/>
      <c r="X743" s="165"/>
      <c r="Y743" s="165"/>
      <c r="Z743" s="15" t="str">
        <f t="shared" si="32"/>
        <v/>
      </c>
      <c r="AA743" s="15" t="str">
        <f t="shared" si="33"/>
        <v/>
      </c>
    </row>
    <row r="744" spans="1:27" ht="409.6">
      <c r="A744" s="4">
        <v>2472</v>
      </c>
      <c r="B744" s="4" t="s">
        <v>2116</v>
      </c>
      <c r="C744" s="4">
        <v>150</v>
      </c>
      <c r="D744" s="10" t="s">
        <v>32</v>
      </c>
      <c r="E744" s="12" t="s">
        <v>2117</v>
      </c>
      <c r="F744" s="12" t="s">
        <v>2118</v>
      </c>
      <c r="G744" s="12" t="s">
        <v>2119</v>
      </c>
      <c r="H744" s="43"/>
      <c r="I744" s="43"/>
      <c r="J744" s="159" t="s">
        <v>3133</v>
      </c>
      <c r="K744" s="43"/>
      <c r="L744" s="43"/>
      <c r="M744" s="43"/>
      <c r="N744" s="161">
        <v>3</v>
      </c>
      <c r="O744" s="161">
        <v>3</v>
      </c>
      <c r="P744" s="132">
        <v>3</v>
      </c>
      <c r="Q744" s="133" t="s">
        <v>3413</v>
      </c>
      <c r="R744" s="133" t="s">
        <v>753</v>
      </c>
      <c r="S744" s="133">
        <v>3</v>
      </c>
      <c r="T744" s="116"/>
      <c r="U744" s="132"/>
      <c r="V744" s="133"/>
      <c r="W744" s="133"/>
      <c r="X744" s="115"/>
      <c r="Y744" s="116"/>
      <c r="Z744" s="119">
        <f t="shared" si="32"/>
        <v>3</v>
      </c>
      <c r="AA744" s="37">
        <f t="shared" si="33"/>
        <v>3</v>
      </c>
    </row>
    <row r="745" spans="1:27" ht="409.6">
      <c r="A745" s="4">
        <v>2473</v>
      </c>
      <c r="B745" s="4" t="s">
        <v>2116</v>
      </c>
      <c r="C745" s="4">
        <v>150</v>
      </c>
      <c r="E745" s="13" t="s">
        <v>3134</v>
      </c>
      <c r="F745" s="12" t="s">
        <v>2120</v>
      </c>
      <c r="G745" s="12" t="s">
        <v>2121</v>
      </c>
      <c r="H745" s="43"/>
      <c r="I745" s="43"/>
      <c r="J745" s="159" t="s">
        <v>3133</v>
      </c>
      <c r="K745" s="43"/>
      <c r="L745" s="43"/>
      <c r="M745" s="43"/>
      <c r="P745" s="132">
        <v>3</v>
      </c>
      <c r="Q745" s="133" t="s">
        <v>3572</v>
      </c>
      <c r="R745" s="133"/>
      <c r="S745" s="115">
        <v>3</v>
      </c>
      <c r="T745" s="116"/>
      <c r="U745" s="132"/>
      <c r="V745" s="133"/>
      <c r="W745" s="133"/>
      <c r="X745" s="115"/>
      <c r="Y745" s="116"/>
      <c r="Z745" s="119">
        <f t="shared" si="32"/>
        <v>3</v>
      </c>
      <c r="AA745" s="37">
        <f t="shared" si="33"/>
        <v>3</v>
      </c>
    </row>
    <row r="746" spans="1:27" ht="409.6">
      <c r="A746" s="4">
        <v>2474</v>
      </c>
      <c r="B746" s="4" t="s">
        <v>2116</v>
      </c>
      <c r="C746" s="4">
        <v>150</v>
      </c>
      <c r="E746" s="13" t="s">
        <v>3135</v>
      </c>
      <c r="F746" s="12" t="s">
        <v>2122</v>
      </c>
      <c r="G746" s="12" t="s">
        <v>2123</v>
      </c>
      <c r="H746" s="43"/>
      <c r="I746" s="43"/>
      <c r="J746" s="159" t="s">
        <v>3133</v>
      </c>
      <c r="K746" s="43"/>
      <c r="L746" s="43"/>
      <c r="M746" s="43"/>
      <c r="P746" s="132">
        <v>3</v>
      </c>
      <c r="Q746" s="133" t="s">
        <v>3436</v>
      </c>
      <c r="R746" s="133"/>
      <c r="S746" s="115">
        <v>2</v>
      </c>
      <c r="T746" s="116" t="s">
        <v>3621</v>
      </c>
      <c r="U746" s="132"/>
      <c r="V746" s="133"/>
      <c r="W746" s="133"/>
      <c r="X746" s="115"/>
      <c r="Y746" s="116"/>
      <c r="Z746" s="119">
        <f t="shared" si="32"/>
        <v>3</v>
      </c>
      <c r="AA746" s="37">
        <f t="shared" si="33"/>
        <v>2</v>
      </c>
    </row>
    <row r="747" spans="1:27" ht="409.6">
      <c r="A747" s="4">
        <v>2475</v>
      </c>
      <c r="B747" s="4" t="s">
        <v>2116</v>
      </c>
      <c r="C747" s="4">
        <v>150</v>
      </c>
      <c r="E747" s="13" t="s">
        <v>3136</v>
      </c>
      <c r="F747" s="12" t="s">
        <v>2124</v>
      </c>
      <c r="G747" s="12" t="s">
        <v>2070</v>
      </c>
      <c r="H747" s="43"/>
      <c r="I747" s="43"/>
      <c r="J747" s="159" t="s">
        <v>3133</v>
      </c>
      <c r="K747" s="43"/>
      <c r="L747" s="43"/>
      <c r="M747" s="43"/>
      <c r="P747" s="132">
        <v>3</v>
      </c>
      <c r="Q747" s="163" t="s">
        <v>3437</v>
      </c>
      <c r="R747" s="133" t="s">
        <v>753</v>
      </c>
      <c r="S747" s="115">
        <v>1</v>
      </c>
      <c r="T747" s="116"/>
      <c r="U747" s="132"/>
      <c r="V747" s="133"/>
      <c r="W747" s="133"/>
      <c r="X747" s="115"/>
      <c r="Y747" s="116"/>
      <c r="Z747" s="119">
        <f t="shared" si="32"/>
        <v>3</v>
      </c>
      <c r="AA747" s="37">
        <f t="shared" si="33"/>
        <v>1</v>
      </c>
    </row>
    <row r="748" spans="1:27" s="15" customFormat="1" ht="17">
      <c r="A748" s="4" t="s">
        <v>486</v>
      </c>
      <c r="B748" s="4" t="s">
        <v>486</v>
      </c>
      <c r="C748" s="4" t="s">
        <v>486</v>
      </c>
      <c r="D748" s="10" t="s">
        <v>486</v>
      </c>
      <c r="H748" s="4"/>
      <c r="P748" s="165"/>
      <c r="Q748" s="165"/>
      <c r="R748" s="165"/>
      <c r="S748" s="165"/>
      <c r="T748" s="165"/>
      <c r="U748" s="165"/>
      <c r="V748" s="165"/>
      <c r="W748" s="165"/>
      <c r="X748" s="165"/>
      <c r="Y748" s="165"/>
    </row>
    <row r="749" spans="1:27" s="15" customFormat="1" ht="17">
      <c r="A749" s="4" t="s">
        <v>486</v>
      </c>
      <c r="B749" s="4" t="s">
        <v>486</v>
      </c>
      <c r="C749" s="4" t="s">
        <v>486</v>
      </c>
      <c r="D749" s="10" t="s">
        <v>486</v>
      </c>
      <c r="H749" s="4"/>
      <c r="P749" s="165"/>
      <c r="Q749" s="165"/>
      <c r="R749" s="165"/>
      <c r="S749" s="165"/>
      <c r="T749" s="165"/>
      <c r="U749" s="165"/>
      <c r="V749" s="165"/>
      <c r="W749" s="165"/>
      <c r="X749" s="165"/>
      <c r="Y749" s="165"/>
    </row>
    <row r="750" spans="1:27" s="15" customFormat="1" ht="17">
      <c r="A750" s="4" t="s">
        <v>486</v>
      </c>
      <c r="B750" s="4" t="s">
        <v>486</v>
      </c>
      <c r="C750" s="4"/>
      <c r="D750" s="10" t="s">
        <v>486</v>
      </c>
      <c r="E750" s="131" t="s">
        <v>2125</v>
      </c>
      <c r="H750" s="4"/>
      <c r="P750" s="165"/>
      <c r="Q750" s="165"/>
      <c r="R750" s="165"/>
      <c r="S750" s="165"/>
      <c r="T750" s="165"/>
      <c r="U750" s="165"/>
      <c r="V750" s="165"/>
      <c r="W750" s="165"/>
      <c r="X750" s="165"/>
      <c r="Y750" s="165"/>
      <c r="Z750" s="15" t="str">
        <f t="shared" si="32"/>
        <v/>
      </c>
      <c r="AA750" s="15" t="str">
        <f t="shared" si="33"/>
        <v/>
      </c>
    </row>
    <row r="751" spans="1:27" ht="409.6">
      <c r="A751" s="4">
        <v>2476</v>
      </c>
      <c r="B751" s="4" t="s">
        <v>2126</v>
      </c>
      <c r="C751" s="4">
        <v>153</v>
      </c>
      <c r="E751" s="13" t="s">
        <v>3137</v>
      </c>
      <c r="F751" s="12" t="s">
        <v>2127</v>
      </c>
      <c r="G751" s="12" t="s">
        <v>2128</v>
      </c>
      <c r="H751" s="43"/>
      <c r="I751" s="43"/>
      <c r="J751" s="159" t="s">
        <v>2746</v>
      </c>
      <c r="K751" s="43"/>
      <c r="L751" s="43"/>
      <c r="M751" s="43"/>
      <c r="P751" s="132">
        <v>2</v>
      </c>
      <c r="Q751" s="133" t="s">
        <v>3426</v>
      </c>
      <c r="R751" s="133"/>
      <c r="S751" s="115">
        <v>2</v>
      </c>
      <c r="T751" s="116"/>
      <c r="U751" s="132"/>
      <c r="V751" s="133"/>
      <c r="W751" s="133"/>
      <c r="X751" s="115"/>
      <c r="Y751" s="116"/>
      <c r="Z751" s="119">
        <f t="shared" si="32"/>
        <v>2</v>
      </c>
      <c r="AA751" s="37">
        <f t="shared" si="33"/>
        <v>2</v>
      </c>
    </row>
    <row r="752" spans="1:27" ht="409.6">
      <c r="A752" s="4">
        <v>2477</v>
      </c>
      <c r="B752" s="4" t="s">
        <v>2126</v>
      </c>
      <c r="C752" s="4">
        <v>153</v>
      </c>
      <c r="E752" s="13" t="s">
        <v>3138</v>
      </c>
      <c r="F752" s="12" t="s">
        <v>2129</v>
      </c>
      <c r="G752" s="12" t="s">
        <v>2130</v>
      </c>
      <c r="H752" s="43"/>
      <c r="I752" s="43"/>
      <c r="J752" s="159" t="s">
        <v>2746</v>
      </c>
      <c r="K752" s="43"/>
      <c r="L752" s="43"/>
      <c r="M752" s="43"/>
      <c r="P752" s="132">
        <v>2</v>
      </c>
      <c r="Q752" s="133" t="s">
        <v>3438</v>
      </c>
      <c r="R752" s="133"/>
      <c r="S752" s="115">
        <v>2</v>
      </c>
      <c r="T752" s="116"/>
      <c r="U752" s="132"/>
      <c r="V752" s="133"/>
      <c r="W752" s="133"/>
      <c r="X752" s="115"/>
      <c r="Y752" s="116"/>
      <c r="Z752" s="119">
        <f t="shared" si="32"/>
        <v>2</v>
      </c>
      <c r="AA752" s="37">
        <f t="shared" si="33"/>
        <v>2</v>
      </c>
    </row>
    <row r="753" spans="1:27" s="15" customFormat="1" ht="17">
      <c r="A753" s="4" t="s">
        <v>486</v>
      </c>
      <c r="B753" s="4" t="s">
        <v>486</v>
      </c>
      <c r="C753" s="4" t="s">
        <v>486</v>
      </c>
      <c r="D753" s="10"/>
      <c r="H753" s="4"/>
      <c r="P753" s="165"/>
      <c r="Q753" s="165"/>
      <c r="R753" s="165"/>
      <c r="S753" s="165"/>
      <c r="T753" s="165"/>
      <c r="U753" s="165"/>
      <c r="V753" s="165"/>
      <c r="W753" s="165"/>
      <c r="X753" s="165"/>
      <c r="Y753" s="165"/>
    </row>
    <row r="754" spans="1:27" s="15" customFormat="1" ht="17">
      <c r="A754" s="4" t="s">
        <v>486</v>
      </c>
      <c r="B754" s="4" t="s">
        <v>486</v>
      </c>
      <c r="C754" s="4" t="s">
        <v>486</v>
      </c>
      <c r="D754" s="10"/>
      <c r="H754" s="4"/>
      <c r="P754" s="165"/>
      <c r="Q754" s="165"/>
      <c r="R754" s="165"/>
      <c r="S754" s="165"/>
      <c r="T754" s="165"/>
      <c r="U754" s="165"/>
      <c r="V754" s="165"/>
      <c r="W754" s="165"/>
      <c r="X754" s="165"/>
      <c r="Y754" s="165"/>
    </row>
    <row r="755" spans="1:27" s="15" customFormat="1" ht="17">
      <c r="A755" s="4" t="s">
        <v>486</v>
      </c>
      <c r="B755" s="4" t="s">
        <v>486</v>
      </c>
      <c r="C755" s="4"/>
      <c r="D755" s="10"/>
      <c r="E755" s="131" t="s">
        <v>53</v>
      </c>
      <c r="H755" s="4"/>
      <c r="P755" s="165"/>
      <c r="Q755" s="165"/>
      <c r="R755" s="165"/>
      <c r="S755" s="165"/>
      <c r="T755" s="165"/>
      <c r="U755" s="165"/>
      <c r="V755" s="165"/>
      <c r="W755" s="165"/>
      <c r="X755" s="165"/>
      <c r="Y755" s="165"/>
      <c r="Z755" s="15" t="str">
        <f t="shared" ref="Z755:Z816" si="34">IF(U755&lt;&gt;"",U755,IF(P755&lt;&gt;"",P755,IF(N755&lt;&gt;"",N755,"")))</f>
        <v/>
      </c>
      <c r="AA755" s="15" t="str">
        <f t="shared" ref="AA755:AA816" si="35">IF(X755&lt;&gt;"",X755,IF(S755&lt;&gt;"",S755,IF(O755&lt;&gt;"",O755,"")))</f>
        <v/>
      </c>
    </row>
    <row r="756" spans="1:27" ht="409.6">
      <c r="A756" s="4">
        <v>2478</v>
      </c>
      <c r="B756" s="4" t="s">
        <v>2131</v>
      </c>
      <c r="C756" s="4">
        <v>151</v>
      </c>
      <c r="E756" s="13" t="s">
        <v>3140</v>
      </c>
      <c r="F756" s="12" t="s">
        <v>2132</v>
      </c>
      <c r="G756" s="12" t="s">
        <v>2133</v>
      </c>
      <c r="H756" s="43"/>
      <c r="I756" s="43"/>
      <c r="J756" s="159" t="s">
        <v>3139</v>
      </c>
      <c r="K756" s="43"/>
      <c r="L756" s="43"/>
      <c r="M756" s="43"/>
      <c r="P756" s="132">
        <v>2</v>
      </c>
      <c r="Q756" s="133" t="s">
        <v>3439</v>
      </c>
      <c r="R756" s="133"/>
      <c r="S756" s="115">
        <v>2</v>
      </c>
      <c r="T756" s="116"/>
      <c r="U756" s="132"/>
      <c r="V756" s="133"/>
      <c r="W756" s="133"/>
      <c r="X756" s="115"/>
      <c r="Y756" s="116"/>
      <c r="Z756" s="119">
        <f t="shared" si="34"/>
        <v>2</v>
      </c>
      <c r="AA756" s="37">
        <f t="shared" si="35"/>
        <v>2</v>
      </c>
    </row>
    <row r="757" spans="1:27" ht="409.6">
      <c r="A757" s="4">
        <v>2479</v>
      </c>
      <c r="B757" s="4" t="s">
        <v>2131</v>
      </c>
      <c r="C757" s="4">
        <v>151</v>
      </c>
      <c r="E757" s="13" t="s">
        <v>3141</v>
      </c>
      <c r="F757" s="12" t="s">
        <v>2134</v>
      </c>
      <c r="G757" s="12" t="s">
        <v>2135</v>
      </c>
      <c r="H757" s="43"/>
      <c r="I757" s="43"/>
      <c r="J757" s="159" t="s">
        <v>3139</v>
      </c>
      <c r="K757" s="43"/>
      <c r="L757" s="43"/>
      <c r="M757" s="43"/>
      <c r="P757" s="132">
        <v>2</v>
      </c>
      <c r="Q757" s="133" t="s">
        <v>3440</v>
      </c>
      <c r="R757" s="133"/>
      <c r="S757" s="115">
        <v>0</v>
      </c>
      <c r="T757" s="116"/>
      <c r="U757" s="132"/>
      <c r="V757" s="133"/>
      <c r="W757" s="133"/>
      <c r="X757" s="115"/>
      <c r="Y757" s="116"/>
      <c r="Z757" s="119">
        <f t="shared" si="34"/>
        <v>2</v>
      </c>
      <c r="AA757" s="37">
        <f t="shared" si="35"/>
        <v>0</v>
      </c>
    </row>
    <row r="758" spans="1:27" ht="409.6">
      <c r="A758" s="4">
        <v>2480</v>
      </c>
      <c r="B758" s="4" t="s">
        <v>2131</v>
      </c>
      <c r="C758" s="4">
        <v>151</v>
      </c>
      <c r="E758" s="13" t="s">
        <v>3142</v>
      </c>
      <c r="F758" s="12" t="s">
        <v>2136</v>
      </c>
      <c r="G758" s="12" t="s">
        <v>2070</v>
      </c>
      <c r="H758" s="43"/>
      <c r="I758" s="43"/>
      <c r="J758" s="159" t="s">
        <v>3139</v>
      </c>
      <c r="K758" s="43"/>
      <c r="L758" s="43"/>
      <c r="M758" s="43"/>
      <c r="P758" s="132">
        <v>3</v>
      </c>
      <c r="Q758" s="133" t="s">
        <v>3441</v>
      </c>
      <c r="R758" s="133" t="s">
        <v>3442</v>
      </c>
      <c r="S758" s="115">
        <v>2</v>
      </c>
      <c r="T758" s="116"/>
      <c r="U758" s="132"/>
      <c r="V758" s="133"/>
      <c r="W758" s="133"/>
      <c r="X758" s="115"/>
      <c r="Y758" s="116"/>
      <c r="Z758" s="119">
        <f t="shared" si="34"/>
        <v>3</v>
      </c>
      <c r="AA758" s="37">
        <f t="shared" si="35"/>
        <v>2</v>
      </c>
    </row>
    <row r="759" spans="1:27" s="15" customFormat="1" ht="17">
      <c r="A759" s="4" t="s">
        <v>486</v>
      </c>
      <c r="B759" s="4" t="s">
        <v>486</v>
      </c>
      <c r="C759" s="4" t="s">
        <v>486</v>
      </c>
      <c r="D759" s="10"/>
      <c r="H759" s="4"/>
      <c r="P759" s="165"/>
      <c r="Q759" s="165"/>
      <c r="R759" s="165"/>
      <c r="S759" s="165"/>
      <c r="T759" s="165"/>
      <c r="U759" s="165"/>
      <c r="V759" s="165"/>
      <c r="W759" s="165"/>
      <c r="X759" s="165"/>
      <c r="Y759" s="165"/>
    </row>
    <row r="760" spans="1:27" s="15" customFormat="1" ht="17">
      <c r="A760" s="4" t="s">
        <v>486</v>
      </c>
      <c r="B760" s="4" t="s">
        <v>486</v>
      </c>
      <c r="C760" s="4" t="s">
        <v>486</v>
      </c>
      <c r="D760" s="10"/>
      <c r="H760" s="4"/>
      <c r="P760" s="165"/>
      <c r="Q760" s="165"/>
      <c r="R760" s="165"/>
      <c r="S760" s="165"/>
      <c r="T760" s="165"/>
      <c r="U760" s="165"/>
      <c r="V760" s="165"/>
      <c r="W760" s="165"/>
      <c r="X760" s="165"/>
      <c r="Y760" s="165"/>
    </row>
    <row r="761" spans="1:27" s="15" customFormat="1" ht="17">
      <c r="A761" s="4" t="s">
        <v>486</v>
      </c>
      <c r="B761" s="4" t="s">
        <v>486</v>
      </c>
      <c r="C761" s="4"/>
      <c r="D761" s="10"/>
      <c r="E761" s="131" t="s">
        <v>55</v>
      </c>
      <c r="H761" s="4"/>
      <c r="P761" s="165"/>
      <c r="Q761" s="165"/>
      <c r="R761" s="165"/>
      <c r="S761" s="165"/>
      <c r="T761" s="165"/>
      <c r="U761" s="165"/>
      <c r="V761" s="165"/>
      <c r="W761" s="165"/>
      <c r="X761" s="165"/>
      <c r="Y761" s="165"/>
      <c r="Z761" s="15" t="str">
        <f t="shared" si="34"/>
        <v/>
      </c>
      <c r="AA761" s="15" t="str">
        <f t="shared" si="35"/>
        <v/>
      </c>
    </row>
    <row r="762" spans="1:27" ht="409.6">
      <c r="A762" s="4">
        <v>2481</v>
      </c>
      <c r="B762" s="4" t="s">
        <v>2137</v>
      </c>
      <c r="C762" s="4">
        <v>154</v>
      </c>
      <c r="E762" s="13" t="s">
        <v>3144</v>
      </c>
      <c r="F762" s="12" t="s">
        <v>2138</v>
      </c>
      <c r="G762" s="12" t="s">
        <v>2139</v>
      </c>
      <c r="H762" s="43"/>
      <c r="I762" s="43"/>
      <c r="J762" s="159" t="s">
        <v>3143</v>
      </c>
      <c r="K762" s="43"/>
      <c r="L762" s="43"/>
      <c r="M762" s="43"/>
      <c r="P762" s="132">
        <v>3</v>
      </c>
      <c r="Q762" s="133" t="s">
        <v>3426</v>
      </c>
      <c r="R762" s="133"/>
      <c r="S762" s="115">
        <v>3</v>
      </c>
      <c r="T762" s="116"/>
      <c r="U762" s="132"/>
      <c r="V762" s="133"/>
      <c r="W762" s="133"/>
      <c r="X762" s="115"/>
      <c r="Y762" s="116"/>
      <c r="Z762" s="119">
        <f t="shared" si="34"/>
        <v>3</v>
      </c>
      <c r="AA762" s="37">
        <f t="shared" si="35"/>
        <v>3</v>
      </c>
    </row>
    <row r="763" spans="1:27" ht="409.6">
      <c r="A763" s="4">
        <v>2482</v>
      </c>
      <c r="B763" s="4" t="s">
        <v>2137</v>
      </c>
      <c r="C763" s="4">
        <v>154</v>
      </c>
      <c r="E763" s="13" t="s">
        <v>3145</v>
      </c>
      <c r="F763" s="12" t="s">
        <v>2140</v>
      </c>
      <c r="G763" s="12" t="s">
        <v>2141</v>
      </c>
      <c r="H763" s="43"/>
      <c r="I763" s="43"/>
      <c r="J763" s="159" t="s">
        <v>3143</v>
      </c>
      <c r="K763" s="43"/>
      <c r="L763" s="43"/>
      <c r="M763" s="43"/>
      <c r="P763" s="132">
        <v>3</v>
      </c>
      <c r="Q763" s="133" t="s">
        <v>3426</v>
      </c>
      <c r="R763" s="133"/>
      <c r="S763" s="115">
        <v>2</v>
      </c>
      <c r="T763" s="116"/>
      <c r="U763" s="132"/>
      <c r="V763" s="133"/>
      <c r="W763" s="133"/>
      <c r="X763" s="115"/>
      <c r="Y763" s="116"/>
      <c r="Z763" s="119">
        <f t="shared" si="34"/>
        <v>3</v>
      </c>
      <c r="AA763" s="37">
        <f t="shared" si="35"/>
        <v>2</v>
      </c>
    </row>
    <row r="764" spans="1:27" ht="409.6">
      <c r="A764" s="4">
        <v>2483</v>
      </c>
      <c r="B764" s="4" t="s">
        <v>2137</v>
      </c>
      <c r="C764" s="4">
        <v>154</v>
      </c>
      <c r="E764" s="13" t="s">
        <v>3146</v>
      </c>
      <c r="F764" s="12" t="s">
        <v>2142</v>
      </c>
      <c r="G764" s="12" t="s">
        <v>2143</v>
      </c>
      <c r="H764" s="43"/>
      <c r="I764" s="43"/>
      <c r="J764" s="159" t="s">
        <v>3143</v>
      </c>
      <c r="K764" s="43"/>
      <c r="L764" s="43"/>
      <c r="M764" s="43"/>
      <c r="P764" s="132">
        <v>4</v>
      </c>
      <c r="Q764" s="133" t="s">
        <v>3443</v>
      </c>
      <c r="R764" s="133" t="s">
        <v>3444</v>
      </c>
      <c r="S764" s="115">
        <v>2</v>
      </c>
      <c r="T764" s="116" t="s">
        <v>3622</v>
      </c>
      <c r="U764" s="132"/>
      <c r="V764" s="133"/>
      <c r="W764" s="133"/>
      <c r="X764" s="115"/>
      <c r="Y764" s="116"/>
      <c r="Z764" s="119">
        <f t="shared" si="34"/>
        <v>4</v>
      </c>
      <c r="AA764" s="37">
        <f t="shared" si="35"/>
        <v>2</v>
      </c>
    </row>
    <row r="765" spans="1:27" ht="409.6">
      <c r="A765" s="4">
        <v>2484</v>
      </c>
      <c r="B765" s="4" t="s">
        <v>2137</v>
      </c>
      <c r="C765" s="4">
        <v>154</v>
      </c>
      <c r="E765" s="13" t="s">
        <v>3147</v>
      </c>
      <c r="F765" s="12" t="s">
        <v>2144</v>
      </c>
      <c r="G765" s="12" t="s">
        <v>2145</v>
      </c>
      <c r="H765" s="43"/>
      <c r="I765" s="43"/>
      <c r="J765" s="159" t="s">
        <v>3143</v>
      </c>
      <c r="K765" s="43"/>
      <c r="L765" s="43"/>
      <c r="M765" s="43"/>
      <c r="P765" s="132">
        <v>3</v>
      </c>
      <c r="Q765" s="133" t="s">
        <v>3445</v>
      </c>
      <c r="R765" s="133"/>
      <c r="S765" s="115">
        <v>2</v>
      </c>
      <c r="T765" s="116"/>
      <c r="U765" s="132"/>
      <c r="V765" s="133"/>
      <c r="W765" s="133"/>
      <c r="X765" s="115"/>
      <c r="Y765" s="116"/>
      <c r="Z765" s="119">
        <f t="shared" si="34"/>
        <v>3</v>
      </c>
      <c r="AA765" s="37">
        <f t="shared" si="35"/>
        <v>2</v>
      </c>
    </row>
    <row r="766" spans="1:27" ht="409.6">
      <c r="A766" s="4">
        <v>2485</v>
      </c>
      <c r="B766" s="4" t="s">
        <v>2137</v>
      </c>
      <c r="C766" s="4">
        <v>154</v>
      </c>
      <c r="E766" s="13" t="s">
        <v>3148</v>
      </c>
      <c r="F766" s="12" t="s">
        <v>2146</v>
      </c>
      <c r="G766" s="12" t="s">
        <v>2147</v>
      </c>
      <c r="H766" s="43"/>
      <c r="I766" s="43"/>
      <c r="J766" s="159" t="s">
        <v>3143</v>
      </c>
      <c r="K766" s="43"/>
      <c r="L766" s="43"/>
      <c r="M766" s="43"/>
      <c r="P766" s="132">
        <v>2</v>
      </c>
      <c r="Q766" s="133" t="s">
        <v>3446</v>
      </c>
      <c r="R766" s="133"/>
      <c r="S766" s="115">
        <v>1</v>
      </c>
      <c r="T766" s="116"/>
      <c r="U766" s="132"/>
      <c r="V766" s="133"/>
      <c r="W766" s="133"/>
      <c r="X766" s="115"/>
      <c r="Y766" s="116"/>
      <c r="Z766" s="119">
        <f t="shared" si="34"/>
        <v>2</v>
      </c>
      <c r="AA766" s="37">
        <f t="shared" si="35"/>
        <v>1</v>
      </c>
    </row>
    <row r="767" spans="1:27" ht="409.6">
      <c r="A767" s="4">
        <v>2486</v>
      </c>
      <c r="B767" s="4" t="s">
        <v>2137</v>
      </c>
      <c r="C767" s="4">
        <v>154</v>
      </c>
      <c r="E767" s="13" t="s">
        <v>3149</v>
      </c>
      <c r="F767" s="12" t="s">
        <v>2148</v>
      </c>
      <c r="G767" s="12" t="s">
        <v>2149</v>
      </c>
      <c r="H767" s="43"/>
      <c r="I767" s="43"/>
      <c r="J767" s="159" t="s">
        <v>3143</v>
      </c>
      <c r="K767" s="43"/>
      <c r="L767" s="43"/>
      <c r="M767" s="43"/>
      <c r="P767" s="132">
        <v>0</v>
      </c>
      <c r="Q767" s="133"/>
      <c r="R767" s="133"/>
      <c r="S767" s="115">
        <v>0</v>
      </c>
      <c r="T767" s="116"/>
      <c r="U767" s="132"/>
      <c r="V767" s="133"/>
      <c r="W767" s="133"/>
      <c r="X767" s="115"/>
      <c r="Y767" s="116"/>
      <c r="Z767" s="119">
        <f t="shared" si="34"/>
        <v>0</v>
      </c>
      <c r="AA767" s="37">
        <f t="shared" si="35"/>
        <v>0</v>
      </c>
    </row>
    <row r="768" spans="1:27" ht="409.6">
      <c r="A768" s="4">
        <v>2487</v>
      </c>
      <c r="B768" s="4" t="s">
        <v>2137</v>
      </c>
      <c r="C768" s="4">
        <v>154</v>
      </c>
      <c r="E768" s="13" t="s">
        <v>3150</v>
      </c>
      <c r="F768" s="12" t="s">
        <v>2150</v>
      </c>
      <c r="G768" s="12" t="s">
        <v>2070</v>
      </c>
      <c r="H768" s="43"/>
      <c r="I768" s="43"/>
      <c r="J768" s="159" t="s">
        <v>3143</v>
      </c>
      <c r="K768" s="43"/>
      <c r="L768" s="43"/>
      <c r="M768" s="43"/>
      <c r="P768" s="132">
        <v>3</v>
      </c>
      <c r="Q768" s="133" t="s">
        <v>3447</v>
      </c>
      <c r="R768" s="133"/>
      <c r="S768" s="115">
        <v>1</v>
      </c>
      <c r="T768" s="116"/>
      <c r="U768" s="132"/>
      <c r="V768" s="133"/>
      <c r="W768" s="133"/>
      <c r="X768" s="115"/>
      <c r="Y768" s="116"/>
      <c r="Z768" s="119">
        <f t="shared" si="34"/>
        <v>3</v>
      </c>
      <c r="AA768" s="37">
        <f t="shared" si="35"/>
        <v>1</v>
      </c>
    </row>
    <row r="769" spans="1:27" s="15" customFormat="1" ht="17">
      <c r="A769" s="4" t="s">
        <v>486</v>
      </c>
      <c r="B769" s="4" t="s">
        <v>486</v>
      </c>
      <c r="C769" s="4" t="s">
        <v>486</v>
      </c>
      <c r="D769" s="10"/>
      <c r="H769" s="4"/>
      <c r="P769" s="165"/>
      <c r="Q769" s="165"/>
      <c r="R769" s="165"/>
      <c r="S769" s="165"/>
      <c r="T769" s="165"/>
      <c r="U769" s="165"/>
      <c r="V769" s="165"/>
      <c r="W769" s="165"/>
      <c r="X769" s="165"/>
      <c r="Y769" s="165"/>
    </row>
    <row r="770" spans="1:27" s="15" customFormat="1" ht="17">
      <c r="A770" s="4" t="s">
        <v>486</v>
      </c>
      <c r="B770" s="4" t="s">
        <v>486</v>
      </c>
      <c r="C770" s="4" t="s">
        <v>486</v>
      </c>
      <c r="D770" s="10"/>
      <c r="H770" s="4"/>
      <c r="P770" s="165"/>
      <c r="Q770" s="165"/>
      <c r="R770" s="165"/>
      <c r="S770" s="165"/>
      <c r="T770" s="165"/>
      <c r="U770" s="165"/>
      <c r="V770" s="165"/>
      <c r="W770" s="165"/>
      <c r="X770" s="165"/>
      <c r="Y770" s="165"/>
    </row>
    <row r="771" spans="1:27" s="15" customFormat="1" ht="17">
      <c r="A771" s="4" t="s">
        <v>486</v>
      </c>
      <c r="B771" s="4" t="s">
        <v>486</v>
      </c>
      <c r="C771" s="4"/>
      <c r="D771" s="10"/>
      <c r="E771" s="131" t="s">
        <v>56</v>
      </c>
      <c r="H771" s="4"/>
      <c r="P771" s="165"/>
      <c r="Q771" s="165"/>
      <c r="R771" s="165"/>
      <c r="S771" s="165"/>
      <c r="T771" s="165"/>
      <c r="U771" s="165"/>
      <c r="V771" s="165"/>
      <c r="W771" s="165"/>
      <c r="X771" s="165"/>
      <c r="Y771" s="165"/>
      <c r="Z771" s="15" t="str">
        <f t="shared" si="34"/>
        <v/>
      </c>
      <c r="AA771" s="15" t="str">
        <f t="shared" si="35"/>
        <v/>
      </c>
    </row>
    <row r="772" spans="1:27" ht="409.6">
      <c r="A772" s="4">
        <v>2488</v>
      </c>
      <c r="B772" s="4" t="s">
        <v>2151</v>
      </c>
      <c r="C772" s="4">
        <v>155</v>
      </c>
      <c r="E772" s="13" t="s">
        <v>3152</v>
      </c>
      <c r="F772" s="12" t="s">
        <v>2152</v>
      </c>
      <c r="G772" s="12" t="s">
        <v>2153</v>
      </c>
      <c r="H772" s="43"/>
      <c r="I772" s="43"/>
      <c r="J772" s="159" t="s">
        <v>3151</v>
      </c>
      <c r="K772" s="43"/>
      <c r="L772" s="43"/>
      <c r="M772" s="43"/>
      <c r="P772" s="132">
        <v>3</v>
      </c>
      <c r="Q772" s="133" t="s">
        <v>3413</v>
      </c>
      <c r="R772" s="133"/>
      <c r="S772" s="115">
        <v>2.5</v>
      </c>
      <c r="T772" s="116"/>
      <c r="U772" s="132"/>
      <c r="V772" s="133"/>
      <c r="W772" s="133"/>
      <c r="X772" s="115"/>
      <c r="Y772" s="116"/>
      <c r="Z772" s="119">
        <f t="shared" si="34"/>
        <v>3</v>
      </c>
      <c r="AA772" s="37">
        <f t="shared" si="35"/>
        <v>2.5</v>
      </c>
    </row>
    <row r="773" spans="1:27" ht="409.6">
      <c r="A773" s="4">
        <v>2489</v>
      </c>
      <c r="B773" s="4" t="s">
        <v>2151</v>
      </c>
      <c r="C773" s="4">
        <v>155</v>
      </c>
      <c r="E773" s="13" t="s">
        <v>3153</v>
      </c>
      <c r="F773" s="12" t="s">
        <v>2154</v>
      </c>
      <c r="G773" s="12" t="s">
        <v>2155</v>
      </c>
      <c r="H773" s="43"/>
      <c r="I773" s="43"/>
      <c r="J773" s="159" t="s">
        <v>3151</v>
      </c>
      <c r="K773" s="43"/>
      <c r="L773" s="43"/>
      <c r="M773" s="43"/>
      <c r="P773" s="132">
        <v>2</v>
      </c>
      <c r="Q773" s="133" t="s">
        <v>3448</v>
      </c>
      <c r="R773" s="133"/>
      <c r="S773" s="115">
        <v>2</v>
      </c>
      <c r="T773" s="116"/>
      <c r="U773" s="132"/>
      <c r="V773" s="133"/>
      <c r="W773" s="133"/>
      <c r="X773" s="115"/>
      <c r="Y773" s="116"/>
      <c r="Z773" s="119">
        <f t="shared" si="34"/>
        <v>2</v>
      </c>
      <c r="AA773" s="37">
        <f t="shared" si="35"/>
        <v>2</v>
      </c>
    </row>
    <row r="774" spans="1:27" ht="409.6">
      <c r="A774" s="4">
        <v>2490</v>
      </c>
      <c r="B774" s="4" t="s">
        <v>2151</v>
      </c>
      <c r="C774" s="4">
        <v>155</v>
      </c>
      <c r="E774" s="13" t="s">
        <v>3154</v>
      </c>
      <c r="F774" s="12" t="s">
        <v>2156</v>
      </c>
      <c r="G774" s="12" t="s">
        <v>2157</v>
      </c>
      <c r="H774" s="43"/>
      <c r="I774" s="43"/>
      <c r="J774" s="159" t="s">
        <v>3151</v>
      </c>
      <c r="K774" s="43"/>
      <c r="L774" s="43"/>
      <c r="M774" s="43"/>
      <c r="P774" s="132">
        <v>2</v>
      </c>
      <c r="Q774" s="133" t="s">
        <v>3449</v>
      </c>
      <c r="R774" s="133"/>
      <c r="S774" s="115">
        <v>1</v>
      </c>
      <c r="T774" s="116"/>
      <c r="U774" s="132"/>
      <c r="V774" s="133"/>
      <c r="W774" s="133"/>
      <c r="X774" s="115"/>
      <c r="Y774" s="116"/>
      <c r="Z774" s="119">
        <f t="shared" si="34"/>
        <v>2</v>
      </c>
      <c r="AA774" s="37">
        <f t="shared" si="35"/>
        <v>1</v>
      </c>
    </row>
    <row r="775" spans="1:27" ht="409.6">
      <c r="A775" s="4">
        <v>2491</v>
      </c>
      <c r="B775" s="4" t="s">
        <v>2151</v>
      </c>
      <c r="C775" s="4">
        <v>155</v>
      </c>
      <c r="E775" s="13" t="s">
        <v>3155</v>
      </c>
      <c r="F775" s="12" t="s">
        <v>2158</v>
      </c>
      <c r="G775" s="12" t="s">
        <v>2070</v>
      </c>
      <c r="H775" s="43"/>
      <c r="I775" s="43"/>
      <c r="J775" s="159" t="s">
        <v>3151</v>
      </c>
      <c r="K775" s="43"/>
      <c r="L775" s="43"/>
      <c r="M775" s="43"/>
      <c r="P775" s="132">
        <v>2</v>
      </c>
      <c r="Q775" s="133" t="s">
        <v>3450</v>
      </c>
      <c r="R775" s="133"/>
      <c r="S775" s="115">
        <v>1</v>
      </c>
      <c r="T775" s="116"/>
      <c r="U775" s="132"/>
      <c r="V775" s="133"/>
      <c r="W775" s="133"/>
      <c r="X775" s="115"/>
      <c r="Y775" s="116"/>
      <c r="Z775" s="119">
        <f t="shared" si="34"/>
        <v>2</v>
      </c>
      <c r="AA775" s="37">
        <f t="shared" si="35"/>
        <v>1</v>
      </c>
    </row>
    <row r="776" spans="1:27" s="15" customFormat="1" ht="17">
      <c r="A776" s="4" t="s">
        <v>486</v>
      </c>
      <c r="B776" s="4" t="s">
        <v>486</v>
      </c>
      <c r="C776" s="4" t="s">
        <v>486</v>
      </c>
      <c r="D776" s="10"/>
      <c r="H776" s="4"/>
      <c r="P776" s="165"/>
      <c r="Q776" s="165"/>
      <c r="R776" s="165"/>
      <c r="S776" s="165"/>
      <c r="T776" s="165"/>
      <c r="U776" s="165"/>
      <c r="V776" s="165"/>
      <c r="W776" s="165"/>
      <c r="X776" s="165"/>
      <c r="Y776" s="165"/>
    </row>
    <row r="777" spans="1:27" s="15" customFormat="1" ht="17">
      <c r="A777" s="4" t="s">
        <v>486</v>
      </c>
      <c r="B777" s="4" t="s">
        <v>486</v>
      </c>
      <c r="C777" s="4" t="s">
        <v>486</v>
      </c>
      <c r="D777" s="10"/>
      <c r="H777" s="4"/>
      <c r="P777" s="165"/>
      <c r="Q777" s="165"/>
      <c r="R777" s="165"/>
      <c r="S777" s="165"/>
      <c r="T777" s="165"/>
      <c r="U777" s="165"/>
      <c r="V777" s="165"/>
      <c r="W777" s="165"/>
      <c r="X777" s="165"/>
      <c r="Y777" s="165"/>
    </row>
    <row r="778" spans="1:27" s="15" customFormat="1" ht="17">
      <c r="A778" s="4" t="s">
        <v>486</v>
      </c>
      <c r="B778" s="4" t="s">
        <v>486</v>
      </c>
      <c r="C778" s="4"/>
      <c r="D778" s="10"/>
      <c r="E778" s="131" t="s">
        <v>57</v>
      </c>
      <c r="H778" s="4"/>
      <c r="P778" s="165"/>
      <c r="Q778" s="165"/>
      <c r="R778" s="165"/>
      <c r="S778" s="165"/>
      <c r="T778" s="165"/>
      <c r="U778" s="165"/>
      <c r="V778" s="165"/>
      <c r="W778" s="165"/>
      <c r="X778" s="165"/>
      <c r="Y778" s="165"/>
      <c r="Z778" s="15" t="str">
        <f t="shared" si="34"/>
        <v/>
      </c>
      <c r="AA778" s="15" t="str">
        <f t="shared" si="35"/>
        <v/>
      </c>
    </row>
    <row r="779" spans="1:27" ht="409.6">
      <c r="A779" s="4">
        <v>2492</v>
      </c>
      <c r="B779" s="4" t="s">
        <v>2159</v>
      </c>
      <c r="C779" s="4">
        <v>156</v>
      </c>
      <c r="E779" s="13" t="s">
        <v>3157</v>
      </c>
      <c r="F779" s="12" t="s">
        <v>2160</v>
      </c>
      <c r="G779" s="12" t="s">
        <v>2161</v>
      </c>
      <c r="H779" s="43"/>
      <c r="I779" s="43"/>
      <c r="J779" s="159" t="s">
        <v>3156</v>
      </c>
      <c r="K779" s="43"/>
      <c r="L779" s="43"/>
      <c r="M779" s="43"/>
      <c r="P779" s="132">
        <v>3</v>
      </c>
      <c r="Q779" s="133" t="s">
        <v>3451</v>
      </c>
      <c r="R779" s="133"/>
      <c r="S779" s="115">
        <v>3</v>
      </c>
      <c r="T779" s="116"/>
      <c r="U779" s="132"/>
      <c r="V779" s="133"/>
      <c r="W779" s="133"/>
      <c r="X779" s="115"/>
      <c r="Y779" s="116"/>
      <c r="Z779" s="119">
        <f t="shared" si="34"/>
        <v>3</v>
      </c>
      <c r="AA779" s="37">
        <f t="shared" si="35"/>
        <v>3</v>
      </c>
    </row>
    <row r="780" spans="1:27" ht="409.6">
      <c r="A780" s="4">
        <v>2493</v>
      </c>
      <c r="B780" s="4" t="s">
        <v>2159</v>
      </c>
      <c r="C780" s="4">
        <v>156</v>
      </c>
      <c r="E780" s="13" t="s">
        <v>3158</v>
      </c>
      <c r="F780" s="12" t="s">
        <v>2162</v>
      </c>
      <c r="G780" s="12" t="s">
        <v>2163</v>
      </c>
      <c r="H780" s="43"/>
      <c r="I780" s="43"/>
      <c r="J780" s="159" t="s">
        <v>3156</v>
      </c>
      <c r="K780" s="43"/>
      <c r="L780" s="43"/>
      <c r="M780" s="43"/>
      <c r="P780" s="132">
        <v>4</v>
      </c>
      <c r="Q780" s="133" t="s">
        <v>3452</v>
      </c>
      <c r="R780" s="133"/>
      <c r="S780" s="115">
        <v>3</v>
      </c>
      <c r="T780" s="116"/>
      <c r="U780" s="132"/>
      <c r="V780" s="133"/>
      <c r="W780" s="133"/>
      <c r="X780" s="115"/>
      <c r="Y780" s="116"/>
      <c r="Z780" s="119">
        <f t="shared" si="34"/>
        <v>4</v>
      </c>
      <c r="AA780" s="37">
        <f t="shared" si="35"/>
        <v>3</v>
      </c>
    </row>
    <row r="781" spans="1:27" ht="409.6">
      <c r="A781" s="4">
        <v>2494</v>
      </c>
      <c r="B781" s="4" t="s">
        <v>2159</v>
      </c>
      <c r="C781" s="4">
        <v>156</v>
      </c>
      <c r="E781" s="13" t="s">
        <v>3159</v>
      </c>
      <c r="F781" s="12" t="s">
        <v>2164</v>
      </c>
      <c r="G781" s="12" t="s">
        <v>2165</v>
      </c>
      <c r="H781" s="43"/>
      <c r="I781" s="43"/>
      <c r="J781" s="159" t="s">
        <v>3156</v>
      </c>
      <c r="K781" s="43"/>
      <c r="L781" s="43"/>
      <c r="M781" s="43"/>
      <c r="P781" s="132">
        <v>2</v>
      </c>
      <c r="Q781" s="133" t="s">
        <v>3453</v>
      </c>
      <c r="R781" s="133"/>
      <c r="S781" s="115">
        <v>2</v>
      </c>
      <c r="T781" s="116"/>
      <c r="U781" s="132"/>
      <c r="V781" s="133"/>
      <c r="W781" s="133"/>
      <c r="X781" s="115"/>
      <c r="Y781" s="116"/>
      <c r="Z781" s="119">
        <f t="shared" si="34"/>
        <v>2</v>
      </c>
      <c r="AA781" s="37">
        <f t="shared" si="35"/>
        <v>2</v>
      </c>
    </row>
    <row r="782" spans="1:27" ht="409.6">
      <c r="A782" s="4">
        <v>2495</v>
      </c>
      <c r="B782" s="4" t="s">
        <v>2159</v>
      </c>
      <c r="C782" s="4">
        <v>156</v>
      </c>
      <c r="E782" s="13" t="s">
        <v>3160</v>
      </c>
      <c r="F782" s="12" t="s">
        <v>2166</v>
      </c>
      <c r="G782" s="12" t="s">
        <v>2167</v>
      </c>
      <c r="H782" s="43"/>
      <c r="I782" s="43"/>
      <c r="J782" s="159" t="s">
        <v>3156</v>
      </c>
      <c r="K782" s="43"/>
      <c r="L782" s="43"/>
      <c r="M782" s="43"/>
      <c r="P782" s="132">
        <v>3</v>
      </c>
      <c r="Q782" s="133" t="s">
        <v>3454</v>
      </c>
      <c r="R782" s="133"/>
      <c r="S782" s="115">
        <v>2.5</v>
      </c>
      <c r="T782" s="116"/>
      <c r="U782" s="132"/>
      <c r="V782" s="133"/>
      <c r="W782" s="133"/>
      <c r="X782" s="115"/>
      <c r="Y782" s="116"/>
      <c r="Z782" s="119">
        <f t="shared" si="34"/>
        <v>3</v>
      </c>
      <c r="AA782" s="37">
        <f t="shared" si="35"/>
        <v>2.5</v>
      </c>
    </row>
    <row r="783" spans="1:27" ht="409.6">
      <c r="A783" s="4">
        <v>2496</v>
      </c>
      <c r="B783" s="4" t="s">
        <v>2159</v>
      </c>
      <c r="C783" s="4">
        <v>156</v>
      </c>
      <c r="E783" s="13" t="s">
        <v>3161</v>
      </c>
      <c r="F783" s="12" t="s">
        <v>2168</v>
      </c>
      <c r="G783" s="12" t="s">
        <v>2169</v>
      </c>
      <c r="H783" s="43"/>
      <c r="I783" s="43"/>
      <c r="J783" s="159" t="s">
        <v>3156</v>
      </c>
      <c r="K783" s="43"/>
      <c r="L783" s="43"/>
      <c r="M783" s="43"/>
      <c r="P783" s="132">
        <v>3</v>
      </c>
      <c r="Q783" s="133" t="s">
        <v>3455</v>
      </c>
      <c r="R783" s="133"/>
      <c r="S783" s="115">
        <v>3</v>
      </c>
      <c r="T783" s="116"/>
      <c r="U783" s="132"/>
      <c r="V783" s="133"/>
      <c r="W783" s="133"/>
      <c r="X783" s="115"/>
      <c r="Y783" s="116"/>
      <c r="Z783" s="119">
        <f t="shared" si="34"/>
        <v>3</v>
      </c>
      <c r="AA783" s="37">
        <f t="shared" si="35"/>
        <v>3</v>
      </c>
    </row>
    <row r="784" spans="1:27" ht="409.6">
      <c r="A784" s="4">
        <v>2497</v>
      </c>
      <c r="B784" s="4" t="s">
        <v>2159</v>
      </c>
      <c r="C784" s="4">
        <v>156</v>
      </c>
      <c r="E784" s="13" t="s">
        <v>3162</v>
      </c>
      <c r="F784" s="12" t="s">
        <v>2170</v>
      </c>
      <c r="G784" s="12" t="s">
        <v>2171</v>
      </c>
      <c r="H784" s="43"/>
      <c r="I784" s="43"/>
      <c r="J784" s="159" t="s">
        <v>3156</v>
      </c>
      <c r="K784" s="43"/>
      <c r="L784" s="43"/>
      <c r="M784" s="43"/>
      <c r="P784" s="132">
        <v>3</v>
      </c>
      <c r="Q784" s="133" t="s">
        <v>3456</v>
      </c>
      <c r="R784" s="133"/>
      <c r="S784" s="115">
        <v>2</v>
      </c>
      <c r="T784" s="116"/>
      <c r="U784" s="132"/>
      <c r="V784" s="133"/>
      <c r="W784" s="133"/>
      <c r="X784" s="115"/>
      <c r="Y784" s="116"/>
      <c r="Z784" s="119">
        <f t="shared" si="34"/>
        <v>3</v>
      </c>
      <c r="AA784" s="37">
        <f t="shared" si="35"/>
        <v>2</v>
      </c>
    </row>
    <row r="785" spans="1:27" ht="409.6">
      <c r="A785" s="4">
        <v>2498</v>
      </c>
      <c r="B785" s="4" t="s">
        <v>2159</v>
      </c>
      <c r="C785" s="4">
        <v>156</v>
      </c>
      <c r="E785" s="13" t="s">
        <v>3163</v>
      </c>
      <c r="F785" s="12" t="s">
        <v>2172</v>
      </c>
      <c r="G785" s="12" t="s">
        <v>2173</v>
      </c>
      <c r="H785" s="43"/>
      <c r="I785" s="43"/>
      <c r="J785" s="159" t="s">
        <v>3156</v>
      </c>
      <c r="K785" s="43"/>
      <c r="L785" s="43"/>
      <c r="M785" s="43"/>
      <c r="P785" s="132">
        <v>2</v>
      </c>
      <c r="Q785" s="133" t="s">
        <v>3457</v>
      </c>
      <c r="R785" s="133"/>
      <c r="S785" s="115">
        <v>2</v>
      </c>
      <c r="T785" s="116"/>
      <c r="U785" s="132"/>
      <c r="V785" s="133"/>
      <c r="W785" s="133"/>
      <c r="X785" s="115"/>
      <c r="Y785" s="116"/>
      <c r="Z785" s="119">
        <f t="shared" si="34"/>
        <v>2</v>
      </c>
      <c r="AA785" s="37">
        <f t="shared" si="35"/>
        <v>2</v>
      </c>
    </row>
    <row r="786" spans="1:27" ht="409.6">
      <c r="A786" s="4">
        <v>2499</v>
      </c>
      <c r="B786" s="4" t="s">
        <v>2159</v>
      </c>
      <c r="C786" s="4">
        <v>156</v>
      </c>
      <c r="E786" s="13" t="s">
        <v>3164</v>
      </c>
      <c r="F786" s="12" t="s">
        <v>2174</v>
      </c>
      <c r="G786" s="12" t="s">
        <v>2175</v>
      </c>
      <c r="H786" s="43"/>
      <c r="I786" s="43"/>
      <c r="J786" s="159" t="s">
        <v>3156</v>
      </c>
      <c r="K786" s="43"/>
      <c r="L786" s="43"/>
      <c r="M786" s="43"/>
      <c r="P786" s="132">
        <v>2</v>
      </c>
      <c r="Q786" s="133" t="s">
        <v>3458</v>
      </c>
      <c r="R786" s="133"/>
      <c r="S786" s="115">
        <v>1</v>
      </c>
      <c r="T786" s="116"/>
      <c r="U786" s="132"/>
      <c r="V786" s="133"/>
      <c r="W786" s="133"/>
      <c r="X786" s="115"/>
      <c r="Y786" s="116"/>
      <c r="Z786" s="119">
        <f t="shared" si="34"/>
        <v>2</v>
      </c>
      <c r="AA786" s="37">
        <f t="shared" si="35"/>
        <v>1</v>
      </c>
    </row>
    <row r="787" spans="1:27" ht="409.6">
      <c r="A787" s="4">
        <v>2500</v>
      </c>
      <c r="B787" s="4" t="s">
        <v>2159</v>
      </c>
      <c r="C787" s="4">
        <v>156</v>
      </c>
      <c r="E787" s="13" t="s">
        <v>3165</v>
      </c>
      <c r="F787" s="12" t="s">
        <v>2176</v>
      </c>
      <c r="G787" s="12" t="s">
        <v>2177</v>
      </c>
      <c r="H787" s="43"/>
      <c r="I787" s="43"/>
      <c r="J787" s="159" t="s">
        <v>3156</v>
      </c>
      <c r="K787" s="43"/>
      <c r="L787" s="43"/>
      <c r="M787" s="43"/>
      <c r="P787" s="132">
        <v>1</v>
      </c>
      <c r="Q787" s="133" t="s">
        <v>3459</v>
      </c>
      <c r="R787" s="133"/>
      <c r="S787" s="115">
        <v>1</v>
      </c>
      <c r="T787" s="116"/>
      <c r="U787" s="132"/>
      <c r="V787" s="133"/>
      <c r="W787" s="133"/>
      <c r="X787" s="115"/>
      <c r="Y787" s="116"/>
      <c r="Z787" s="119">
        <f t="shared" si="34"/>
        <v>1</v>
      </c>
      <c r="AA787" s="37">
        <f t="shared" si="35"/>
        <v>1</v>
      </c>
    </row>
    <row r="788" spans="1:27" ht="409.6">
      <c r="A788" s="4">
        <v>2501</v>
      </c>
      <c r="B788" s="4" t="s">
        <v>2159</v>
      </c>
      <c r="C788" s="4">
        <v>156</v>
      </c>
      <c r="E788" s="13" t="s">
        <v>3166</v>
      </c>
      <c r="F788" s="12" t="s">
        <v>2178</v>
      </c>
      <c r="G788" s="12" t="s">
        <v>2179</v>
      </c>
      <c r="H788" s="43"/>
      <c r="I788" s="43"/>
      <c r="J788" s="159" t="s">
        <v>3156</v>
      </c>
      <c r="K788" s="43"/>
      <c r="L788" s="43"/>
      <c r="M788" s="43"/>
      <c r="P788" s="132">
        <v>0</v>
      </c>
      <c r="Q788" s="133"/>
      <c r="R788" s="133"/>
      <c r="S788" s="115">
        <v>0</v>
      </c>
      <c r="T788" s="116"/>
      <c r="U788" s="132"/>
      <c r="V788" s="133"/>
      <c r="W788" s="133"/>
      <c r="X788" s="115"/>
      <c r="Y788" s="116"/>
      <c r="Z788" s="119">
        <f t="shared" si="34"/>
        <v>0</v>
      </c>
      <c r="AA788" s="37">
        <f t="shared" si="35"/>
        <v>0</v>
      </c>
    </row>
    <row r="789" spans="1:27" ht="409.6">
      <c r="A789" s="4">
        <v>2502</v>
      </c>
      <c r="B789" s="4" t="s">
        <v>2159</v>
      </c>
      <c r="C789" s="4">
        <v>156</v>
      </c>
      <c r="E789" s="13" t="s">
        <v>3149</v>
      </c>
      <c r="F789" s="12" t="s">
        <v>2180</v>
      </c>
      <c r="G789" s="12" t="s">
        <v>2149</v>
      </c>
      <c r="H789" s="43"/>
      <c r="I789" s="43"/>
      <c r="J789" s="159" t="s">
        <v>3156</v>
      </c>
      <c r="K789" s="43"/>
      <c r="L789" s="43"/>
      <c r="M789" s="43"/>
      <c r="P789" s="132">
        <v>1</v>
      </c>
      <c r="Q789" s="133" t="s">
        <v>3460</v>
      </c>
      <c r="R789" s="133"/>
      <c r="S789" s="115">
        <v>1</v>
      </c>
      <c r="T789" s="116"/>
      <c r="U789" s="132"/>
      <c r="V789" s="133"/>
      <c r="W789" s="133"/>
      <c r="X789" s="115"/>
      <c r="Y789" s="116"/>
      <c r="Z789" s="119">
        <f t="shared" si="34"/>
        <v>1</v>
      </c>
      <c r="AA789" s="37">
        <f t="shared" si="35"/>
        <v>1</v>
      </c>
    </row>
    <row r="790" spans="1:27" ht="409.6">
      <c r="A790" s="4">
        <v>2503</v>
      </c>
      <c r="B790" s="4" t="s">
        <v>2159</v>
      </c>
      <c r="C790" s="4">
        <v>156</v>
      </c>
      <c r="E790" s="13" t="s">
        <v>3167</v>
      </c>
      <c r="F790" s="12" t="s">
        <v>2181</v>
      </c>
      <c r="G790" s="12" t="s">
        <v>2070</v>
      </c>
      <c r="H790" s="43"/>
      <c r="I790" s="43"/>
      <c r="J790" s="159" t="s">
        <v>3156</v>
      </c>
      <c r="K790" s="43"/>
      <c r="L790" s="43"/>
      <c r="M790" s="43"/>
      <c r="P790" s="132">
        <v>4</v>
      </c>
      <c r="Q790" s="133" t="s">
        <v>3578</v>
      </c>
      <c r="R790" s="133"/>
      <c r="S790" s="115">
        <v>1</v>
      </c>
      <c r="T790" s="116"/>
      <c r="U790" s="132"/>
      <c r="V790" s="133"/>
      <c r="W790" s="133"/>
      <c r="X790" s="115"/>
      <c r="Y790" s="116"/>
      <c r="Z790" s="119">
        <f t="shared" si="34"/>
        <v>4</v>
      </c>
      <c r="AA790" s="37">
        <f t="shared" si="35"/>
        <v>1</v>
      </c>
    </row>
    <row r="791" spans="1:27" s="15" customFormat="1" ht="17">
      <c r="A791" s="4" t="s">
        <v>486</v>
      </c>
      <c r="B791" s="4" t="s">
        <v>486</v>
      </c>
      <c r="C791" s="4" t="s">
        <v>486</v>
      </c>
      <c r="D791" s="10"/>
      <c r="H791" s="4"/>
      <c r="P791" s="165"/>
      <c r="Q791" s="165"/>
      <c r="R791" s="165"/>
      <c r="S791" s="165"/>
      <c r="T791" s="165"/>
      <c r="U791" s="165"/>
      <c r="V791" s="165"/>
      <c r="W791" s="165"/>
      <c r="X791" s="165"/>
      <c r="Y791" s="165"/>
    </row>
    <row r="792" spans="1:27" s="15" customFormat="1" ht="17">
      <c r="A792" s="4" t="s">
        <v>486</v>
      </c>
      <c r="B792" s="4" t="s">
        <v>486</v>
      </c>
      <c r="C792" s="4" t="s">
        <v>486</v>
      </c>
      <c r="D792" s="10"/>
      <c r="H792" s="4"/>
      <c r="P792" s="165"/>
      <c r="Q792" s="165"/>
      <c r="R792" s="165"/>
      <c r="S792" s="165"/>
      <c r="T792" s="165"/>
      <c r="U792" s="165"/>
      <c r="V792" s="165"/>
      <c r="W792" s="165"/>
      <c r="X792" s="165"/>
      <c r="Y792" s="165"/>
    </row>
    <row r="793" spans="1:27" s="15" customFormat="1" ht="17">
      <c r="A793" s="4" t="s">
        <v>486</v>
      </c>
      <c r="B793" s="4" t="s">
        <v>486</v>
      </c>
      <c r="C793" s="4"/>
      <c r="D793" s="10"/>
      <c r="E793" s="131" t="s">
        <v>64</v>
      </c>
      <c r="H793" s="4"/>
      <c r="P793" s="165"/>
      <c r="Q793" s="165"/>
      <c r="R793" s="165"/>
      <c r="S793" s="165"/>
      <c r="T793" s="165"/>
      <c r="U793" s="165"/>
      <c r="V793" s="165"/>
      <c r="W793" s="165"/>
      <c r="X793" s="165"/>
      <c r="Y793" s="165"/>
      <c r="Z793" s="15" t="str">
        <f t="shared" si="34"/>
        <v/>
      </c>
      <c r="AA793" s="15" t="str">
        <f t="shared" si="35"/>
        <v/>
      </c>
    </row>
    <row r="794" spans="1:27" ht="409.6">
      <c r="A794" s="4">
        <v>2504</v>
      </c>
      <c r="B794" s="4" t="s">
        <v>2182</v>
      </c>
      <c r="C794" s="4">
        <v>165</v>
      </c>
      <c r="E794" s="13" t="s">
        <v>3169</v>
      </c>
      <c r="F794" s="12" t="s">
        <v>2183</v>
      </c>
      <c r="G794" s="12" t="s">
        <v>2184</v>
      </c>
      <c r="H794" s="43"/>
      <c r="I794" s="43"/>
      <c r="J794" s="159" t="s">
        <v>3168</v>
      </c>
      <c r="K794" s="43"/>
      <c r="L794" s="43"/>
      <c r="M794" s="43"/>
      <c r="P794" s="132">
        <v>3</v>
      </c>
      <c r="Q794" s="133" t="s">
        <v>3426</v>
      </c>
      <c r="R794" s="133" t="s">
        <v>759</v>
      </c>
      <c r="S794" s="115">
        <v>2</v>
      </c>
      <c r="T794" s="116"/>
      <c r="U794" s="132"/>
      <c r="V794" s="133"/>
      <c r="W794" s="133"/>
      <c r="X794" s="115"/>
      <c r="Y794" s="116"/>
      <c r="Z794" s="119">
        <f t="shared" si="34"/>
        <v>3</v>
      </c>
      <c r="AA794" s="37">
        <f t="shared" si="35"/>
        <v>2</v>
      </c>
    </row>
    <row r="795" spans="1:27" ht="409.6">
      <c r="A795" s="4">
        <v>2505</v>
      </c>
      <c r="B795" s="4" t="s">
        <v>2182</v>
      </c>
      <c r="C795" s="4">
        <v>165</v>
      </c>
      <c r="E795" s="13" t="s">
        <v>3170</v>
      </c>
      <c r="F795" s="12" t="s">
        <v>2185</v>
      </c>
      <c r="G795" s="12" t="s">
        <v>2186</v>
      </c>
      <c r="H795" s="43"/>
      <c r="I795" s="43"/>
      <c r="J795" s="159" t="s">
        <v>3168</v>
      </c>
      <c r="K795" s="43"/>
      <c r="L795" s="43"/>
      <c r="M795" s="43"/>
      <c r="P795" s="132">
        <v>3</v>
      </c>
      <c r="Q795" s="133" t="s">
        <v>3426</v>
      </c>
      <c r="R795" s="133"/>
      <c r="S795" s="115">
        <v>2</v>
      </c>
      <c r="T795" s="116"/>
      <c r="U795" s="132"/>
      <c r="V795" s="133"/>
      <c r="W795" s="133"/>
      <c r="X795" s="115"/>
      <c r="Y795" s="116"/>
      <c r="Z795" s="119">
        <f t="shared" si="34"/>
        <v>3</v>
      </c>
      <c r="AA795" s="37">
        <f t="shared" si="35"/>
        <v>2</v>
      </c>
    </row>
    <row r="796" spans="1:27" ht="409.6">
      <c r="A796" s="4">
        <v>2506</v>
      </c>
      <c r="B796" s="4" t="s">
        <v>2182</v>
      </c>
      <c r="C796" s="4">
        <v>165</v>
      </c>
      <c r="E796" s="13" t="s">
        <v>3171</v>
      </c>
      <c r="F796" s="12" t="s">
        <v>2187</v>
      </c>
      <c r="G796" s="12" t="s">
        <v>2188</v>
      </c>
      <c r="H796" s="43"/>
      <c r="I796" s="43"/>
      <c r="J796" s="159" t="s">
        <v>3168</v>
      </c>
      <c r="K796" s="43"/>
      <c r="L796" s="43"/>
      <c r="M796" s="43"/>
      <c r="P796" s="132">
        <v>3</v>
      </c>
      <c r="Q796" s="133" t="s">
        <v>3426</v>
      </c>
      <c r="R796" s="133"/>
      <c r="S796" s="115">
        <v>1</v>
      </c>
      <c r="T796" s="116"/>
      <c r="U796" s="132"/>
      <c r="V796" s="133"/>
      <c r="W796" s="133"/>
      <c r="X796" s="115"/>
      <c r="Y796" s="116"/>
      <c r="Z796" s="119">
        <f t="shared" si="34"/>
        <v>3</v>
      </c>
      <c r="AA796" s="37">
        <f t="shared" si="35"/>
        <v>1</v>
      </c>
    </row>
    <row r="797" spans="1:27" s="15" customFormat="1" ht="17">
      <c r="A797" s="4" t="s">
        <v>486</v>
      </c>
      <c r="B797" s="4" t="s">
        <v>486</v>
      </c>
      <c r="C797" s="4" t="s">
        <v>486</v>
      </c>
      <c r="D797" s="10" t="s">
        <v>486</v>
      </c>
      <c r="H797" s="4"/>
      <c r="P797" s="165"/>
      <c r="Q797" s="165"/>
      <c r="R797" s="165"/>
      <c r="S797" s="165"/>
      <c r="T797" s="165"/>
      <c r="U797" s="165"/>
      <c r="V797" s="165"/>
      <c r="W797" s="165"/>
      <c r="X797" s="165"/>
      <c r="Y797" s="165"/>
    </row>
    <row r="798" spans="1:27" s="15" customFormat="1" ht="17">
      <c r="A798" s="4" t="s">
        <v>486</v>
      </c>
      <c r="B798" s="4" t="s">
        <v>486</v>
      </c>
      <c r="C798" s="4" t="s">
        <v>486</v>
      </c>
      <c r="D798" s="10" t="s">
        <v>486</v>
      </c>
      <c r="H798" s="4"/>
      <c r="P798" s="165"/>
      <c r="Q798" s="165"/>
      <c r="R798" s="165"/>
      <c r="S798" s="165"/>
      <c r="T798" s="165"/>
      <c r="U798" s="165"/>
      <c r="V798" s="165"/>
      <c r="W798" s="165"/>
      <c r="X798" s="165"/>
      <c r="Y798" s="165"/>
    </row>
    <row r="799" spans="1:27" s="15" customFormat="1" ht="17">
      <c r="A799" s="4" t="s">
        <v>486</v>
      </c>
      <c r="B799" s="4" t="s">
        <v>486</v>
      </c>
      <c r="C799" s="4"/>
      <c r="D799" s="10" t="s">
        <v>486</v>
      </c>
      <c r="E799" s="131" t="s">
        <v>2189</v>
      </c>
      <c r="H799" s="4"/>
      <c r="P799" s="165"/>
      <c r="Q799" s="165"/>
      <c r="R799" s="165"/>
      <c r="S799" s="165"/>
      <c r="T799" s="165"/>
      <c r="U799" s="165"/>
      <c r="V799" s="165"/>
      <c r="W799" s="165"/>
      <c r="X799" s="165"/>
      <c r="Y799" s="165"/>
      <c r="Z799" s="15" t="str">
        <f t="shared" si="34"/>
        <v/>
      </c>
      <c r="AA799" s="15" t="str">
        <f t="shared" si="35"/>
        <v/>
      </c>
    </row>
    <row r="800" spans="1:27" ht="204">
      <c r="A800" s="4">
        <v>2507</v>
      </c>
      <c r="B800" s="4" t="s">
        <v>486</v>
      </c>
      <c r="D800" s="10" t="s">
        <v>486</v>
      </c>
      <c r="E800" s="160" t="s">
        <v>3172</v>
      </c>
      <c r="F800" s="12" t="s">
        <v>2190</v>
      </c>
      <c r="G800" s="12" t="s">
        <v>2191</v>
      </c>
      <c r="H800" s="43"/>
      <c r="I800" s="43"/>
      <c r="J800" s="43"/>
      <c r="K800" s="43"/>
      <c r="L800" s="43"/>
      <c r="M800" s="43"/>
      <c r="P800" s="132">
        <v>3</v>
      </c>
      <c r="Q800" s="133" t="s">
        <v>3461</v>
      </c>
      <c r="R800" s="133"/>
      <c r="S800" s="115">
        <v>2</v>
      </c>
      <c r="T800" s="116"/>
      <c r="U800" s="132"/>
      <c r="V800" s="133"/>
      <c r="W800" s="133"/>
      <c r="X800" s="115"/>
      <c r="Y800" s="116"/>
      <c r="Z800" s="119">
        <f t="shared" si="34"/>
        <v>3</v>
      </c>
      <c r="AA800" s="37">
        <f t="shared" si="35"/>
        <v>2</v>
      </c>
    </row>
    <row r="801" spans="1:27" ht="153">
      <c r="A801" s="4">
        <v>2508</v>
      </c>
      <c r="B801" s="4" t="s">
        <v>486</v>
      </c>
      <c r="D801" s="10" t="s">
        <v>486</v>
      </c>
      <c r="E801" s="160" t="s">
        <v>3173</v>
      </c>
      <c r="F801" s="12" t="s">
        <v>2192</v>
      </c>
      <c r="G801" s="12" t="s">
        <v>2193</v>
      </c>
      <c r="H801" s="43"/>
      <c r="I801" s="43"/>
      <c r="J801" s="43"/>
      <c r="K801" s="43"/>
      <c r="L801" s="43"/>
      <c r="M801" s="43"/>
      <c r="P801" s="132">
        <v>3</v>
      </c>
      <c r="Q801" s="133" t="s">
        <v>3462</v>
      </c>
      <c r="R801" s="133"/>
      <c r="S801" s="115">
        <v>2</v>
      </c>
      <c r="T801" s="116"/>
      <c r="U801" s="132"/>
      <c r="V801" s="133"/>
      <c r="W801" s="133"/>
      <c r="X801" s="115"/>
      <c r="Y801" s="116"/>
      <c r="Z801" s="119">
        <f t="shared" si="34"/>
        <v>3</v>
      </c>
      <c r="AA801" s="37">
        <f t="shared" si="35"/>
        <v>2</v>
      </c>
    </row>
    <row r="802" spans="1:27" ht="170">
      <c r="A802" s="4">
        <v>2509</v>
      </c>
      <c r="B802" s="4" t="s">
        <v>486</v>
      </c>
      <c r="D802" s="10" t="s">
        <v>486</v>
      </c>
      <c r="E802" s="160" t="s">
        <v>3174</v>
      </c>
      <c r="F802" s="12" t="s">
        <v>2194</v>
      </c>
      <c r="G802" s="12" t="s">
        <v>2195</v>
      </c>
      <c r="H802" s="43"/>
      <c r="I802" s="43"/>
      <c r="J802" s="43"/>
      <c r="K802" s="43"/>
      <c r="L802" s="43"/>
      <c r="M802" s="43"/>
      <c r="P802" s="132">
        <v>2</v>
      </c>
      <c r="Q802" s="133" t="s">
        <v>3463</v>
      </c>
      <c r="R802" s="133"/>
      <c r="S802" s="115">
        <v>1</v>
      </c>
      <c r="T802" s="116"/>
      <c r="U802" s="132"/>
      <c r="V802" s="133"/>
      <c r="W802" s="133"/>
      <c r="X802" s="115"/>
      <c r="Y802" s="116"/>
      <c r="Z802" s="119">
        <f t="shared" si="34"/>
        <v>2</v>
      </c>
      <c r="AA802" s="37">
        <f t="shared" si="35"/>
        <v>1</v>
      </c>
    </row>
    <row r="803" spans="1:27" ht="153">
      <c r="A803" s="4">
        <v>2510</v>
      </c>
      <c r="B803" s="4" t="s">
        <v>486</v>
      </c>
      <c r="D803" s="10" t="s">
        <v>486</v>
      </c>
      <c r="E803" s="160" t="s">
        <v>3175</v>
      </c>
      <c r="F803" s="12" t="s">
        <v>2196</v>
      </c>
      <c r="G803" s="12" t="s">
        <v>2197</v>
      </c>
      <c r="H803" s="43"/>
      <c r="I803" s="43"/>
      <c r="J803" s="43"/>
      <c r="K803" s="43"/>
      <c r="L803" s="43"/>
      <c r="M803" s="43"/>
      <c r="P803" s="132">
        <v>2</v>
      </c>
      <c r="Q803" s="133" t="s">
        <v>3464</v>
      </c>
      <c r="R803" s="133"/>
      <c r="S803" s="115">
        <v>1</v>
      </c>
      <c r="T803" s="116"/>
      <c r="U803" s="132"/>
      <c r="V803" s="133"/>
      <c r="W803" s="133"/>
      <c r="X803" s="115"/>
      <c r="Y803" s="116"/>
      <c r="Z803" s="119">
        <f t="shared" si="34"/>
        <v>2</v>
      </c>
      <c r="AA803" s="37">
        <f t="shared" si="35"/>
        <v>1</v>
      </c>
    </row>
    <row r="804" spans="1:27" ht="187">
      <c r="A804" s="4">
        <v>2511</v>
      </c>
      <c r="B804" s="4" t="s">
        <v>486</v>
      </c>
      <c r="D804" s="10" t="s">
        <v>486</v>
      </c>
      <c r="E804" s="160" t="s">
        <v>3176</v>
      </c>
      <c r="F804" s="12" t="s">
        <v>2198</v>
      </c>
      <c r="G804" s="12" t="s">
        <v>2070</v>
      </c>
      <c r="H804" s="43"/>
      <c r="I804" s="43"/>
      <c r="J804" s="43"/>
      <c r="K804" s="43"/>
      <c r="L804" s="43"/>
      <c r="M804" s="43"/>
      <c r="P804" s="132">
        <v>3</v>
      </c>
      <c r="Q804" s="133" t="s">
        <v>3465</v>
      </c>
      <c r="R804" s="133"/>
      <c r="S804" s="115">
        <v>1</v>
      </c>
      <c r="T804" s="116"/>
      <c r="U804" s="132"/>
      <c r="V804" s="133"/>
      <c r="W804" s="133"/>
      <c r="X804" s="115"/>
      <c r="Y804" s="116"/>
      <c r="Z804" s="119">
        <f t="shared" si="34"/>
        <v>3</v>
      </c>
      <c r="AA804" s="37">
        <f t="shared" si="35"/>
        <v>1</v>
      </c>
    </row>
    <row r="805" spans="1:27" s="15" customFormat="1" ht="17">
      <c r="A805" s="4" t="s">
        <v>486</v>
      </c>
      <c r="B805" s="4" t="s">
        <v>486</v>
      </c>
      <c r="C805" s="4" t="s">
        <v>486</v>
      </c>
      <c r="D805" s="10" t="s">
        <v>486</v>
      </c>
      <c r="H805" s="4"/>
      <c r="P805" s="165"/>
      <c r="Q805" s="165"/>
      <c r="R805" s="165"/>
      <c r="S805" s="165"/>
      <c r="T805" s="165"/>
      <c r="U805" s="165"/>
      <c r="V805" s="165"/>
      <c r="W805" s="165"/>
      <c r="X805" s="165"/>
      <c r="Y805" s="165"/>
    </row>
    <row r="806" spans="1:27" s="15" customFormat="1" ht="17">
      <c r="A806" s="4" t="s">
        <v>486</v>
      </c>
      <c r="B806" s="4" t="s">
        <v>486</v>
      </c>
      <c r="C806" s="4" t="s">
        <v>486</v>
      </c>
      <c r="D806" s="10" t="s">
        <v>486</v>
      </c>
      <c r="H806" s="4"/>
      <c r="P806" s="165"/>
      <c r="Q806" s="165"/>
      <c r="R806" s="165"/>
      <c r="S806" s="165"/>
      <c r="T806" s="165"/>
      <c r="U806" s="165"/>
      <c r="V806" s="165"/>
      <c r="W806" s="165"/>
      <c r="X806" s="165"/>
      <c r="Y806" s="165"/>
    </row>
    <row r="807" spans="1:27" s="15" customFormat="1" ht="17">
      <c r="A807" s="4" t="s">
        <v>486</v>
      </c>
      <c r="B807" s="4" t="s">
        <v>486</v>
      </c>
      <c r="C807" s="4"/>
      <c r="D807" s="10" t="s">
        <v>486</v>
      </c>
      <c r="E807" s="131" t="s">
        <v>238</v>
      </c>
      <c r="H807" s="4"/>
      <c r="P807" s="165"/>
      <c r="Q807" s="165"/>
      <c r="R807" s="165"/>
      <c r="S807" s="165"/>
      <c r="T807" s="165"/>
      <c r="U807" s="165"/>
      <c r="V807" s="165"/>
      <c r="W807" s="165"/>
      <c r="X807" s="165"/>
      <c r="Y807" s="165"/>
      <c r="Z807" s="15" t="str">
        <f t="shared" si="34"/>
        <v/>
      </c>
      <c r="AA807" s="15" t="str">
        <f t="shared" si="35"/>
        <v/>
      </c>
    </row>
    <row r="808" spans="1:27" ht="409.6">
      <c r="A808" s="4">
        <v>2512</v>
      </c>
      <c r="B808" s="4" t="s">
        <v>2199</v>
      </c>
      <c r="C808" s="4">
        <v>164</v>
      </c>
      <c r="E808" s="13" t="s">
        <v>3178</v>
      </c>
      <c r="F808" s="12" t="s">
        <v>2200</v>
      </c>
      <c r="G808" s="12" t="s">
        <v>2201</v>
      </c>
      <c r="H808" s="43"/>
      <c r="I808" s="43"/>
      <c r="J808" s="159" t="s">
        <v>3177</v>
      </c>
      <c r="K808" s="43"/>
      <c r="L808" s="43"/>
      <c r="M808" s="43"/>
      <c r="P808" s="132">
        <v>3</v>
      </c>
      <c r="Q808" s="133" t="s">
        <v>3466</v>
      </c>
      <c r="R808" s="133"/>
      <c r="S808" s="115">
        <v>2</v>
      </c>
      <c r="T808" s="116"/>
      <c r="U808" s="132"/>
      <c r="V808" s="133"/>
      <c r="W808" s="133"/>
      <c r="X808" s="115"/>
      <c r="Y808" s="116"/>
      <c r="Z808" s="119">
        <f t="shared" si="34"/>
        <v>3</v>
      </c>
      <c r="AA808" s="37">
        <f t="shared" si="35"/>
        <v>2</v>
      </c>
    </row>
    <row r="809" spans="1:27" ht="409.6">
      <c r="A809" s="4">
        <v>2513</v>
      </c>
      <c r="B809" s="4" t="s">
        <v>2199</v>
      </c>
      <c r="C809" s="4">
        <v>164</v>
      </c>
      <c r="E809" s="13" t="s">
        <v>3179</v>
      </c>
      <c r="F809" s="12" t="s">
        <v>2202</v>
      </c>
      <c r="G809" s="12" t="s">
        <v>2203</v>
      </c>
      <c r="H809" s="43"/>
      <c r="I809" s="43"/>
      <c r="J809" s="159" t="s">
        <v>3177</v>
      </c>
      <c r="K809" s="43"/>
      <c r="L809" s="43"/>
      <c r="M809" s="43"/>
      <c r="P809" s="132">
        <v>3</v>
      </c>
      <c r="Q809" s="133" t="s">
        <v>3467</v>
      </c>
      <c r="R809" s="133"/>
      <c r="S809" s="115">
        <v>2.5</v>
      </c>
      <c r="T809" s="116"/>
      <c r="U809" s="132"/>
      <c r="V809" s="133"/>
      <c r="W809" s="133"/>
      <c r="X809" s="115"/>
      <c r="Y809" s="116"/>
      <c r="Z809" s="119">
        <f t="shared" si="34"/>
        <v>3</v>
      </c>
      <c r="AA809" s="37">
        <f t="shared" si="35"/>
        <v>2.5</v>
      </c>
    </row>
    <row r="810" spans="1:27" ht="409.6">
      <c r="A810" s="4">
        <v>2514</v>
      </c>
      <c r="B810" s="4" t="s">
        <v>2199</v>
      </c>
      <c r="C810" s="4">
        <v>164</v>
      </c>
      <c r="E810" s="13" t="s">
        <v>3180</v>
      </c>
      <c r="F810" s="12" t="s">
        <v>2204</v>
      </c>
      <c r="G810" s="12" t="s">
        <v>2205</v>
      </c>
      <c r="H810" s="43"/>
      <c r="I810" s="43"/>
      <c r="J810" s="159" t="s">
        <v>3177</v>
      </c>
      <c r="K810" s="43"/>
      <c r="L810" s="43"/>
      <c r="M810" s="43"/>
      <c r="P810" s="132">
        <v>3</v>
      </c>
      <c r="Q810" s="133" t="s">
        <v>3468</v>
      </c>
      <c r="R810" s="133"/>
      <c r="S810" s="115">
        <v>2.5</v>
      </c>
      <c r="T810" s="116"/>
      <c r="U810" s="132"/>
      <c r="V810" s="133"/>
      <c r="W810" s="133"/>
      <c r="X810" s="115"/>
      <c r="Y810" s="116"/>
      <c r="Z810" s="119">
        <f t="shared" si="34"/>
        <v>3</v>
      </c>
      <c r="AA810" s="37">
        <f t="shared" si="35"/>
        <v>2.5</v>
      </c>
    </row>
    <row r="811" spans="1:27" ht="409.6">
      <c r="A811" s="4">
        <v>2515</v>
      </c>
      <c r="B811" s="4" t="s">
        <v>2199</v>
      </c>
      <c r="C811" s="4">
        <v>164</v>
      </c>
      <c r="E811" s="13" t="s">
        <v>3181</v>
      </c>
      <c r="F811" s="12" t="s">
        <v>2206</v>
      </c>
      <c r="G811" s="12" t="s">
        <v>2207</v>
      </c>
      <c r="H811" s="43"/>
      <c r="I811" s="43"/>
      <c r="J811" s="159" t="s">
        <v>3177</v>
      </c>
      <c r="K811" s="43"/>
      <c r="L811" s="43"/>
      <c r="M811" s="43"/>
      <c r="P811" s="132">
        <v>3</v>
      </c>
      <c r="Q811" s="133" t="s">
        <v>3469</v>
      </c>
      <c r="R811" s="133"/>
      <c r="S811" s="115">
        <v>2</v>
      </c>
      <c r="T811" s="116"/>
      <c r="U811" s="132"/>
      <c r="V811" s="133"/>
      <c r="W811" s="133"/>
      <c r="X811" s="115"/>
      <c r="Y811" s="116"/>
      <c r="Z811" s="119">
        <f t="shared" si="34"/>
        <v>3</v>
      </c>
      <c r="AA811" s="37">
        <f t="shared" si="35"/>
        <v>2</v>
      </c>
    </row>
    <row r="812" spans="1:27" ht="409.6">
      <c r="A812" s="4">
        <v>2516</v>
      </c>
      <c r="B812" s="4" t="s">
        <v>2199</v>
      </c>
      <c r="C812" s="4">
        <v>164</v>
      </c>
      <c r="E812" s="13" t="s">
        <v>3182</v>
      </c>
      <c r="F812" s="12" t="s">
        <v>2209</v>
      </c>
      <c r="G812" s="12" t="s">
        <v>2210</v>
      </c>
      <c r="H812" s="43"/>
      <c r="I812" s="43"/>
      <c r="J812" s="159" t="s">
        <v>3177</v>
      </c>
      <c r="K812" s="43"/>
      <c r="L812" s="43"/>
      <c r="M812" s="43"/>
      <c r="P812" s="132">
        <v>2</v>
      </c>
      <c r="Q812" s="133" t="s">
        <v>3470</v>
      </c>
      <c r="R812" s="133"/>
      <c r="S812" s="115">
        <v>2</v>
      </c>
      <c r="T812" s="116"/>
      <c r="U812" s="132"/>
      <c r="V812" s="133"/>
      <c r="W812" s="133"/>
      <c r="X812" s="115"/>
      <c r="Y812" s="116"/>
      <c r="Z812" s="119">
        <f t="shared" si="34"/>
        <v>2</v>
      </c>
      <c r="AA812" s="37">
        <f t="shared" si="35"/>
        <v>2</v>
      </c>
    </row>
    <row r="813" spans="1:27" ht="409.6">
      <c r="A813" s="4">
        <v>2517</v>
      </c>
      <c r="B813" s="4" t="s">
        <v>2199</v>
      </c>
      <c r="C813" s="4">
        <v>164</v>
      </c>
      <c r="E813" s="13" t="s">
        <v>3183</v>
      </c>
      <c r="F813" s="12" t="s">
        <v>2211</v>
      </c>
      <c r="G813" s="12" t="s">
        <v>2212</v>
      </c>
      <c r="H813" s="43"/>
      <c r="I813" s="43"/>
      <c r="J813" s="159" t="s">
        <v>3177</v>
      </c>
      <c r="K813" s="43"/>
      <c r="L813" s="43"/>
      <c r="M813" s="43"/>
      <c r="P813" s="132">
        <v>2</v>
      </c>
      <c r="Q813" s="133" t="s">
        <v>3471</v>
      </c>
      <c r="R813" s="133"/>
      <c r="S813" s="115">
        <v>2</v>
      </c>
      <c r="T813" s="116"/>
      <c r="U813" s="132"/>
      <c r="V813" s="133"/>
      <c r="W813" s="133"/>
      <c r="X813" s="115"/>
      <c r="Y813" s="116"/>
      <c r="Z813" s="119">
        <f t="shared" si="34"/>
        <v>2</v>
      </c>
      <c r="AA813" s="37">
        <f t="shared" si="35"/>
        <v>2</v>
      </c>
    </row>
    <row r="814" spans="1:27" ht="409.6">
      <c r="A814" s="4">
        <v>2518</v>
      </c>
      <c r="B814" s="4" t="s">
        <v>2199</v>
      </c>
      <c r="C814" s="4">
        <v>164</v>
      </c>
      <c r="E814" s="13" t="s">
        <v>3184</v>
      </c>
      <c r="F814" s="12" t="s">
        <v>2213</v>
      </c>
      <c r="G814" s="12" t="s">
        <v>2214</v>
      </c>
      <c r="H814" s="43"/>
      <c r="I814" s="43"/>
      <c r="J814" s="159" t="s">
        <v>3177</v>
      </c>
      <c r="K814" s="43"/>
      <c r="L814" s="43"/>
      <c r="M814" s="43"/>
      <c r="P814" s="132">
        <v>2</v>
      </c>
      <c r="Q814" s="133" t="s">
        <v>3472</v>
      </c>
      <c r="R814" s="133"/>
      <c r="S814" s="115">
        <v>2</v>
      </c>
      <c r="T814" s="116"/>
      <c r="U814" s="132"/>
      <c r="V814" s="133"/>
      <c r="W814" s="133"/>
      <c r="X814" s="115"/>
      <c r="Y814" s="116"/>
      <c r="Z814" s="119">
        <f t="shared" si="34"/>
        <v>2</v>
      </c>
      <c r="AA814" s="37">
        <f t="shared" si="35"/>
        <v>2</v>
      </c>
    </row>
    <row r="815" spans="1:27" ht="409.6">
      <c r="A815" s="4">
        <v>2519</v>
      </c>
      <c r="B815" s="4" t="s">
        <v>2199</v>
      </c>
      <c r="C815" s="4">
        <v>164</v>
      </c>
      <c r="E815" s="13" t="s">
        <v>3149</v>
      </c>
      <c r="F815" s="12" t="s">
        <v>2215</v>
      </c>
      <c r="G815" s="12" t="s">
        <v>2149</v>
      </c>
      <c r="H815" s="43"/>
      <c r="I815" s="43"/>
      <c r="J815" s="159" t="s">
        <v>3177</v>
      </c>
      <c r="K815" s="43"/>
      <c r="L815" s="43"/>
      <c r="M815" s="43"/>
      <c r="P815" s="132">
        <v>0</v>
      </c>
      <c r="Q815" s="133"/>
      <c r="R815" s="133"/>
      <c r="S815" s="115">
        <v>0</v>
      </c>
      <c r="T815" s="116"/>
      <c r="U815" s="132"/>
      <c r="V815" s="133"/>
      <c r="W815" s="133"/>
      <c r="X815" s="115"/>
      <c r="Y815" s="116"/>
      <c r="Z815" s="119">
        <f t="shared" si="34"/>
        <v>0</v>
      </c>
      <c r="AA815" s="37">
        <f t="shared" si="35"/>
        <v>0</v>
      </c>
    </row>
    <row r="816" spans="1:27" ht="409.6">
      <c r="A816" s="4">
        <v>2520</v>
      </c>
      <c r="B816" s="4" t="s">
        <v>2199</v>
      </c>
      <c r="C816" s="4">
        <v>164</v>
      </c>
      <c r="E816" s="13" t="s">
        <v>3185</v>
      </c>
      <c r="F816" s="12" t="s">
        <v>2216</v>
      </c>
      <c r="G816" s="12" t="s">
        <v>2070</v>
      </c>
      <c r="H816" s="43"/>
      <c r="I816" s="43"/>
      <c r="J816" s="159" t="s">
        <v>3177</v>
      </c>
      <c r="K816" s="43"/>
      <c r="L816" s="43"/>
      <c r="M816" s="43"/>
      <c r="P816" s="132">
        <v>3</v>
      </c>
      <c r="Q816" s="133" t="s">
        <v>3426</v>
      </c>
      <c r="R816" s="133"/>
      <c r="S816" s="115">
        <v>1</v>
      </c>
      <c r="T816" s="116"/>
      <c r="U816" s="132"/>
      <c r="V816" s="133"/>
      <c r="W816" s="133"/>
      <c r="X816" s="115"/>
      <c r="Y816" s="116"/>
      <c r="Z816" s="119">
        <f t="shared" si="34"/>
        <v>3</v>
      </c>
      <c r="AA816" s="37">
        <f t="shared" si="35"/>
        <v>1</v>
      </c>
    </row>
    <row r="817" spans="1:27" s="15" customFormat="1" ht="17">
      <c r="A817" s="4" t="s">
        <v>486</v>
      </c>
      <c r="B817" s="4" t="s">
        <v>486</v>
      </c>
      <c r="C817" s="4" t="s">
        <v>486</v>
      </c>
      <c r="D817" s="10"/>
      <c r="H817" s="4"/>
      <c r="P817" s="165"/>
      <c r="Q817" s="165"/>
      <c r="R817" s="165"/>
      <c r="S817" s="165"/>
      <c r="T817" s="165"/>
      <c r="U817" s="165"/>
      <c r="V817" s="165"/>
      <c r="W817" s="165"/>
      <c r="X817" s="165"/>
      <c r="Y817" s="165"/>
    </row>
    <row r="818" spans="1:27" s="15" customFormat="1" ht="17">
      <c r="A818" s="4" t="s">
        <v>486</v>
      </c>
      <c r="B818" s="4" t="s">
        <v>486</v>
      </c>
      <c r="C818" s="4" t="s">
        <v>486</v>
      </c>
      <c r="D818" s="10"/>
      <c r="H818" s="4"/>
      <c r="P818" s="165"/>
      <c r="Q818" s="165"/>
      <c r="R818" s="165"/>
      <c r="S818" s="165"/>
      <c r="T818" s="165"/>
      <c r="U818" s="165"/>
      <c r="V818" s="165"/>
      <c r="W818" s="165"/>
      <c r="X818" s="165"/>
      <c r="Y818" s="165"/>
    </row>
    <row r="819" spans="1:27" s="15" customFormat="1" ht="17">
      <c r="A819" s="4" t="s">
        <v>486</v>
      </c>
      <c r="B819" s="4" t="s">
        <v>486</v>
      </c>
      <c r="C819" s="4"/>
      <c r="D819" s="10"/>
      <c r="E819" s="131" t="s">
        <v>2217</v>
      </c>
      <c r="H819" s="4"/>
      <c r="P819" s="165"/>
      <c r="Q819" s="165"/>
      <c r="R819" s="165"/>
      <c r="S819" s="165"/>
      <c r="T819" s="165"/>
      <c r="U819" s="165"/>
      <c r="V819" s="165"/>
      <c r="W819" s="165"/>
      <c r="X819" s="165"/>
      <c r="Y819" s="165"/>
      <c r="Z819" s="15" t="str">
        <f t="shared" ref="Z819:Z882" si="36">IF(U819&lt;&gt;"",U819,IF(P819&lt;&gt;"",P819,IF(N819&lt;&gt;"",N819,"")))</f>
        <v/>
      </c>
      <c r="AA819" s="15" t="str">
        <f t="shared" ref="AA819:AA882" si="37">IF(X819&lt;&gt;"",X819,IF(S819&lt;&gt;"",S819,IF(O819&lt;&gt;"",O819,"")))</f>
        <v/>
      </c>
    </row>
    <row r="820" spans="1:27" ht="409.6">
      <c r="A820" s="4">
        <v>2521</v>
      </c>
      <c r="B820" s="4" t="s">
        <v>2218</v>
      </c>
      <c r="C820" s="4">
        <v>161</v>
      </c>
      <c r="E820" s="13" t="s">
        <v>3187</v>
      </c>
      <c r="F820" s="12" t="s">
        <v>2219</v>
      </c>
      <c r="G820" s="12" t="s">
        <v>2220</v>
      </c>
      <c r="H820" s="43"/>
      <c r="I820" s="43"/>
      <c r="J820" s="159" t="s">
        <v>3186</v>
      </c>
      <c r="K820" s="43"/>
      <c r="L820" s="43"/>
      <c r="M820" s="43"/>
      <c r="P820" s="132">
        <v>2</v>
      </c>
      <c r="Q820" s="133" t="s">
        <v>3473</v>
      </c>
      <c r="R820" s="133"/>
      <c r="S820" s="115">
        <v>2</v>
      </c>
      <c r="T820" s="116"/>
      <c r="U820" s="132"/>
      <c r="V820" s="133"/>
      <c r="W820" s="133"/>
      <c r="X820" s="115"/>
      <c r="Y820" s="116"/>
      <c r="Z820" s="119">
        <f t="shared" si="36"/>
        <v>2</v>
      </c>
      <c r="AA820" s="37">
        <f t="shared" si="37"/>
        <v>2</v>
      </c>
    </row>
    <row r="821" spans="1:27" ht="409.6">
      <c r="A821" s="4">
        <v>2522</v>
      </c>
      <c r="B821" s="4" t="s">
        <v>2218</v>
      </c>
      <c r="C821" s="4">
        <v>161</v>
      </c>
      <c r="E821" s="13" t="s">
        <v>3182</v>
      </c>
      <c r="F821" s="12" t="s">
        <v>2221</v>
      </c>
      <c r="G821" s="12" t="s">
        <v>2222</v>
      </c>
      <c r="H821" s="43"/>
      <c r="I821" s="43"/>
      <c r="J821" s="159" t="s">
        <v>3186</v>
      </c>
      <c r="K821" s="43"/>
      <c r="L821" s="43"/>
      <c r="M821" s="43"/>
      <c r="P821" s="132">
        <v>0</v>
      </c>
      <c r="Q821" s="133"/>
      <c r="R821" s="133"/>
      <c r="S821" s="115">
        <v>0</v>
      </c>
      <c r="T821" s="116"/>
      <c r="U821" s="132"/>
      <c r="V821" s="133"/>
      <c r="W821" s="133"/>
      <c r="X821" s="115"/>
      <c r="Y821" s="116"/>
      <c r="Z821" s="119">
        <f t="shared" si="36"/>
        <v>0</v>
      </c>
      <c r="AA821" s="37">
        <f t="shared" si="37"/>
        <v>0</v>
      </c>
    </row>
    <row r="822" spans="1:27" ht="409.6">
      <c r="A822" s="4">
        <v>2523</v>
      </c>
      <c r="B822" s="4" t="s">
        <v>2218</v>
      </c>
      <c r="C822" s="4">
        <v>161</v>
      </c>
      <c r="E822" s="13" t="s">
        <v>3188</v>
      </c>
      <c r="F822" s="12" t="s">
        <v>2223</v>
      </c>
      <c r="G822" s="12" t="s">
        <v>2224</v>
      </c>
      <c r="H822" s="43"/>
      <c r="I822" s="43"/>
      <c r="J822" s="159" t="s">
        <v>3186</v>
      </c>
      <c r="K822" s="43"/>
      <c r="L822" s="43"/>
      <c r="M822" s="43"/>
      <c r="P822" s="132">
        <v>0</v>
      </c>
      <c r="Q822" s="133"/>
      <c r="R822" s="133"/>
      <c r="S822" s="115">
        <v>0</v>
      </c>
      <c r="T822" s="116"/>
      <c r="U822" s="132"/>
      <c r="V822" s="133"/>
      <c r="W822" s="133"/>
      <c r="X822" s="115"/>
      <c r="Y822" s="116"/>
      <c r="Z822" s="119">
        <f t="shared" si="36"/>
        <v>0</v>
      </c>
      <c r="AA822" s="37">
        <f t="shared" si="37"/>
        <v>0</v>
      </c>
    </row>
    <row r="823" spans="1:27" s="15" customFormat="1" ht="17">
      <c r="A823" s="4" t="s">
        <v>486</v>
      </c>
      <c r="B823" s="4" t="s">
        <v>486</v>
      </c>
      <c r="C823" s="4" t="s">
        <v>486</v>
      </c>
      <c r="D823" s="10"/>
      <c r="H823" s="4"/>
      <c r="P823" s="165"/>
      <c r="Q823" s="165"/>
      <c r="R823" s="165"/>
      <c r="S823" s="165"/>
      <c r="T823" s="165"/>
      <c r="U823" s="165"/>
      <c r="V823" s="165"/>
      <c r="W823" s="165"/>
      <c r="X823" s="165"/>
      <c r="Y823" s="165"/>
    </row>
    <row r="824" spans="1:27" s="15" customFormat="1" ht="17">
      <c r="A824" s="4" t="s">
        <v>486</v>
      </c>
      <c r="B824" s="4" t="s">
        <v>486</v>
      </c>
      <c r="C824" s="4" t="s">
        <v>486</v>
      </c>
      <c r="D824" s="10"/>
      <c r="H824" s="4"/>
      <c r="P824" s="165"/>
      <c r="Q824" s="165"/>
      <c r="R824" s="165"/>
      <c r="S824" s="165"/>
      <c r="T824" s="165"/>
      <c r="U824" s="165"/>
      <c r="V824" s="165"/>
      <c r="W824" s="165"/>
      <c r="X824" s="165"/>
      <c r="Y824" s="165"/>
    </row>
    <row r="825" spans="1:27" s="15" customFormat="1" ht="17">
      <c r="A825" s="4" t="s">
        <v>486</v>
      </c>
      <c r="B825" s="4" t="s">
        <v>486</v>
      </c>
      <c r="C825" s="4"/>
      <c r="D825" s="10"/>
      <c r="E825" s="131" t="s">
        <v>62</v>
      </c>
      <c r="H825" s="4"/>
      <c r="P825" s="165"/>
      <c r="Q825" s="165"/>
      <c r="R825" s="165"/>
      <c r="S825" s="165"/>
      <c r="T825" s="165"/>
      <c r="U825" s="165"/>
      <c r="V825" s="165"/>
      <c r="W825" s="165"/>
      <c r="X825" s="165"/>
      <c r="Y825" s="165"/>
      <c r="Z825" s="15" t="str">
        <f t="shared" si="36"/>
        <v/>
      </c>
      <c r="AA825" s="15" t="str">
        <f t="shared" si="37"/>
        <v/>
      </c>
    </row>
    <row r="826" spans="1:27" ht="340">
      <c r="A826" s="4">
        <v>2524</v>
      </c>
      <c r="B826" s="4" t="s">
        <v>2225</v>
      </c>
      <c r="C826" s="4">
        <v>162</v>
      </c>
      <c r="E826" s="13" t="s">
        <v>3190</v>
      </c>
      <c r="F826" s="12" t="s">
        <v>2226</v>
      </c>
      <c r="G826" s="12" t="s">
        <v>2227</v>
      </c>
      <c r="H826" s="43"/>
      <c r="I826" s="43"/>
      <c r="J826" s="159" t="s">
        <v>3189</v>
      </c>
      <c r="K826" s="43"/>
      <c r="L826" s="43"/>
      <c r="M826" s="43"/>
      <c r="P826" s="132">
        <v>3</v>
      </c>
      <c r="Q826" s="133" t="s">
        <v>3474</v>
      </c>
      <c r="R826" s="133"/>
      <c r="S826" s="115">
        <v>2.5</v>
      </c>
      <c r="T826" s="116"/>
      <c r="U826" s="132"/>
      <c r="V826" s="133"/>
      <c r="W826" s="133"/>
      <c r="X826" s="115"/>
      <c r="Y826" s="116"/>
      <c r="Z826" s="119">
        <f t="shared" si="36"/>
        <v>3</v>
      </c>
      <c r="AA826" s="37">
        <f t="shared" si="37"/>
        <v>2.5</v>
      </c>
    </row>
    <row r="827" spans="1:27" ht="340">
      <c r="A827" s="4">
        <v>2525</v>
      </c>
      <c r="B827" s="4" t="s">
        <v>2225</v>
      </c>
      <c r="C827" s="4">
        <v>162</v>
      </c>
      <c r="E827" s="13" t="s">
        <v>3191</v>
      </c>
      <c r="F827" s="12" t="s">
        <v>2228</v>
      </c>
      <c r="G827" s="12" t="s">
        <v>2229</v>
      </c>
      <c r="H827" s="43"/>
      <c r="I827" s="43"/>
      <c r="J827" s="159" t="s">
        <v>3189</v>
      </c>
      <c r="K827" s="43"/>
      <c r="L827" s="43"/>
      <c r="M827" s="43"/>
      <c r="P827" s="132">
        <v>2</v>
      </c>
      <c r="Q827" s="133" t="s">
        <v>3475</v>
      </c>
      <c r="R827" s="133"/>
      <c r="S827" s="115">
        <v>1</v>
      </c>
      <c r="T827" s="116"/>
      <c r="U827" s="132"/>
      <c r="V827" s="133"/>
      <c r="W827" s="133"/>
      <c r="X827" s="115"/>
      <c r="Y827" s="116"/>
      <c r="Z827" s="119">
        <f t="shared" si="36"/>
        <v>2</v>
      </c>
      <c r="AA827" s="37">
        <f t="shared" si="37"/>
        <v>1</v>
      </c>
    </row>
    <row r="828" spans="1:27" ht="340">
      <c r="A828" s="4">
        <v>2526</v>
      </c>
      <c r="B828" s="4" t="s">
        <v>2225</v>
      </c>
      <c r="C828" s="4">
        <v>162</v>
      </c>
      <c r="E828" s="13" t="s">
        <v>3192</v>
      </c>
      <c r="F828" s="12" t="s">
        <v>2230</v>
      </c>
      <c r="G828" s="12" t="s">
        <v>2231</v>
      </c>
      <c r="H828" s="43"/>
      <c r="I828" s="43"/>
      <c r="J828" s="159" t="s">
        <v>3189</v>
      </c>
      <c r="K828" s="43"/>
      <c r="L828" s="43"/>
      <c r="M828" s="43"/>
      <c r="P828" s="132">
        <v>2</v>
      </c>
      <c r="Q828" s="133" t="s">
        <v>3476</v>
      </c>
      <c r="R828" s="133"/>
      <c r="S828" s="115">
        <v>2</v>
      </c>
      <c r="T828" s="116"/>
      <c r="U828" s="132"/>
      <c r="V828" s="133"/>
      <c r="W828" s="133"/>
      <c r="X828" s="115"/>
      <c r="Y828" s="116"/>
      <c r="Z828" s="119">
        <f t="shared" si="36"/>
        <v>2</v>
      </c>
      <c r="AA828" s="37">
        <f t="shared" si="37"/>
        <v>2</v>
      </c>
    </row>
    <row r="829" spans="1:27" ht="340">
      <c r="A829" s="4">
        <v>2527</v>
      </c>
      <c r="B829" s="4" t="s">
        <v>2225</v>
      </c>
      <c r="C829" s="4">
        <v>162</v>
      </c>
      <c r="E829" s="13" t="s">
        <v>3193</v>
      </c>
      <c r="F829" s="12" t="s">
        <v>2232</v>
      </c>
      <c r="G829" s="12" t="s">
        <v>2233</v>
      </c>
      <c r="H829" s="43"/>
      <c r="I829" s="43"/>
      <c r="J829" s="159" t="s">
        <v>3189</v>
      </c>
      <c r="K829" s="43"/>
      <c r="L829" s="43"/>
      <c r="M829" s="43"/>
      <c r="P829" s="132">
        <v>2</v>
      </c>
      <c r="Q829" s="133" t="s">
        <v>769</v>
      </c>
      <c r="R829" s="133"/>
      <c r="S829" s="115">
        <v>1</v>
      </c>
      <c r="T829" s="116"/>
      <c r="U829" s="132"/>
      <c r="V829" s="133"/>
      <c r="W829" s="133"/>
      <c r="X829" s="115"/>
      <c r="Y829" s="116"/>
      <c r="Z829" s="119">
        <f t="shared" si="36"/>
        <v>2</v>
      </c>
      <c r="AA829" s="37">
        <f t="shared" si="37"/>
        <v>1</v>
      </c>
    </row>
    <row r="830" spans="1:27" ht="409.6">
      <c r="A830" s="4">
        <v>2528</v>
      </c>
      <c r="B830" s="4" t="s">
        <v>2225</v>
      </c>
      <c r="C830" s="4">
        <v>162</v>
      </c>
      <c r="E830" s="13" t="s">
        <v>3194</v>
      </c>
      <c r="F830" s="12" t="s">
        <v>2234</v>
      </c>
      <c r="G830" s="12" t="s">
        <v>2235</v>
      </c>
      <c r="H830" s="43"/>
      <c r="I830" s="43"/>
      <c r="J830" s="159" t="s">
        <v>3189</v>
      </c>
      <c r="K830" s="43"/>
      <c r="L830" s="43"/>
      <c r="M830" s="43"/>
      <c r="P830" s="132">
        <v>2</v>
      </c>
      <c r="Q830" s="133" t="s">
        <v>3477</v>
      </c>
      <c r="R830" s="133"/>
      <c r="S830" s="115">
        <v>1.5</v>
      </c>
      <c r="T830" s="116"/>
      <c r="U830" s="132"/>
      <c r="V830" s="133"/>
      <c r="W830" s="133"/>
      <c r="X830" s="115"/>
      <c r="Y830" s="116"/>
      <c r="Z830" s="119">
        <f t="shared" si="36"/>
        <v>2</v>
      </c>
      <c r="AA830" s="37">
        <f t="shared" si="37"/>
        <v>1.5</v>
      </c>
    </row>
    <row r="831" spans="1:27" ht="340">
      <c r="A831" s="4">
        <v>2529</v>
      </c>
      <c r="B831" s="4" t="s">
        <v>2225</v>
      </c>
      <c r="C831" s="4">
        <v>162</v>
      </c>
      <c r="E831" s="13" t="s">
        <v>3195</v>
      </c>
      <c r="F831" s="12" t="s">
        <v>2236</v>
      </c>
      <c r="G831" s="12" t="s">
        <v>2237</v>
      </c>
      <c r="H831" s="43"/>
      <c r="I831" s="43"/>
      <c r="J831" s="159" t="s">
        <v>3189</v>
      </c>
      <c r="K831" s="43"/>
      <c r="L831" s="43"/>
      <c r="M831" s="43"/>
      <c r="P831" s="132">
        <v>1</v>
      </c>
      <c r="Q831" s="133" t="s">
        <v>3478</v>
      </c>
      <c r="R831" s="133"/>
      <c r="S831" s="115">
        <v>1</v>
      </c>
      <c r="T831" s="116"/>
      <c r="U831" s="132"/>
      <c r="V831" s="133"/>
      <c r="W831" s="133"/>
      <c r="X831" s="115"/>
      <c r="Y831" s="116"/>
      <c r="Z831" s="119">
        <f t="shared" si="36"/>
        <v>1</v>
      </c>
      <c r="AA831" s="37">
        <f t="shared" si="37"/>
        <v>1</v>
      </c>
    </row>
    <row r="832" spans="1:27" ht="340">
      <c r="A832" s="4">
        <v>2530</v>
      </c>
      <c r="B832" s="4" t="s">
        <v>2225</v>
      </c>
      <c r="C832" s="4">
        <v>162</v>
      </c>
      <c r="E832" s="13" t="s">
        <v>3196</v>
      </c>
      <c r="F832" s="12" t="s">
        <v>2238</v>
      </c>
      <c r="G832" s="12" t="s">
        <v>2239</v>
      </c>
      <c r="H832" s="43"/>
      <c r="I832" s="43"/>
      <c r="J832" s="159" t="s">
        <v>3189</v>
      </c>
      <c r="K832" s="43"/>
      <c r="L832" s="43"/>
      <c r="M832" s="43"/>
      <c r="P832" s="132">
        <v>2</v>
      </c>
      <c r="Q832" s="133" t="s">
        <v>3479</v>
      </c>
      <c r="R832" s="133"/>
      <c r="S832" s="115">
        <v>2</v>
      </c>
      <c r="T832" s="116"/>
      <c r="U832" s="132"/>
      <c r="V832" s="133"/>
      <c r="W832" s="133"/>
      <c r="X832" s="115"/>
      <c r="Y832" s="116"/>
      <c r="Z832" s="119">
        <f t="shared" si="36"/>
        <v>2</v>
      </c>
      <c r="AA832" s="37">
        <f t="shared" si="37"/>
        <v>2</v>
      </c>
    </row>
    <row r="833" spans="1:27" ht="340">
      <c r="A833" s="4">
        <v>2531</v>
      </c>
      <c r="B833" s="4" t="s">
        <v>2225</v>
      </c>
      <c r="C833" s="4">
        <v>162</v>
      </c>
      <c r="E833" s="13" t="s">
        <v>3197</v>
      </c>
      <c r="F833" s="12" t="s">
        <v>2240</v>
      </c>
      <c r="G833" s="12" t="s">
        <v>2070</v>
      </c>
      <c r="H833" s="43"/>
      <c r="I833" s="43"/>
      <c r="J833" s="159" t="s">
        <v>3189</v>
      </c>
      <c r="K833" s="43"/>
      <c r="L833" s="43"/>
      <c r="M833" s="43"/>
      <c r="P833" s="132">
        <v>1</v>
      </c>
      <c r="Q833" s="133" t="s">
        <v>3480</v>
      </c>
      <c r="R833" s="133"/>
      <c r="S833" s="115">
        <v>1</v>
      </c>
      <c r="T833" s="116"/>
      <c r="U833" s="132"/>
      <c r="V833" s="133"/>
      <c r="W833" s="133"/>
      <c r="X833" s="115"/>
      <c r="Y833" s="116"/>
      <c r="Z833" s="119">
        <f t="shared" si="36"/>
        <v>1</v>
      </c>
      <c r="AA833" s="37">
        <f t="shared" si="37"/>
        <v>1</v>
      </c>
    </row>
    <row r="834" spans="1:27" s="15" customFormat="1" ht="17">
      <c r="A834" s="4" t="s">
        <v>486</v>
      </c>
      <c r="B834" s="4" t="s">
        <v>486</v>
      </c>
      <c r="C834" s="4" t="s">
        <v>486</v>
      </c>
      <c r="D834" s="10" t="s">
        <v>486</v>
      </c>
      <c r="H834" s="4"/>
      <c r="P834" s="165"/>
      <c r="Q834" s="165"/>
      <c r="R834" s="165"/>
      <c r="S834" s="165"/>
      <c r="T834" s="165"/>
      <c r="U834" s="165"/>
      <c r="V834" s="165"/>
      <c r="W834" s="165"/>
      <c r="X834" s="165"/>
      <c r="Y834" s="165"/>
    </row>
    <row r="835" spans="1:27" s="15" customFormat="1" ht="17">
      <c r="A835" s="4" t="s">
        <v>486</v>
      </c>
      <c r="B835" s="4" t="s">
        <v>486</v>
      </c>
      <c r="C835" s="4" t="s">
        <v>486</v>
      </c>
      <c r="D835" s="10" t="s">
        <v>486</v>
      </c>
      <c r="H835" s="4"/>
      <c r="P835" s="165"/>
      <c r="Q835" s="165"/>
      <c r="R835" s="165"/>
      <c r="S835" s="165"/>
      <c r="T835" s="165"/>
      <c r="U835" s="165"/>
      <c r="V835" s="165"/>
      <c r="W835" s="165"/>
      <c r="X835" s="165"/>
      <c r="Y835" s="165"/>
    </row>
    <row r="836" spans="1:27" s="15" customFormat="1" ht="34">
      <c r="A836" s="4" t="s">
        <v>486</v>
      </c>
      <c r="B836" s="4" t="s">
        <v>486</v>
      </c>
      <c r="C836" s="4"/>
      <c r="D836" s="10" t="s">
        <v>486</v>
      </c>
      <c r="E836" s="131" t="s">
        <v>65</v>
      </c>
      <c r="H836" s="4"/>
      <c r="P836" s="165"/>
      <c r="Q836" s="165"/>
      <c r="R836" s="165"/>
      <c r="S836" s="165"/>
      <c r="T836" s="165"/>
      <c r="U836" s="165"/>
      <c r="V836" s="165"/>
      <c r="W836" s="165"/>
      <c r="X836" s="165"/>
      <c r="Y836" s="165"/>
      <c r="Z836" s="15" t="str">
        <f t="shared" si="36"/>
        <v/>
      </c>
      <c r="AA836" s="15" t="str">
        <f t="shared" si="37"/>
        <v/>
      </c>
    </row>
    <row r="837" spans="1:27" ht="409.6">
      <c r="A837" s="4">
        <v>2532</v>
      </c>
      <c r="B837" s="4" t="s">
        <v>2241</v>
      </c>
      <c r="C837" s="4">
        <v>166</v>
      </c>
      <c r="D837" s="10" t="s">
        <v>32</v>
      </c>
      <c r="E837" s="12" t="s">
        <v>2242</v>
      </c>
      <c r="F837" s="12" t="s">
        <v>2243</v>
      </c>
      <c r="G837" s="12" t="s">
        <v>2244</v>
      </c>
      <c r="H837" s="43"/>
      <c r="I837" s="43"/>
      <c r="J837" s="159" t="s">
        <v>3198</v>
      </c>
      <c r="K837" s="43"/>
      <c r="L837" s="43"/>
      <c r="M837" s="43"/>
      <c r="N837" s="161">
        <v>3</v>
      </c>
      <c r="O837" s="161">
        <v>3</v>
      </c>
      <c r="P837" s="132">
        <v>3</v>
      </c>
      <c r="Q837" s="133" t="s">
        <v>3413</v>
      </c>
      <c r="R837" s="133"/>
      <c r="S837" s="115">
        <v>3</v>
      </c>
      <c r="T837" s="116"/>
      <c r="U837" s="132"/>
      <c r="V837" s="133"/>
      <c r="W837" s="133"/>
      <c r="X837" s="115"/>
      <c r="Y837" s="116"/>
      <c r="Z837" s="119">
        <f t="shared" si="36"/>
        <v>3</v>
      </c>
      <c r="AA837" s="37">
        <f t="shared" si="37"/>
        <v>3</v>
      </c>
    </row>
    <row r="838" spans="1:27" s="15" customFormat="1" ht="17">
      <c r="A838" s="4" t="s">
        <v>486</v>
      </c>
      <c r="B838" s="4" t="s">
        <v>486</v>
      </c>
      <c r="C838" s="4" t="s">
        <v>486</v>
      </c>
      <c r="D838" s="10" t="s">
        <v>486</v>
      </c>
      <c r="H838" s="4"/>
      <c r="P838" s="165"/>
      <c r="Q838" s="165"/>
      <c r="R838" s="165"/>
      <c r="S838" s="165"/>
      <c r="T838" s="165"/>
      <c r="U838" s="165"/>
      <c r="V838" s="165"/>
      <c r="W838" s="165"/>
      <c r="X838" s="165"/>
      <c r="Y838" s="165"/>
    </row>
    <row r="839" spans="1:27" s="15" customFormat="1" ht="17">
      <c r="A839" s="4" t="s">
        <v>486</v>
      </c>
      <c r="B839" s="4" t="s">
        <v>486</v>
      </c>
      <c r="C839" s="4" t="s">
        <v>486</v>
      </c>
      <c r="D839" s="10" t="s">
        <v>486</v>
      </c>
      <c r="H839" s="4"/>
      <c r="P839" s="165"/>
      <c r="Q839" s="165"/>
      <c r="R839" s="165"/>
      <c r="S839" s="165"/>
      <c r="T839" s="165"/>
      <c r="U839" s="165"/>
      <c r="V839" s="165"/>
      <c r="W839" s="165"/>
      <c r="X839" s="165"/>
      <c r="Y839" s="165"/>
    </row>
    <row r="840" spans="1:27" s="15" customFormat="1" ht="34">
      <c r="A840" s="4" t="s">
        <v>486</v>
      </c>
      <c r="B840" s="4" t="s">
        <v>486</v>
      </c>
      <c r="C840" s="4"/>
      <c r="D840" s="10" t="s">
        <v>486</v>
      </c>
      <c r="E840" s="131" t="s">
        <v>66</v>
      </c>
      <c r="H840" s="4"/>
      <c r="P840" s="165"/>
      <c r="Q840" s="165"/>
      <c r="R840" s="165"/>
      <c r="S840" s="165"/>
      <c r="T840" s="165"/>
      <c r="U840" s="165"/>
      <c r="V840" s="165"/>
      <c r="W840" s="165"/>
      <c r="X840" s="165"/>
      <c r="Y840" s="165"/>
      <c r="Z840" s="15" t="str">
        <f t="shared" si="36"/>
        <v/>
      </c>
      <c r="AA840" s="15" t="str">
        <f t="shared" si="37"/>
        <v/>
      </c>
    </row>
    <row r="841" spans="1:27" ht="409.6">
      <c r="A841" s="4">
        <v>2533</v>
      </c>
      <c r="B841" s="4" t="s">
        <v>2245</v>
      </c>
      <c r="C841" s="4">
        <v>167</v>
      </c>
      <c r="E841" s="13" t="s">
        <v>3200</v>
      </c>
      <c r="F841" s="12" t="s">
        <v>2246</v>
      </c>
      <c r="G841" s="12" t="s">
        <v>2247</v>
      </c>
      <c r="H841" s="43"/>
      <c r="I841" s="43"/>
      <c r="J841" s="159" t="s">
        <v>3199</v>
      </c>
      <c r="K841" s="43"/>
      <c r="L841" s="43"/>
      <c r="M841" s="43"/>
      <c r="P841" s="132">
        <v>3</v>
      </c>
      <c r="Q841" s="133" t="s">
        <v>3481</v>
      </c>
      <c r="R841" s="133"/>
      <c r="S841" s="115">
        <v>3</v>
      </c>
      <c r="T841" s="116"/>
      <c r="U841" s="132"/>
      <c r="V841" s="133"/>
      <c r="W841" s="133"/>
      <c r="X841" s="115"/>
      <c r="Y841" s="116"/>
      <c r="Z841" s="119">
        <f t="shared" si="36"/>
        <v>3</v>
      </c>
      <c r="AA841" s="37">
        <f t="shared" si="37"/>
        <v>3</v>
      </c>
    </row>
    <row r="842" spans="1:27" ht="409.6">
      <c r="A842" s="4">
        <v>2534</v>
      </c>
      <c r="B842" s="4" t="s">
        <v>2245</v>
      </c>
      <c r="C842" s="4">
        <v>167</v>
      </c>
      <c r="E842" s="13" t="s">
        <v>3201</v>
      </c>
      <c r="F842" s="12" t="s">
        <v>2248</v>
      </c>
      <c r="G842" s="12" t="s">
        <v>2249</v>
      </c>
      <c r="H842" s="43"/>
      <c r="I842" s="43"/>
      <c r="J842" s="159" t="s">
        <v>3199</v>
      </c>
      <c r="K842" s="43"/>
      <c r="L842" s="43"/>
      <c r="M842" s="43"/>
      <c r="P842" s="132">
        <v>3</v>
      </c>
      <c r="Q842" s="133" t="s">
        <v>3481</v>
      </c>
      <c r="R842" s="133"/>
      <c r="S842" s="115">
        <v>3</v>
      </c>
      <c r="T842" s="116"/>
      <c r="U842" s="132"/>
      <c r="V842" s="133"/>
      <c r="W842" s="133"/>
      <c r="X842" s="115"/>
      <c r="Y842" s="116"/>
      <c r="Z842" s="119">
        <f t="shared" si="36"/>
        <v>3</v>
      </c>
      <c r="AA842" s="37">
        <f t="shared" si="37"/>
        <v>3</v>
      </c>
    </row>
    <row r="843" spans="1:27" s="15" customFormat="1" ht="17">
      <c r="A843" s="4" t="s">
        <v>486</v>
      </c>
      <c r="B843" s="4" t="s">
        <v>486</v>
      </c>
      <c r="C843" s="4" t="s">
        <v>486</v>
      </c>
      <c r="D843" s="10"/>
      <c r="H843" s="4"/>
      <c r="P843" s="165"/>
      <c r="Q843" s="165"/>
      <c r="R843" s="165"/>
      <c r="S843" s="165"/>
      <c r="T843" s="165"/>
      <c r="U843" s="165"/>
      <c r="V843" s="165"/>
      <c r="W843" s="165"/>
      <c r="X843" s="165"/>
      <c r="Y843" s="165"/>
    </row>
    <row r="844" spans="1:27" s="15" customFormat="1" ht="17">
      <c r="A844" s="4" t="s">
        <v>486</v>
      </c>
      <c r="B844" s="4" t="s">
        <v>486</v>
      </c>
      <c r="C844" s="4" t="s">
        <v>486</v>
      </c>
      <c r="D844" s="10"/>
      <c r="H844" s="4"/>
      <c r="P844" s="165"/>
      <c r="Q844" s="165"/>
      <c r="R844" s="165"/>
      <c r="S844" s="165"/>
      <c r="T844" s="165"/>
      <c r="U844" s="165"/>
      <c r="V844" s="165"/>
      <c r="W844" s="165"/>
      <c r="X844" s="165"/>
      <c r="Y844" s="165"/>
    </row>
    <row r="845" spans="1:27" s="15" customFormat="1" ht="34">
      <c r="A845" s="4" t="s">
        <v>486</v>
      </c>
      <c r="B845" s="4" t="s">
        <v>486</v>
      </c>
      <c r="C845" s="4"/>
      <c r="D845" s="10"/>
      <c r="E845" s="131" t="s">
        <v>63</v>
      </c>
      <c r="H845" s="4"/>
      <c r="P845" s="165"/>
      <c r="Q845" s="165"/>
      <c r="R845" s="165"/>
      <c r="S845" s="165"/>
      <c r="T845" s="165"/>
      <c r="U845" s="165"/>
      <c r="V845" s="165"/>
      <c r="W845" s="165"/>
      <c r="X845" s="165"/>
      <c r="Y845" s="165"/>
      <c r="Z845" s="15" t="str">
        <f t="shared" si="36"/>
        <v/>
      </c>
      <c r="AA845" s="15" t="str">
        <f t="shared" si="37"/>
        <v/>
      </c>
    </row>
    <row r="846" spans="1:27" ht="409.6">
      <c r="A846" s="4">
        <v>2535</v>
      </c>
      <c r="B846" s="4" t="s">
        <v>2250</v>
      </c>
      <c r="C846" s="4">
        <v>163</v>
      </c>
      <c r="E846" s="13" t="s">
        <v>3203</v>
      </c>
      <c r="F846" s="12" t="s">
        <v>2251</v>
      </c>
      <c r="G846" s="12" t="s">
        <v>2252</v>
      </c>
      <c r="H846" s="43"/>
      <c r="I846" s="43"/>
      <c r="J846" s="159" t="s">
        <v>3202</v>
      </c>
      <c r="K846" s="43"/>
      <c r="L846" s="43"/>
      <c r="M846" s="43"/>
      <c r="P846" s="132">
        <v>3</v>
      </c>
      <c r="Q846" s="133" t="s">
        <v>3482</v>
      </c>
      <c r="R846" s="133"/>
      <c r="S846" s="115">
        <v>2.5</v>
      </c>
      <c r="T846" s="116"/>
      <c r="U846" s="132"/>
      <c r="V846" s="133"/>
      <c r="W846" s="133"/>
      <c r="X846" s="115"/>
      <c r="Y846" s="116"/>
      <c r="Z846" s="119">
        <f t="shared" si="36"/>
        <v>3</v>
      </c>
      <c r="AA846" s="37">
        <f t="shared" si="37"/>
        <v>2.5</v>
      </c>
    </row>
    <row r="847" spans="1:27" ht="409.6">
      <c r="A847" s="4">
        <v>2536</v>
      </c>
      <c r="B847" s="4" t="s">
        <v>2250</v>
      </c>
      <c r="C847" s="4">
        <v>163</v>
      </c>
      <c r="E847" s="13" t="s">
        <v>3204</v>
      </c>
      <c r="F847" s="12" t="s">
        <v>2253</v>
      </c>
      <c r="G847" s="12" t="s">
        <v>2254</v>
      </c>
      <c r="H847" s="43"/>
      <c r="I847" s="43"/>
      <c r="J847" s="159" t="s">
        <v>3202</v>
      </c>
      <c r="K847" s="43"/>
      <c r="L847" s="43"/>
      <c r="M847" s="43"/>
      <c r="P847" s="132">
        <v>3</v>
      </c>
      <c r="Q847" s="133" t="s">
        <v>3483</v>
      </c>
      <c r="R847" s="133"/>
      <c r="S847" s="115">
        <v>3</v>
      </c>
      <c r="T847" s="116"/>
      <c r="U847" s="132"/>
      <c r="V847" s="133"/>
      <c r="W847" s="133"/>
      <c r="X847" s="115"/>
      <c r="Y847" s="116"/>
      <c r="Z847" s="119">
        <f t="shared" si="36"/>
        <v>3</v>
      </c>
      <c r="AA847" s="37">
        <f t="shared" si="37"/>
        <v>3</v>
      </c>
    </row>
    <row r="848" spans="1:27" ht="409.6">
      <c r="A848" s="4">
        <v>2537</v>
      </c>
      <c r="B848" s="4" t="s">
        <v>2250</v>
      </c>
      <c r="C848" s="4">
        <v>163</v>
      </c>
      <c r="E848" s="13" t="s">
        <v>3205</v>
      </c>
      <c r="F848" s="12" t="s">
        <v>2255</v>
      </c>
      <c r="G848" s="12" t="s">
        <v>2256</v>
      </c>
      <c r="H848" s="43"/>
      <c r="I848" s="43"/>
      <c r="J848" s="159" t="s">
        <v>3202</v>
      </c>
      <c r="K848" s="43"/>
      <c r="L848" s="43"/>
      <c r="M848" s="43"/>
      <c r="P848" s="132">
        <v>2</v>
      </c>
      <c r="Q848" s="133" t="s">
        <v>3484</v>
      </c>
      <c r="R848" s="133"/>
      <c r="S848" s="115">
        <v>2</v>
      </c>
      <c r="T848" s="116"/>
      <c r="U848" s="132"/>
      <c r="V848" s="133"/>
      <c r="W848" s="133"/>
      <c r="X848" s="115"/>
      <c r="Y848" s="116"/>
      <c r="Z848" s="119">
        <f t="shared" si="36"/>
        <v>2</v>
      </c>
      <c r="AA848" s="37">
        <f t="shared" si="37"/>
        <v>2</v>
      </c>
    </row>
    <row r="849" spans="1:27" ht="409.6">
      <c r="A849" s="4">
        <v>2538</v>
      </c>
      <c r="B849" s="4" t="s">
        <v>2250</v>
      </c>
      <c r="C849" s="4">
        <v>163</v>
      </c>
      <c r="E849" s="13" t="s">
        <v>3206</v>
      </c>
      <c r="F849" s="12" t="s">
        <v>2257</v>
      </c>
      <c r="G849" s="12" t="s">
        <v>2070</v>
      </c>
      <c r="H849" s="43"/>
      <c r="I849" s="43"/>
      <c r="J849" s="159" t="s">
        <v>3202</v>
      </c>
      <c r="K849" s="43"/>
      <c r="L849" s="43"/>
      <c r="M849" s="43"/>
      <c r="P849" s="132">
        <v>3</v>
      </c>
      <c r="Q849" s="133" t="s">
        <v>3485</v>
      </c>
      <c r="R849" s="133"/>
      <c r="S849" s="115">
        <v>2</v>
      </c>
      <c r="T849" s="116"/>
      <c r="U849" s="132"/>
      <c r="V849" s="133"/>
      <c r="W849" s="133"/>
      <c r="X849" s="115"/>
      <c r="Y849" s="116"/>
      <c r="Z849" s="119">
        <f t="shared" si="36"/>
        <v>3</v>
      </c>
      <c r="AA849" s="37">
        <f t="shared" si="37"/>
        <v>2</v>
      </c>
    </row>
    <row r="850" spans="1:27" s="15" customFormat="1" ht="17">
      <c r="A850" s="4" t="s">
        <v>486</v>
      </c>
      <c r="B850" s="4" t="s">
        <v>486</v>
      </c>
      <c r="C850" s="4" t="s">
        <v>486</v>
      </c>
      <c r="D850" s="10" t="s">
        <v>486</v>
      </c>
      <c r="H850" s="4"/>
      <c r="P850" s="165"/>
      <c r="Q850" s="165"/>
      <c r="R850" s="165"/>
      <c r="S850" s="165"/>
      <c r="T850" s="165"/>
      <c r="U850" s="165"/>
      <c r="V850" s="165"/>
      <c r="W850" s="165"/>
      <c r="X850" s="165"/>
      <c r="Y850" s="165"/>
    </row>
    <row r="851" spans="1:27" s="15" customFormat="1" ht="17">
      <c r="A851" s="4" t="s">
        <v>486</v>
      </c>
      <c r="B851" s="4" t="s">
        <v>486</v>
      </c>
      <c r="C851" s="4" t="s">
        <v>486</v>
      </c>
      <c r="D851" s="10" t="s">
        <v>486</v>
      </c>
      <c r="H851" s="4"/>
      <c r="P851" s="165"/>
      <c r="Q851" s="165"/>
      <c r="R851" s="165"/>
      <c r="S851" s="165"/>
      <c r="T851" s="165"/>
      <c r="U851" s="165"/>
      <c r="V851" s="165"/>
      <c r="W851" s="165"/>
      <c r="X851" s="165"/>
      <c r="Y851" s="165"/>
    </row>
    <row r="852" spans="1:27" s="15" customFormat="1" ht="17">
      <c r="A852" s="4" t="s">
        <v>486</v>
      </c>
      <c r="B852" s="4" t="s">
        <v>486</v>
      </c>
      <c r="C852" s="4"/>
      <c r="D852" s="10" t="s">
        <v>486</v>
      </c>
      <c r="E852" s="131" t="s">
        <v>67</v>
      </c>
      <c r="H852" s="4"/>
      <c r="P852" s="165"/>
      <c r="Q852" s="165"/>
      <c r="R852" s="165"/>
      <c r="S852" s="165"/>
      <c r="T852" s="165"/>
      <c r="U852" s="165"/>
      <c r="V852" s="165"/>
      <c r="W852" s="165"/>
      <c r="X852" s="165"/>
      <c r="Y852" s="165"/>
      <c r="Z852" s="15" t="str">
        <f t="shared" si="36"/>
        <v/>
      </c>
      <c r="AA852" s="15" t="str">
        <f t="shared" si="37"/>
        <v/>
      </c>
    </row>
    <row r="853" spans="1:27" ht="255">
      <c r="A853" s="4">
        <v>2539</v>
      </c>
      <c r="B853" s="4" t="s">
        <v>2258</v>
      </c>
      <c r="C853" s="4">
        <v>168</v>
      </c>
      <c r="D853" s="10" t="s">
        <v>32</v>
      </c>
      <c r="E853" s="12" t="s">
        <v>2099</v>
      </c>
      <c r="F853" s="12" t="s">
        <v>2259</v>
      </c>
      <c r="G853" s="12" t="s">
        <v>2260</v>
      </c>
      <c r="H853" s="43"/>
      <c r="I853" s="43"/>
      <c r="J853" s="159" t="s">
        <v>3207</v>
      </c>
      <c r="K853" s="43"/>
      <c r="L853" s="43"/>
      <c r="M853" s="43"/>
      <c r="N853" s="161">
        <v>3</v>
      </c>
      <c r="O853" s="161">
        <v>2.5</v>
      </c>
      <c r="P853" s="132">
        <v>3</v>
      </c>
      <c r="Q853" s="133" t="s">
        <v>3413</v>
      </c>
      <c r="R853" s="133"/>
      <c r="S853" s="115">
        <v>2</v>
      </c>
      <c r="T853" s="116"/>
      <c r="U853" s="132"/>
      <c r="V853" s="133"/>
      <c r="W853" s="133"/>
      <c r="X853" s="115"/>
      <c r="Y853" s="116"/>
      <c r="Z853" s="119">
        <f t="shared" si="36"/>
        <v>3</v>
      </c>
      <c r="AA853" s="37">
        <f t="shared" si="37"/>
        <v>2</v>
      </c>
    </row>
    <row r="854" spans="1:27" s="15" customFormat="1" ht="17">
      <c r="A854" s="4" t="s">
        <v>486</v>
      </c>
      <c r="B854" s="4" t="s">
        <v>486</v>
      </c>
      <c r="C854" s="4" t="s">
        <v>486</v>
      </c>
      <c r="D854" s="10" t="s">
        <v>486</v>
      </c>
      <c r="H854" s="4"/>
      <c r="P854" s="165"/>
      <c r="Q854" s="165"/>
      <c r="R854" s="165"/>
      <c r="S854" s="165"/>
      <c r="T854" s="165"/>
      <c r="U854" s="165"/>
      <c r="V854" s="165"/>
      <c r="W854" s="165"/>
      <c r="X854" s="165"/>
      <c r="Y854" s="165"/>
    </row>
    <row r="855" spans="1:27" s="15" customFormat="1" ht="17">
      <c r="A855" s="4" t="s">
        <v>486</v>
      </c>
      <c r="B855" s="4" t="s">
        <v>486</v>
      </c>
      <c r="C855" s="4" t="s">
        <v>486</v>
      </c>
      <c r="D855" s="10" t="s">
        <v>486</v>
      </c>
      <c r="H855" s="4"/>
      <c r="P855" s="165"/>
      <c r="Q855" s="165"/>
      <c r="R855" s="165"/>
      <c r="S855" s="165"/>
      <c r="T855" s="165"/>
      <c r="U855" s="165"/>
      <c r="V855" s="165"/>
      <c r="W855" s="165"/>
      <c r="X855" s="165"/>
      <c r="Y855" s="165"/>
    </row>
    <row r="856" spans="1:27" s="15" customFormat="1" ht="17">
      <c r="A856" s="4" t="s">
        <v>486</v>
      </c>
      <c r="B856" s="4" t="s">
        <v>486</v>
      </c>
      <c r="C856" s="4"/>
      <c r="D856" s="10" t="s">
        <v>486</v>
      </c>
      <c r="E856" s="131" t="s">
        <v>2261</v>
      </c>
      <c r="H856" s="4"/>
      <c r="P856" s="165"/>
      <c r="Q856" s="165"/>
      <c r="R856" s="165"/>
      <c r="S856" s="165"/>
      <c r="T856" s="165"/>
      <c r="U856" s="165"/>
      <c r="V856" s="165"/>
      <c r="W856" s="165"/>
      <c r="X856" s="165"/>
      <c r="Y856" s="165"/>
      <c r="Z856" s="15" t="str">
        <f t="shared" si="36"/>
        <v/>
      </c>
      <c r="AA856" s="15" t="str">
        <f t="shared" si="37"/>
        <v/>
      </c>
    </row>
    <row r="857" spans="1:27" ht="409.6">
      <c r="A857" s="4">
        <v>2540</v>
      </c>
      <c r="B857" s="4" t="s">
        <v>2262</v>
      </c>
      <c r="C857" s="4">
        <v>169</v>
      </c>
      <c r="D857" s="10" t="s">
        <v>32</v>
      </c>
      <c r="E857" s="12" t="s">
        <v>2208</v>
      </c>
      <c r="F857" s="12" t="s">
        <v>2263</v>
      </c>
      <c r="G857" s="12" t="s">
        <v>2264</v>
      </c>
      <c r="H857" s="43"/>
      <c r="I857" s="43"/>
      <c r="J857" s="159" t="s">
        <v>3208</v>
      </c>
      <c r="K857" s="43"/>
      <c r="L857" s="43"/>
      <c r="M857" s="43"/>
      <c r="N857" s="161">
        <v>2</v>
      </c>
      <c r="O857" s="161">
        <v>2</v>
      </c>
      <c r="P857" s="132">
        <v>2</v>
      </c>
      <c r="Q857" s="133" t="s">
        <v>3413</v>
      </c>
      <c r="R857" s="133"/>
      <c r="S857" s="115">
        <v>2</v>
      </c>
      <c r="T857" s="116"/>
      <c r="U857" s="132"/>
      <c r="V857" s="133"/>
      <c r="W857" s="133"/>
      <c r="X857" s="115"/>
      <c r="Y857" s="116"/>
      <c r="Z857" s="119">
        <f t="shared" si="36"/>
        <v>2</v>
      </c>
      <c r="AA857" s="37">
        <f t="shared" si="37"/>
        <v>2</v>
      </c>
    </row>
    <row r="858" spans="1:27" s="15" customFormat="1" ht="17">
      <c r="A858" s="4" t="s">
        <v>486</v>
      </c>
      <c r="B858" s="4" t="s">
        <v>486</v>
      </c>
      <c r="C858" s="4" t="s">
        <v>486</v>
      </c>
      <c r="D858" s="10" t="s">
        <v>486</v>
      </c>
      <c r="H858" s="4"/>
      <c r="P858" s="165"/>
      <c r="Q858" s="165"/>
      <c r="R858" s="165"/>
      <c r="S858" s="165"/>
      <c r="T858" s="165"/>
      <c r="U858" s="165"/>
      <c r="V858" s="165"/>
      <c r="W858" s="165"/>
      <c r="X858" s="165"/>
      <c r="Y858" s="165"/>
    </row>
    <row r="859" spans="1:27" s="15" customFormat="1" ht="17">
      <c r="A859" s="4" t="s">
        <v>486</v>
      </c>
      <c r="B859" s="4" t="s">
        <v>486</v>
      </c>
      <c r="C859" s="4" t="s">
        <v>486</v>
      </c>
      <c r="D859" s="10" t="s">
        <v>486</v>
      </c>
      <c r="H859" s="4"/>
      <c r="P859" s="165"/>
      <c r="Q859" s="165"/>
      <c r="R859" s="165"/>
      <c r="S859" s="165"/>
      <c r="T859" s="165"/>
      <c r="U859" s="165"/>
      <c r="V859" s="165"/>
      <c r="W859" s="165"/>
      <c r="X859" s="165"/>
      <c r="Y859" s="165"/>
    </row>
    <row r="860" spans="1:27" s="15" customFormat="1" ht="17">
      <c r="A860" s="4" t="s">
        <v>486</v>
      </c>
      <c r="B860" s="4" t="s">
        <v>486</v>
      </c>
      <c r="C860" s="4"/>
      <c r="D860" s="10" t="s">
        <v>486</v>
      </c>
      <c r="E860" s="131" t="s">
        <v>70</v>
      </c>
      <c r="H860" s="4"/>
      <c r="P860" s="165"/>
      <c r="Q860" s="165"/>
      <c r="R860" s="165"/>
      <c r="S860" s="165"/>
      <c r="T860" s="165"/>
      <c r="U860" s="165"/>
      <c r="V860" s="165"/>
      <c r="W860" s="165"/>
      <c r="X860" s="165"/>
      <c r="Y860" s="165"/>
      <c r="Z860" s="15" t="str">
        <f t="shared" si="36"/>
        <v/>
      </c>
      <c r="AA860" s="15" t="str">
        <f t="shared" si="37"/>
        <v/>
      </c>
    </row>
    <row r="861" spans="1:27" ht="119">
      <c r="A861" s="4">
        <v>2541</v>
      </c>
      <c r="B861" s="4" t="s">
        <v>2265</v>
      </c>
      <c r="C861" s="4">
        <v>171</v>
      </c>
      <c r="D861" s="10" t="s">
        <v>32</v>
      </c>
      <c r="E861" s="12" t="s">
        <v>2266</v>
      </c>
      <c r="F861" s="12" t="s">
        <v>2267</v>
      </c>
      <c r="G861" s="12" t="s">
        <v>2268</v>
      </c>
      <c r="H861" s="43"/>
      <c r="I861" s="43"/>
      <c r="J861" s="159" t="s">
        <v>3209</v>
      </c>
      <c r="K861" s="43"/>
      <c r="L861" s="43"/>
      <c r="M861" s="43"/>
      <c r="N861" s="161">
        <v>3</v>
      </c>
      <c r="O861" s="161">
        <v>3</v>
      </c>
      <c r="P861" s="132">
        <v>3</v>
      </c>
      <c r="Q861" s="133" t="s">
        <v>3573</v>
      </c>
      <c r="R861" s="133" t="s">
        <v>3574</v>
      </c>
      <c r="S861" s="115">
        <v>1</v>
      </c>
      <c r="T861" s="116" t="s">
        <v>3623</v>
      </c>
      <c r="U861" s="132"/>
      <c r="V861" s="133"/>
      <c r="W861" s="133"/>
      <c r="X861" s="115"/>
      <c r="Y861" s="116"/>
      <c r="Z861" s="119">
        <f t="shared" si="36"/>
        <v>3</v>
      </c>
      <c r="AA861" s="37">
        <f t="shared" si="37"/>
        <v>1</v>
      </c>
    </row>
    <row r="862" spans="1:27" s="15" customFormat="1" ht="17">
      <c r="A862" s="4" t="s">
        <v>486</v>
      </c>
      <c r="B862" s="4" t="s">
        <v>486</v>
      </c>
      <c r="C862" s="4" t="s">
        <v>486</v>
      </c>
      <c r="D862" s="10" t="s">
        <v>486</v>
      </c>
      <c r="H862" s="4"/>
      <c r="P862" s="165"/>
      <c r="Q862" s="165"/>
      <c r="R862" s="165"/>
      <c r="S862" s="165"/>
      <c r="T862" s="165"/>
      <c r="U862" s="165"/>
      <c r="V862" s="165"/>
      <c r="W862" s="165"/>
      <c r="X862" s="165"/>
      <c r="Y862" s="165"/>
    </row>
    <row r="863" spans="1:27" s="15" customFormat="1" ht="17">
      <c r="A863" s="4" t="s">
        <v>486</v>
      </c>
      <c r="B863" s="4" t="s">
        <v>486</v>
      </c>
      <c r="C863" s="4" t="s">
        <v>486</v>
      </c>
      <c r="D863" s="10" t="s">
        <v>486</v>
      </c>
      <c r="H863" s="4"/>
      <c r="P863" s="165"/>
      <c r="Q863" s="165"/>
      <c r="R863" s="165"/>
      <c r="S863" s="165"/>
      <c r="T863" s="165"/>
      <c r="U863" s="165"/>
      <c r="V863" s="165"/>
      <c r="W863" s="165"/>
      <c r="X863" s="165"/>
      <c r="Y863" s="165"/>
    </row>
    <row r="864" spans="1:27" ht="19">
      <c r="A864" s="4" t="s">
        <v>486</v>
      </c>
      <c r="B864" s="4" t="s">
        <v>486</v>
      </c>
      <c r="D864" s="10" t="s">
        <v>486</v>
      </c>
      <c r="E864" s="170" t="s">
        <v>37</v>
      </c>
      <c r="F864" s="170"/>
      <c r="G864" s="170"/>
      <c r="P864" s="165"/>
      <c r="Q864" s="165"/>
      <c r="R864" s="165"/>
      <c r="S864" s="165"/>
      <c r="T864" s="165"/>
      <c r="U864" s="165"/>
      <c r="V864" s="165"/>
      <c r="W864" s="165"/>
      <c r="X864" s="165"/>
      <c r="Y864" s="165"/>
      <c r="Z864" s="15" t="str">
        <f t="shared" si="36"/>
        <v/>
      </c>
      <c r="AA864" s="15" t="str">
        <f t="shared" si="37"/>
        <v/>
      </c>
    </row>
    <row r="865" spans="1:27" s="15" customFormat="1" ht="17">
      <c r="A865" s="4" t="s">
        <v>486</v>
      </c>
      <c r="B865" s="4" t="s">
        <v>486</v>
      </c>
      <c r="C865" s="4"/>
      <c r="D865" s="10" t="s">
        <v>486</v>
      </c>
      <c r="E865" s="131" t="s">
        <v>239</v>
      </c>
      <c r="H865" s="4"/>
      <c r="P865" s="165"/>
      <c r="Q865" s="165"/>
      <c r="R865" s="165"/>
      <c r="S865" s="165"/>
      <c r="T865" s="165"/>
      <c r="U865" s="165"/>
      <c r="V865" s="165"/>
      <c r="W865" s="165"/>
      <c r="X865" s="165"/>
      <c r="Y865" s="165"/>
      <c r="Z865" s="15" t="str">
        <f t="shared" si="36"/>
        <v/>
      </c>
      <c r="AA865" s="15" t="str">
        <f t="shared" si="37"/>
        <v/>
      </c>
    </row>
    <row r="866" spans="1:27" ht="409.6">
      <c r="A866" s="4">
        <v>2542</v>
      </c>
      <c r="B866" s="4" t="s">
        <v>2269</v>
      </c>
      <c r="C866" s="4">
        <v>173</v>
      </c>
      <c r="D866" s="10" t="s">
        <v>32</v>
      </c>
      <c r="E866" s="12" t="s">
        <v>2270</v>
      </c>
      <c r="F866" s="12" t="s">
        <v>2271</v>
      </c>
      <c r="G866" s="12" t="s">
        <v>2272</v>
      </c>
      <c r="H866" s="43"/>
      <c r="I866" s="43"/>
      <c r="J866" s="159" t="s">
        <v>3210</v>
      </c>
      <c r="K866" s="43"/>
      <c r="L866" s="43"/>
      <c r="M866" s="43"/>
      <c r="N866" s="161">
        <v>3</v>
      </c>
      <c r="O866" s="161">
        <v>3</v>
      </c>
      <c r="P866" s="132">
        <v>3</v>
      </c>
      <c r="Q866" s="133" t="s">
        <v>3413</v>
      </c>
      <c r="R866" s="133"/>
      <c r="S866" s="115">
        <v>3</v>
      </c>
      <c r="T866" s="116"/>
      <c r="U866" s="132"/>
      <c r="V866" s="133"/>
      <c r="W866" s="133"/>
      <c r="X866" s="115"/>
      <c r="Y866" s="116"/>
      <c r="Z866" s="119">
        <f t="shared" si="36"/>
        <v>3</v>
      </c>
      <c r="AA866" s="37">
        <f t="shared" si="37"/>
        <v>3</v>
      </c>
    </row>
    <row r="867" spans="1:27" ht="409.6">
      <c r="A867" s="4">
        <v>2543</v>
      </c>
      <c r="B867" s="4" t="s">
        <v>2269</v>
      </c>
      <c r="C867" s="4">
        <v>173</v>
      </c>
      <c r="E867" s="13" t="s">
        <v>3211</v>
      </c>
      <c r="F867" s="12" t="s">
        <v>2273</v>
      </c>
      <c r="G867" s="12" t="s">
        <v>2070</v>
      </c>
      <c r="H867" s="43"/>
      <c r="I867" s="43"/>
      <c r="J867" s="159" t="s">
        <v>3210</v>
      </c>
      <c r="K867" s="43"/>
      <c r="L867" s="43"/>
      <c r="M867" s="43"/>
      <c r="P867" s="132">
        <v>4</v>
      </c>
      <c r="Q867" s="133" t="s">
        <v>3486</v>
      </c>
      <c r="R867" s="133"/>
      <c r="S867" s="115">
        <v>2</v>
      </c>
      <c r="T867" s="116"/>
      <c r="U867" s="132"/>
      <c r="V867" s="133"/>
      <c r="W867" s="133"/>
      <c r="X867" s="115"/>
      <c r="Y867" s="116"/>
      <c r="Z867" s="119">
        <f t="shared" si="36"/>
        <v>4</v>
      </c>
      <c r="AA867" s="37">
        <f t="shared" si="37"/>
        <v>2</v>
      </c>
    </row>
    <row r="868" spans="1:27" s="15" customFormat="1" ht="17">
      <c r="A868" s="4" t="s">
        <v>486</v>
      </c>
      <c r="B868" s="4" t="s">
        <v>486</v>
      </c>
      <c r="C868" s="4" t="s">
        <v>486</v>
      </c>
      <c r="D868" s="10" t="s">
        <v>486</v>
      </c>
      <c r="H868" s="4"/>
      <c r="P868" s="165"/>
      <c r="Q868" s="165"/>
      <c r="R868" s="165"/>
      <c r="S868" s="165"/>
      <c r="T868" s="165"/>
      <c r="U868" s="165"/>
      <c r="V868" s="165"/>
      <c r="W868" s="165"/>
      <c r="X868" s="165"/>
      <c r="Y868" s="165"/>
    </row>
    <row r="869" spans="1:27" s="15" customFormat="1" ht="17">
      <c r="A869" s="4" t="s">
        <v>486</v>
      </c>
      <c r="B869" s="4" t="s">
        <v>486</v>
      </c>
      <c r="C869" s="4" t="s">
        <v>486</v>
      </c>
      <c r="D869" s="10" t="s">
        <v>486</v>
      </c>
      <c r="H869" s="4"/>
      <c r="P869" s="165"/>
      <c r="Q869" s="165"/>
      <c r="R869" s="165"/>
      <c r="S869" s="165"/>
      <c r="T869" s="165"/>
      <c r="U869" s="165"/>
      <c r="V869" s="165"/>
      <c r="W869" s="165"/>
      <c r="X869" s="165"/>
      <c r="Y869" s="165"/>
    </row>
    <row r="870" spans="1:27" s="15" customFormat="1" ht="17">
      <c r="A870" s="4" t="s">
        <v>486</v>
      </c>
      <c r="B870" s="4" t="s">
        <v>486</v>
      </c>
      <c r="C870" s="4"/>
      <c r="D870" s="10" t="s">
        <v>486</v>
      </c>
      <c r="E870" s="131" t="s">
        <v>240</v>
      </c>
      <c r="H870" s="4"/>
      <c r="P870" s="165"/>
      <c r="Q870" s="165"/>
      <c r="R870" s="165"/>
      <c r="S870" s="165"/>
      <c r="T870" s="165"/>
      <c r="U870" s="165"/>
      <c r="V870" s="165"/>
      <c r="W870" s="165"/>
      <c r="X870" s="165"/>
      <c r="Y870" s="165"/>
      <c r="Z870" s="15" t="str">
        <f t="shared" si="36"/>
        <v/>
      </c>
      <c r="AA870" s="15" t="str">
        <f t="shared" si="37"/>
        <v/>
      </c>
    </row>
    <row r="871" spans="1:27" ht="170">
      <c r="A871" s="4">
        <v>2544</v>
      </c>
      <c r="B871" s="4" t="s">
        <v>2274</v>
      </c>
      <c r="C871" s="4">
        <v>174</v>
      </c>
      <c r="E871" s="13" t="s">
        <v>3213</v>
      </c>
      <c r="F871" s="12" t="s">
        <v>2275</v>
      </c>
      <c r="G871" s="12" t="s">
        <v>2276</v>
      </c>
      <c r="H871" s="43"/>
      <c r="I871" s="43"/>
      <c r="J871" s="159" t="s">
        <v>3212</v>
      </c>
      <c r="K871" s="43"/>
      <c r="L871" s="43"/>
      <c r="M871" s="43"/>
      <c r="P871" s="132">
        <v>2</v>
      </c>
      <c r="Q871" s="133" t="s">
        <v>3487</v>
      </c>
      <c r="R871" s="133"/>
      <c r="S871" s="115">
        <v>2</v>
      </c>
      <c r="T871" s="116"/>
      <c r="U871" s="132"/>
      <c r="V871" s="133"/>
      <c r="W871" s="133"/>
      <c r="X871" s="115"/>
      <c r="Y871" s="116"/>
      <c r="Z871" s="119">
        <f t="shared" si="36"/>
        <v>2</v>
      </c>
      <c r="AA871" s="37">
        <f t="shared" si="37"/>
        <v>2</v>
      </c>
    </row>
    <row r="872" spans="1:27" ht="221">
      <c r="A872" s="4">
        <v>2545</v>
      </c>
      <c r="B872" s="4" t="s">
        <v>2274</v>
      </c>
      <c r="C872" s="4">
        <v>174</v>
      </c>
      <c r="E872" s="13" t="s">
        <v>3214</v>
      </c>
      <c r="F872" s="12" t="s">
        <v>2277</v>
      </c>
      <c r="G872" s="12" t="s">
        <v>2278</v>
      </c>
      <c r="H872" s="43"/>
      <c r="I872" s="43"/>
      <c r="J872" s="159" t="s">
        <v>3212</v>
      </c>
      <c r="K872" s="43"/>
      <c r="L872" s="43"/>
      <c r="M872" s="43"/>
      <c r="P872" s="132">
        <v>2</v>
      </c>
      <c r="Q872" s="133" t="s">
        <v>3488</v>
      </c>
      <c r="R872" s="133"/>
      <c r="S872" s="115">
        <v>2</v>
      </c>
      <c r="T872" s="116"/>
      <c r="U872" s="132"/>
      <c r="V872" s="133"/>
      <c r="W872" s="133"/>
      <c r="X872" s="115"/>
      <c r="Y872" s="116"/>
      <c r="Z872" s="119">
        <f t="shared" si="36"/>
        <v>2</v>
      </c>
      <c r="AA872" s="37">
        <f t="shared" si="37"/>
        <v>2</v>
      </c>
    </row>
    <row r="873" spans="1:27" ht="388">
      <c r="A873" s="4">
        <v>2546</v>
      </c>
      <c r="B873" s="4" t="s">
        <v>2274</v>
      </c>
      <c r="C873" s="4">
        <v>174</v>
      </c>
      <c r="E873" s="13" t="s">
        <v>3215</v>
      </c>
      <c r="F873" s="12" t="s">
        <v>2279</v>
      </c>
      <c r="G873" s="12" t="s">
        <v>2280</v>
      </c>
      <c r="H873" s="43"/>
      <c r="I873" s="43"/>
      <c r="J873" s="159" t="s">
        <v>3212</v>
      </c>
      <c r="K873" s="43"/>
      <c r="L873" s="43"/>
      <c r="M873" s="43"/>
      <c r="P873" s="132">
        <v>2</v>
      </c>
      <c r="Q873" s="133" t="s">
        <v>3489</v>
      </c>
      <c r="R873" s="133"/>
      <c r="S873" s="115">
        <v>2</v>
      </c>
      <c r="T873" s="116"/>
      <c r="U873" s="132"/>
      <c r="V873" s="133"/>
      <c r="W873" s="133"/>
      <c r="X873" s="115"/>
      <c r="Y873" s="116"/>
      <c r="Z873" s="119">
        <f t="shared" si="36"/>
        <v>2</v>
      </c>
      <c r="AA873" s="37">
        <f t="shared" si="37"/>
        <v>2</v>
      </c>
    </row>
    <row r="874" spans="1:27" ht="272">
      <c r="A874" s="4">
        <v>2547</v>
      </c>
      <c r="B874" s="4" t="s">
        <v>2274</v>
      </c>
      <c r="C874" s="4">
        <v>174</v>
      </c>
      <c r="E874" s="13" t="s">
        <v>3216</v>
      </c>
      <c r="F874" s="12" t="s">
        <v>2281</v>
      </c>
      <c r="G874" s="12" t="s">
        <v>2282</v>
      </c>
      <c r="H874" s="43"/>
      <c r="I874" s="43"/>
      <c r="J874" s="159" t="s">
        <v>3212</v>
      </c>
      <c r="K874" s="43"/>
      <c r="L874" s="43"/>
      <c r="M874" s="43"/>
      <c r="P874" s="132">
        <v>1</v>
      </c>
      <c r="Q874" s="133" t="s">
        <v>3490</v>
      </c>
      <c r="R874" s="133"/>
      <c r="S874" s="115">
        <v>1</v>
      </c>
      <c r="T874" s="116"/>
      <c r="U874" s="132"/>
      <c r="V874" s="133"/>
      <c r="W874" s="133"/>
      <c r="X874" s="115"/>
      <c r="Y874" s="116"/>
      <c r="Z874" s="119">
        <f t="shared" si="36"/>
        <v>1</v>
      </c>
      <c r="AA874" s="37">
        <f t="shared" si="37"/>
        <v>1</v>
      </c>
    </row>
    <row r="875" spans="1:27" ht="238">
      <c r="A875" s="4">
        <v>2548</v>
      </c>
      <c r="B875" s="4" t="s">
        <v>2274</v>
      </c>
      <c r="C875" s="4">
        <v>174</v>
      </c>
      <c r="E875" s="13" t="s">
        <v>3217</v>
      </c>
      <c r="F875" s="12" t="s">
        <v>2283</v>
      </c>
      <c r="G875" s="12" t="s">
        <v>2284</v>
      </c>
      <c r="H875" s="43"/>
      <c r="I875" s="43"/>
      <c r="J875" s="159" t="s">
        <v>3212</v>
      </c>
      <c r="K875" s="43"/>
      <c r="L875" s="43"/>
      <c r="M875" s="43"/>
      <c r="P875" s="132">
        <v>2</v>
      </c>
      <c r="Q875" s="133" t="s">
        <v>3491</v>
      </c>
      <c r="R875" s="133"/>
      <c r="S875" s="115">
        <v>2</v>
      </c>
      <c r="T875" s="116"/>
      <c r="U875" s="132"/>
      <c r="V875" s="133"/>
      <c r="W875" s="133"/>
      <c r="X875" s="115"/>
      <c r="Y875" s="116"/>
      <c r="Z875" s="119">
        <f t="shared" si="36"/>
        <v>2</v>
      </c>
      <c r="AA875" s="37">
        <f t="shared" si="37"/>
        <v>2</v>
      </c>
    </row>
    <row r="876" spans="1:27" ht="409.6">
      <c r="A876" s="4">
        <v>2549</v>
      </c>
      <c r="B876" s="4" t="s">
        <v>2274</v>
      </c>
      <c r="C876" s="4">
        <v>174</v>
      </c>
      <c r="E876" s="13" t="s">
        <v>3218</v>
      </c>
      <c r="F876" s="12" t="s">
        <v>2285</v>
      </c>
      <c r="G876" s="12" t="s">
        <v>2286</v>
      </c>
      <c r="H876" s="43"/>
      <c r="I876" s="43"/>
      <c r="J876" s="159" t="s">
        <v>3212</v>
      </c>
      <c r="K876" s="43"/>
      <c r="L876" s="43"/>
      <c r="M876" s="43"/>
      <c r="P876" s="132">
        <v>4</v>
      </c>
      <c r="Q876" s="133" t="s">
        <v>3492</v>
      </c>
      <c r="R876" s="133"/>
      <c r="S876" s="115">
        <v>3</v>
      </c>
      <c r="T876" s="116"/>
      <c r="U876" s="132"/>
      <c r="V876" s="133"/>
      <c r="W876" s="133"/>
      <c r="X876" s="115"/>
      <c r="Y876" s="116"/>
      <c r="Z876" s="119">
        <f t="shared" si="36"/>
        <v>4</v>
      </c>
      <c r="AA876" s="37">
        <f t="shared" si="37"/>
        <v>3</v>
      </c>
    </row>
    <row r="877" spans="1:27" ht="187">
      <c r="A877" s="4">
        <v>2550</v>
      </c>
      <c r="B877" s="4" t="s">
        <v>2274</v>
      </c>
      <c r="C877" s="4">
        <v>174</v>
      </c>
      <c r="E877" s="13" t="s">
        <v>3219</v>
      </c>
      <c r="F877" s="12" t="s">
        <v>2287</v>
      </c>
      <c r="G877" s="12" t="s">
        <v>2288</v>
      </c>
      <c r="H877" s="43"/>
      <c r="I877" s="43"/>
      <c r="J877" s="159" t="s">
        <v>3212</v>
      </c>
      <c r="K877" s="43"/>
      <c r="L877" s="43"/>
      <c r="M877" s="43"/>
      <c r="P877" s="132">
        <v>3</v>
      </c>
      <c r="Q877" s="133"/>
      <c r="R877" s="133"/>
      <c r="S877" s="115">
        <v>2</v>
      </c>
      <c r="T877" s="116"/>
      <c r="U877" s="132"/>
      <c r="V877" s="133"/>
      <c r="W877" s="133"/>
      <c r="X877" s="115"/>
      <c r="Y877" s="116"/>
      <c r="Z877" s="119">
        <f t="shared" si="36"/>
        <v>3</v>
      </c>
      <c r="AA877" s="37">
        <f t="shared" si="37"/>
        <v>2</v>
      </c>
    </row>
    <row r="878" spans="1:27" ht="102">
      <c r="A878" s="4">
        <v>2551</v>
      </c>
      <c r="B878" s="4" t="s">
        <v>2274</v>
      </c>
      <c r="C878" s="4">
        <v>174</v>
      </c>
      <c r="E878" s="13" t="s">
        <v>3220</v>
      </c>
      <c r="F878" s="12" t="s">
        <v>2289</v>
      </c>
      <c r="G878" s="12" t="s">
        <v>2070</v>
      </c>
      <c r="H878" s="43"/>
      <c r="I878" s="43"/>
      <c r="J878" s="159" t="s">
        <v>3212</v>
      </c>
      <c r="K878" s="43"/>
      <c r="L878" s="43"/>
      <c r="M878" s="43"/>
      <c r="P878" s="132">
        <v>3</v>
      </c>
      <c r="Q878" s="133" t="s">
        <v>3493</v>
      </c>
      <c r="R878" s="133" t="s">
        <v>3494</v>
      </c>
      <c r="S878" s="115">
        <v>2</v>
      </c>
      <c r="T878" s="116"/>
      <c r="U878" s="132"/>
      <c r="V878" s="133"/>
      <c r="W878" s="133"/>
      <c r="X878" s="115"/>
      <c r="Y878" s="116"/>
      <c r="Z878" s="119">
        <f t="shared" si="36"/>
        <v>3</v>
      </c>
      <c r="AA878" s="37">
        <f t="shared" si="37"/>
        <v>2</v>
      </c>
    </row>
    <row r="879" spans="1:27" s="15" customFormat="1" ht="17">
      <c r="A879" s="4" t="s">
        <v>486</v>
      </c>
      <c r="B879" s="4" t="s">
        <v>486</v>
      </c>
      <c r="C879" s="4" t="s">
        <v>486</v>
      </c>
      <c r="D879" s="10" t="s">
        <v>486</v>
      </c>
      <c r="H879" s="4"/>
      <c r="P879" s="165"/>
      <c r="Q879" s="165"/>
      <c r="R879" s="165"/>
      <c r="S879" s="165"/>
      <c r="T879" s="165"/>
      <c r="U879" s="165"/>
      <c r="V879" s="165"/>
      <c r="W879" s="165"/>
      <c r="X879" s="165"/>
      <c r="Y879" s="165"/>
    </row>
    <row r="880" spans="1:27" s="15" customFormat="1" ht="17">
      <c r="A880" s="4" t="s">
        <v>486</v>
      </c>
      <c r="B880" s="4" t="s">
        <v>486</v>
      </c>
      <c r="C880" s="4" t="s">
        <v>486</v>
      </c>
      <c r="D880" s="10" t="s">
        <v>486</v>
      </c>
      <c r="H880" s="4"/>
      <c r="P880" s="165"/>
      <c r="Q880" s="165"/>
      <c r="R880" s="165"/>
      <c r="S880" s="165"/>
      <c r="T880" s="165"/>
      <c r="U880" s="165"/>
      <c r="V880" s="165"/>
      <c r="W880" s="165"/>
      <c r="X880" s="165"/>
      <c r="Y880" s="165"/>
    </row>
    <row r="881" spans="1:27" s="15" customFormat="1" ht="17">
      <c r="A881" s="4" t="s">
        <v>486</v>
      </c>
      <c r="B881" s="4" t="s">
        <v>486</v>
      </c>
      <c r="C881" s="4"/>
      <c r="D881" s="10" t="s">
        <v>486</v>
      </c>
      <c r="E881" s="131" t="s">
        <v>71</v>
      </c>
      <c r="H881" s="4"/>
      <c r="P881" s="165"/>
      <c r="Q881" s="165"/>
      <c r="R881" s="165"/>
      <c r="S881" s="165"/>
      <c r="T881" s="165"/>
      <c r="U881" s="165"/>
      <c r="V881" s="165"/>
      <c r="W881" s="165"/>
      <c r="X881" s="165"/>
      <c r="Y881" s="165"/>
      <c r="Z881" s="15" t="str">
        <f t="shared" si="36"/>
        <v/>
      </c>
      <c r="AA881" s="15" t="str">
        <f t="shared" si="37"/>
        <v/>
      </c>
    </row>
    <row r="882" spans="1:27" ht="409.6">
      <c r="A882" s="4">
        <v>2552</v>
      </c>
      <c r="B882" s="4" t="s">
        <v>2290</v>
      </c>
      <c r="C882" s="4">
        <v>175</v>
      </c>
      <c r="D882" s="10" t="s">
        <v>32</v>
      </c>
      <c r="E882" s="12" t="s">
        <v>2291</v>
      </c>
      <c r="F882" s="12" t="s">
        <v>2292</v>
      </c>
      <c r="G882" s="12" t="s">
        <v>2293</v>
      </c>
      <c r="H882" s="43"/>
      <c r="I882" s="43"/>
      <c r="J882" s="159" t="s">
        <v>3221</v>
      </c>
      <c r="K882" s="43"/>
      <c r="L882" s="43"/>
      <c r="M882" s="43"/>
      <c r="N882" s="161">
        <v>4</v>
      </c>
      <c r="O882" s="161">
        <v>3</v>
      </c>
      <c r="P882" s="132">
        <v>3</v>
      </c>
      <c r="Q882" s="133" t="s">
        <v>3413</v>
      </c>
      <c r="R882" s="133"/>
      <c r="S882" s="115">
        <v>3</v>
      </c>
      <c r="T882" s="116"/>
      <c r="U882" s="132"/>
      <c r="V882" s="133"/>
      <c r="W882" s="133"/>
      <c r="X882" s="115"/>
      <c r="Y882" s="116"/>
      <c r="Z882" s="119">
        <f t="shared" si="36"/>
        <v>3</v>
      </c>
      <c r="AA882" s="37">
        <f t="shared" si="37"/>
        <v>3</v>
      </c>
    </row>
    <row r="883" spans="1:27" s="15" customFormat="1" ht="17">
      <c r="A883" s="4" t="s">
        <v>486</v>
      </c>
      <c r="B883" s="4" t="s">
        <v>486</v>
      </c>
      <c r="C883" s="4" t="s">
        <v>486</v>
      </c>
      <c r="D883" s="10" t="s">
        <v>486</v>
      </c>
      <c r="H883" s="4"/>
      <c r="P883" s="165"/>
      <c r="Q883" s="165"/>
      <c r="R883" s="165"/>
      <c r="S883" s="165"/>
      <c r="T883" s="165"/>
      <c r="U883" s="165"/>
      <c r="V883" s="165"/>
      <c r="W883" s="165"/>
      <c r="X883" s="165"/>
      <c r="Y883" s="165"/>
    </row>
    <row r="884" spans="1:27" s="15" customFormat="1" ht="17">
      <c r="A884" s="4" t="s">
        <v>486</v>
      </c>
      <c r="B884" s="4" t="s">
        <v>486</v>
      </c>
      <c r="C884" s="4" t="s">
        <v>486</v>
      </c>
      <c r="D884" s="10" t="s">
        <v>486</v>
      </c>
      <c r="H884" s="4"/>
      <c r="P884" s="165"/>
      <c r="Q884" s="165"/>
      <c r="R884" s="165"/>
      <c r="S884" s="165"/>
      <c r="T884" s="165"/>
      <c r="U884" s="165"/>
      <c r="V884" s="165"/>
      <c r="W884" s="165"/>
      <c r="X884" s="165"/>
      <c r="Y884" s="165"/>
    </row>
    <row r="885" spans="1:27" s="15" customFormat="1" ht="17">
      <c r="A885" s="4" t="s">
        <v>486</v>
      </c>
      <c r="B885" s="4" t="s">
        <v>486</v>
      </c>
      <c r="C885" s="4"/>
      <c r="D885" s="10" t="s">
        <v>486</v>
      </c>
      <c r="E885" s="131" t="s">
        <v>73</v>
      </c>
      <c r="H885" s="4"/>
      <c r="P885" s="165"/>
      <c r="Q885" s="165"/>
      <c r="R885" s="165"/>
      <c r="S885" s="165"/>
      <c r="T885" s="165"/>
      <c r="U885" s="165"/>
      <c r="V885" s="165"/>
      <c r="W885" s="165"/>
      <c r="X885" s="165"/>
      <c r="Y885" s="165"/>
      <c r="Z885" s="15" t="str">
        <f t="shared" ref="Z885:Z935" si="38">IF(U885&lt;&gt;"",U885,IF(P885&lt;&gt;"",P885,IF(N885&lt;&gt;"",N885,"")))</f>
        <v/>
      </c>
      <c r="AA885" s="15" t="str">
        <f t="shared" ref="AA885:AA935" si="39">IF(X885&lt;&gt;"",X885,IF(S885&lt;&gt;"",S885,IF(O885&lt;&gt;"",O885,"")))</f>
        <v/>
      </c>
    </row>
    <row r="886" spans="1:27" ht="409.6">
      <c r="A886" s="4">
        <v>2553</v>
      </c>
      <c r="B886" s="4" t="s">
        <v>2294</v>
      </c>
      <c r="C886" s="4">
        <v>177</v>
      </c>
      <c r="E886" s="13" t="s">
        <v>3223</v>
      </c>
      <c r="F886" s="12" t="s">
        <v>2295</v>
      </c>
      <c r="G886" s="12" t="s">
        <v>2296</v>
      </c>
      <c r="H886" s="43"/>
      <c r="I886" s="43"/>
      <c r="J886" s="159" t="s">
        <v>3222</v>
      </c>
      <c r="K886" s="43"/>
      <c r="L886" s="43"/>
      <c r="M886" s="43"/>
      <c r="P886" s="132">
        <v>3</v>
      </c>
      <c r="Q886" s="133" t="s">
        <v>3495</v>
      </c>
      <c r="R886" s="133"/>
      <c r="S886" s="115">
        <v>3</v>
      </c>
      <c r="T886" s="116"/>
      <c r="U886" s="132"/>
      <c r="V886" s="133"/>
      <c r="W886" s="133"/>
      <c r="X886" s="115"/>
      <c r="Y886" s="116"/>
      <c r="Z886" s="119">
        <f t="shared" si="38"/>
        <v>3</v>
      </c>
      <c r="AA886" s="37">
        <f t="shared" si="39"/>
        <v>3</v>
      </c>
    </row>
    <row r="887" spans="1:27" ht="409.6">
      <c r="A887" s="4">
        <v>2554</v>
      </c>
      <c r="B887" s="4" t="s">
        <v>2294</v>
      </c>
      <c r="C887" s="4">
        <v>177</v>
      </c>
      <c r="E887" s="13" t="s">
        <v>3224</v>
      </c>
      <c r="F887" s="12" t="s">
        <v>2297</v>
      </c>
      <c r="G887" s="12" t="s">
        <v>2298</v>
      </c>
      <c r="H887" s="43"/>
      <c r="I887" s="43"/>
      <c r="J887" s="159" t="s">
        <v>3222</v>
      </c>
      <c r="K887" s="43"/>
      <c r="L887" s="43"/>
      <c r="M887" s="43"/>
      <c r="P887" s="132">
        <v>3</v>
      </c>
      <c r="Q887" s="133" t="s">
        <v>3496</v>
      </c>
      <c r="R887" s="133"/>
      <c r="S887" s="115">
        <v>2</v>
      </c>
      <c r="T887" s="116"/>
      <c r="U887" s="132"/>
      <c r="V887" s="133"/>
      <c r="W887" s="133"/>
      <c r="X887" s="115"/>
      <c r="Y887" s="116"/>
      <c r="Z887" s="119">
        <f t="shared" si="38"/>
        <v>3</v>
      </c>
      <c r="AA887" s="37">
        <f t="shared" si="39"/>
        <v>2</v>
      </c>
    </row>
    <row r="888" spans="1:27" ht="409.6">
      <c r="A888" s="4">
        <v>2555</v>
      </c>
      <c r="B888" s="4" t="s">
        <v>2294</v>
      </c>
      <c r="C888" s="4">
        <v>177</v>
      </c>
      <c r="E888" s="13" t="s">
        <v>3225</v>
      </c>
      <c r="F888" s="12" t="s">
        <v>2299</v>
      </c>
      <c r="G888" s="12" t="s">
        <v>2300</v>
      </c>
      <c r="H888" s="43"/>
      <c r="I888" s="43"/>
      <c r="J888" s="159" t="s">
        <v>3222</v>
      </c>
      <c r="K888" s="43"/>
      <c r="L888" s="43"/>
      <c r="M888" s="43"/>
      <c r="P888" s="132">
        <v>3</v>
      </c>
      <c r="Q888" s="133" t="s">
        <v>3496</v>
      </c>
      <c r="R888" s="133"/>
      <c r="S888" s="115">
        <v>3</v>
      </c>
      <c r="T888" s="116"/>
      <c r="U888" s="132"/>
      <c r="V888" s="133"/>
      <c r="W888" s="133"/>
      <c r="X888" s="115"/>
      <c r="Y888" s="116"/>
      <c r="Z888" s="119">
        <f t="shared" si="38"/>
        <v>3</v>
      </c>
      <c r="AA888" s="37">
        <f t="shared" si="39"/>
        <v>3</v>
      </c>
    </row>
    <row r="889" spans="1:27" ht="409.6">
      <c r="A889" s="4">
        <v>2556</v>
      </c>
      <c r="B889" s="4" t="s">
        <v>2294</v>
      </c>
      <c r="C889" s="4">
        <v>177</v>
      </c>
      <c r="E889" s="13" t="s">
        <v>3226</v>
      </c>
      <c r="F889" s="12" t="s">
        <v>2301</v>
      </c>
      <c r="G889" s="12" t="s">
        <v>2302</v>
      </c>
      <c r="H889" s="43"/>
      <c r="I889" s="43"/>
      <c r="J889" s="159" t="s">
        <v>3222</v>
      </c>
      <c r="K889" s="43"/>
      <c r="L889" s="43"/>
      <c r="M889" s="43"/>
      <c r="P889" s="132">
        <v>2</v>
      </c>
      <c r="Q889" s="133" t="s">
        <v>3497</v>
      </c>
      <c r="R889" s="133"/>
      <c r="S889" s="115">
        <v>2</v>
      </c>
      <c r="T889" s="116"/>
      <c r="U889" s="132"/>
      <c r="V889" s="133"/>
      <c r="W889" s="133"/>
      <c r="X889" s="115"/>
      <c r="Y889" s="116"/>
      <c r="Z889" s="119">
        <f t="shared" si="38"/>
        <v>2</v>
      </c>
      <c r="AA889" s="37">
        <f t="shared" si="39"/>
        <v>2</v>
      </c>
    </row>
    <row r="890" spans="1:27" ht="409.6">
      <c r="A890" s="4">
        <v>2557</v>
      </c>
      <c r="B890" s="4" t="s">
        <v>2294</v>
      </c>
      <c r="C890" s="4">
        <v>177</v>
      </c>
      <c r="E890" s="13" t="s">
        <v>3227</v>
      </c>
      <c r="F890" s="12" t="s">
        <v>2303</v>
      </c>
      <c r="G890" s="12" t="s">
        <v>2070</v>
      </c>
      <c r="H890" s="43"/>
      <c r="I890" s="43"/>
      <c r="J890" s="159" t="s">
        <v>3222</v>
      </c>
      <c r="K890" s="43"/>
      <c r="L890" s="43"/>
      <c r="M890" s="43"/>
      <c r="P890" s="132">
        <v>3</v>
      </c>
      <c r="Q890" s="133" t="s">
        <v>3498</v>
      </c>
      <c r="R890" s="133"/>
      <c r="S890" s="115">
        <v>1</v>
      </c>
      <c r="T890" s="116"/>
      <c r="U890" s="132"/>
      <c r="V890" s="133"/>
      <c r="W890" s="133"/>
      <c r="X890" s="115"/>
      <c r="Y890" s="116"/>
      <c r="Z890" s="119">
        <f t="shared" si="38"/>
        <v>3</v>
      </c>
      <c r="AA890" s="37">
        <f t="shared" si="39"/>
        <v>1</v>
      </c>
    </row>
    <row r="891" spans="1:27" s="15" customFormat="1" ht="17">
      <c r="A891" s="4" t="s">
        <v>486</v>
      </c>
      <c r="B891" s="4" t="s">
        <v>486</v>
      </c>
      <c r="C891" s="4" t="s">
        <v>486</v>
      </c>
      <c r="D891" s="10" t="s">
        <v>486</v>
      </c>
      <c r="H891" s="4"/>
      <c r="P891" s="165"/>
      <c r="Q891" s="165"/>
      <c r="R891" s="165"/>
      <c r="S891" s="165"/>
      <c r="T891" s="165"/>
      <c r="U891" s="165"/>
      <c r="V891" s="165"/>
      <c r="W891" s="165"/>
      <c r="X891" s="165"/>
      <c r="Y891" s="165"/>
    </row>
    <row r="892" spans="1:27" s="15" customFormat="1" ht="17">
      <c r="A892" s="4" t="s">
        <v>486</v>
      </c>
      <c r="B892" s="4" t="s">
        <v>486</v>
      </c>
      <c r="C892" s="4" t="s">
        <v>486</v>
      </c>
      <c r="D892" s="10" t="s">
        <v>486</v>
      </c>
      <c r="H892" s="4"/>
      <c r="P892" s="165"/>
      <c r="Q892" s="165"/>
      <c r="R892" s="165"/>
      <c r="S892" s="165"/>
      <c r="T892" s="165"/>
      <c r="U892" s="165"/>
      <c r="V892" s="165"/>
      <c r="W892" s="165"/>
      <c r="X892" s="165"/>
      <c r="Y892" s="165"/>
    </row>
    <row r="893" spans="1:27" s="15" customFormat="1" ht="17">
      <c r="A893" s="4" t="s">
        <v>486</v>
      </c>
      <c r="B893" s="4" t="s">
        <v>486</v>
      </c>
      <c r="C893" s="4"/>
      <c r="D893" s="10" t="s">
        <v>486</v>
      </c>
      <c r="E893" s="131" t="s">
        <v>74</v>
      </c>
      <c r="H893" s="4"/>
      <c r="P893" s="165"/>
      <c r="Q893" s="165"/>
      <c r="R893" s="165"/>
      <c r="S893" s="165"/>
      <c r="T893" s="165"/>
      <c r="U893" s="165"/>
      <c r="V893" s="165"/>
      <c r="W893" s="165"/>
      <c r="X893" s="165"/>
      <c r="Y893" s="165"/>
      <c r="Z893" s="15" t="str">
        <f t="shared" si="38"/>
        <v/>
      </c>
      <c r="AA893" s="15" t="str">
        <f t="shared" si="39"/>
        <v/>
      </c>
    </row>
    <row r="894" spans="1:27" ht="409.6">
      <c r="A894" s="4">
        <v>2558</v>
      </c>
      <c r="B894" s="4" t="s">
        <v>2304</v>
      </c>
      <c r="C894" s="4">
        <v>178</v>
      </c>
      <c r="D894" s="10" t="s">
        <v>32</v>
      </c>
      <c r="E894" s="12" t="s">
        <v>2305</v>
      </c>
      <c r="F894" s="12" t="s">
        <v>2306</v>
      </c>
      <c r="G894" s="12" t="s">
        <v>2307</v>
      </c>
      <c r="H894" s="43"/>
      <c r="I894" s="43"/>
      <c r="J894" s="159" t="s">
        <v>3228</v>
      </c>
      <c r="K894" s="43"/>
      <c r="L894" s="43"/>
      <c r="M894" s="43"/>
      <c r="N894" s="161">
        <v>3</v>
      </c>
      <c r="O894" s="161">
        <v>3</v>
      </c>
      <c r="P894" s="132">
        <v>3</v>
      </c>
      <c r="Q894" s="133" t="s">
        <v>3413</v>
      </c>
      <c r="R894" s="133"/>
      <c r="S894" s="115">
        <v>3</v>
      </c>
      <c r="T894" s="116"/>
      <c r="U894" s="132"/>
      <c r="V894" s="133"/>
      <c r="W894" s="133"/>
      <c r="X894" s="115"/>
      <c r="Y894" s="116"/>
      <c r="Z894" s="119">
        <f t="shared" si="38"/>
        <v>3</v>
      </c>
      <c r="AA894" s="37">
        <f t="shared" si="39"/>
        <v>3</v>
      </c>
    </row>
    <row r="895" spans="1:27" s="15" customFormat="1" ht="17">
      <c r="A895" s="4" t="s">
        <v>486</v>
      </c>
      <c r="B895" s="4" t="s">
        <v>486</v>
      </c>
      <c r="C895" s="4" t="s">
        <v>486</v>
      </c>
      <c r="D895" s="10" t="s">
        <v>486</v>
      </c>
      <c r="H895" s="4"/>
      <c r="P895" s="165"/>
      <c r="Q895" s="165"/>
      <c r="R895" s="165"/>
      <c r="S895" s="165"/>
      <c r="T895" s="165"/>
      <c r="U895" s="165"/>
      <c r="V895" s="165"/>
      <c r="W895" s="165"/>
      <c r="X895" s="165"/>
      <c r="Y895" s="165"/>
    </row>
    <row r="896" spans="1:27" s="15" customFormat="1" ht="17">
      <c r="A896" s="4" t="s">
        <v>486</v>
      </c>
      <c r="B896" s="4" t="s">
        <v>486</v>
      </c>
      <c r="C896" s="4" t="s">
        <v>486</v>
      </c>
      <c r="D896" s="10" t="s">
        <v>486</v>
      </c>
      <c r="H896" s="4"/>
      <c r="P896" s="165"/>
      <c r="Q896" s="165"/>
      <c r="R896" s="165"/>
      <c r="S896" s="165"/>
      <c r="T896" s="165"/>
      <c r="U896" s="165"/>
      <c r="V896" s="165"/>
      <c r="W896" s="165"/>
      <c r="X896" s="165"/>
      <c r="Y896" s="165"/>
    </row>
    <row r="897" spans="1:27" s="15" customFormat="1" ht="34">
      <c r="A897" s="4" t="s">
        <v>486</v>
      </c>
      <c r="B897" s="4" t="s">
        <v>486</v>
      </c>
      <c r="C897" s="4"/>
      <c r="D897" s="10" t="s">
        <v>486</v>
      </c>
      <c r="E897" s="131" t="s">
        <v>75</v>
      </c>
      <c r="H897" s="4"/>
      <c r="P897" s="165"/>
      <c r="Q897" s="165"/>
      <c r="R897" s="165"/>
      <c r="S897" s="165"/>
      <c r="T897" s="165"/>
      <c r="U897" s="165"/>
      <c r="V897" s="165"/>
      <c r="W897" s="165"/>
      <c r="X897" s="165"/>
      <c r="Y897" s="165"/>
      <c r="Z897" s="15" t="str">
        <f t="shared" si="38"/>
        <v/>
      </c>
      <c r="AA897" s="15" t="str">
        <f t="shared" si="39"/>
        <v/>
      </c>
    </row>
    <row r="898" spans="1:27" ht="409.6">
      <c r="A898" s="4">
        <v>2559</v>
      </c>
      <c r="B898" s="4" t="s">
        <v>2308</v>
      </c>
      <c r="C898" s="4">
        <v>179</v>
      </c>
      <c r="D898" s="10" t="s">
        <v>32</v>
      </c>
      <c r="E898" s="12" t="s">
        <v>2309</v>
      </c>
      <c r="F898" s="12" t="s">
        <v>2310</v>
      </c>
      <c r="G898" s="12" t="s">
        <v>2311</v>
      </c>
      <c r="H898" s="43"/>
      <c r="I898" s="43"/>
      <c r="J898" s="159" t="s">
        <v>3229</v>
      </c>
      <c r="K898" s="43"/>
      <c r="L898" s="43"/>
      <c r="M898" s="43"/>
      <c r="N898" s="161">
        <v>3</v>
      </c>
      <c r="O898" s="161">
        <v>2</v>
      </c>
      <c r="P898" s="132">
        <v>2</v>
      </c>
      <c r="Q898" s="133" t="s">
        <v>3413</v>
      </c>
      <c r="R898" s="133"/>
      <c r="S898" s="115">
        <v>2</v>
      </c>
      <c r="T898" s="116"/>
      <c r="U898" s="132"/>
      <c r="V898" s="133"/>
      <c r="W898" s="133"/>
      <c r="X898" s="115"/>
      <c r="Y898" s="116"/>
      <c r="Z898" s="119">
        <f t="shared" si="38"/>
        <v>2</v>
      </c>
      <c r="AA898" s="37">
        <f t="shared" si="39"/>
        <v>2</v>
      </c>
    </row>
    <row r="899" spans="1:27" s="15" customFormat="1" ht="17">
      <c r="A899" s="4" t="s">
        <v>486</v>
      </c>
      <c r="B899" s="4" t="s">
        <v>486</v>
      </c>
      <c r="C899" s="4" t="s">
        <v>486</v>
      </c>
      <c r="D899" s="10" t="s">
        <v>486</v>
      </c>
      <c r="H899" s="4"/>
      <c r="P899" s="165"/>
      <c r="Q899" s="165"/>
      <c r="R899" s="165"/>
      <c r="S899" s="165"/>
      <c r="T899" s="165"/>
      <c r="U899" s="165"/>
      <c r="V899" s="165"/>
      <c r="W899" s="165"/>
      <c r="X899" s="165"/>
      <c r="Y899" s="165"/>
    </row>
    <row r="900" spans="1:27" s="15" customFormat="1" ht="17">
      <c r="A900" s="4" t="s">
        <v>486</v>
      </c>
      <c r="B900" s="4" t="s">
        <v>486</v>
      </c>
      <c r="C900" s="4" t="s">
        <v>486</v>
      </c>
      <c r="D900" s="10" t="s">
        <v>486</v>
      </c>
      <c r="H900" s="4"/>
      <c r="P900" s="165"/>
      <c r="Q900" s="165"/>
      <c r="R900" s="165"/>
      <c r="S900" s="165"/>
      <c r="T900" s="165"/>
      <c r="U900" s="165"/>
      <c r="V900" s="165"/>
      <c r="W900" s="165"/>
      <c r="X900" s="165"/>
      <c r="Y900" s="165"/>
    </row>
    <row r="901" spans="1:27" s="15" customFormat="1" ht="17">
      <c r="A901" s="4" t="s">
        <v>486</v>
      </c>
      <c r="B901" s="4" t="s">
        <v>486</v>
      </c>
      <c r="C901" s="4"/>
      <c r="D901" s="10" t="s">
        <v>486</v>
      </c>
      <c r="E901" s="131" t="s">
        <v>76</v>
      </c>
      <c r="H901" s="4"/>
      <c r="P901" s="165"/>
      <c r="Q901" s="165"/>
      <c r="R901" s="165"/>
      <c r="S901" s="165"/>
      <c r="T901" s="165"/>
      <c r="U901" s="165"/>
      <c r="V901" s="165"/>
      <c r="W901" s="165"/>
      <c r="X901" s="165"/>
      <c r="Y901" s="165"/>
      <c r="Z901" s="15" t="str">
        <f t="shared" si="38"/>
        <v/>
      </c>
      <c r="AA901" s="15" t="str">
        <f t="shared" si="39"/>
        <v/>
      </c>
    </row>
    <row r="902" spans="1:27" ht="409.6">
      <c r="A902" s="4">
        <v>2560</v>
      </c>
      <c r="B902" s="4" t="s">
        <v>2312</v>
      </c>
      <c r="C902" s="4">
        <v>180</v>
      </c>
      <c r="E902" s="13" t="s">
        <v>3231</v>
      </c>
      <c r="F902" s="12" t="s">
        <v>2313</v>
      </c>
      <c r="G902" s="12" t="s">
        <v>2314</v>
      </c>
      <c r="H902" s="43"/>
      <c r="I902" s="43"/>
      <c r="J902" s="159" t="s">
        <v>3230</v>
      </c>
      <c r="K902" s="43"/>
      <c r="L902" s="43"/>
      <c r="M902" s="43"/>
      <c r="P902" s="132">
        <v>3</v>
      </c>
      <c r="Q902" s="133" t="s">
        <v>3413</v>
      </c>
      <c r="R902" s="133"/>
      <c r="S902" s="115">
        <v>2</v>
      </c>
      <c r="T902" s="116"/>
      <c r="U902" s="132"/>
      <c r="V902" s="133"/>
      <c r="W902" s="133"/>
      <c r="X902" s="115"/>
      <c r="Y902" s="116"/>
      <c r="Z902" s="119">
        <f t="shared" si="38"/>
        <v>3</v>
      </c>
      <c r="AA902" s="37">
        <f t="shared" si="39"/>
        <v>2</v>
      </c>
    </row>
    <row r="903" spans="1:27" ht="409.6">
      <c r="A903" s="4">
        <v>2561</v>
      </c>
      <c r="B903" s="4" t="s">
        <v>2312</v>
      </c>
      <c r="C903" s="4">
        <v>180</v>
      </c>
      <c r="E903" s="13" t="s">
        <v>3232</v>
      </c>
      <c r="F903" s="12" t="s">
        <v>2315</v>
      </c>
      <c r="G903" s="12" t="s">
        <v>2316</v>
      </c>
      <c r="H903" s="43"/>
      <c r="I903" s="43"/>
      <c r="J903" s="159" t="s">
        <v>3230</v>
      </c>
      <c r="K903" s="43"/>
      <c r="L903" s="43"/>
      <c r="M903" s="43"/>
      <c r="P903" s="132">
        <v>3</v>
      </c>
      <c r="Q903" s="133" t="s">
        <v>3499</v>
      </c>
      <c r="R903" s="133"/>
      <c r="S903" s="115">
        <v>2</v>
      </c>
      <c r="T903" s="116"/>
      <c r="U903" s="132"/>
      <c r="V903" s="133"/>
      <c r="W903" s="133"/>
      <c r="X903" s="115"/>
      <c r="Y903" s="116"/>
      <c r="Z903" s="119">
        <f t="shared" si="38"/>
        <v>3</v>
      </c>
      <c r="AA903" s="37">
        <f t="shared" si="39"/>
        <v>2</v>
      </c>
    </row>
    <row r="904" spans="1:27" ht="409.6">
      <c r="A904" s="4">
        <v>2562</v>
      </c>
      <c r="B904" s="4" t="s">
        <v>2312</v>
      </c>
      <c r="C904" s="4">
        <v>180</v>
      </c>
      <c r="E904" s="13" t="s">
        <v>3233</v>
      </c>
      <c r="F904" s="12" t="s">
        <v>2317</v>
      </c>
      <c r="G904" s="12" t="s">
        <v>2318</v>
      </c>
      <c r="H904" s="43"/>
      <c r="I904" s="43"/>
      <c r="J904" s="159" t="s">
        <v>3230</v>
      </c>
      <c r="K904" s="43"/>
      <c r="L904" s="43"/>
      <c r="M904" s="43"/>
      <c r="P904" s="132">
        <v>4</v>
      </c>
      <c r="Q904" s="133" t="s">
        <v>3500</v>
      </c>
      <c r="R904" s="133"/>
      <c r="S904" s="115">
        <v>2</v>
      </c>
      <c r="T904" s="116"/>
      <c r="U904" s="132"/>
      <c r="V904" s="133"/>
      <c r="W904" s="133"/>
      <c r="X904" s="115"/>
      <c r="Y904" s="116"/>
      <c r="Z904" s="119">
        <f t="shared" si="38"/>
        <v>4</v>
      </c>
      <c r="AA904" s="37">
        <f t="shared" si="39"/>
        <v>2</v>
      </c>
    </row>
    <row r="905" spans="1:27" s="15" customFormat="1" ht="17">
      <c r="A905" s="4" t="s">
        <v>486</v>
      </c>
      <c r="B905" s="4" t="s">
        <v>486</v>
      </c>
      <c r="C905" s="4" t="s">
        <v>486</v>
      </c>
      <c r="D905" s="10" t="s">
        <v>486</v>
      </c>
      <c r="H905" s="4"/>
      <c r="P905" s="165"/>
      <c r="Q905" s="165"/>
      <c r="R905" s="165"/>
      <c r="S905" s="165"/>
      <c r="T905" s="165"/>
      <c r="U905" s="165"/>
      <c r="V905" s="165"/>
      <c r="W905" s="165"/>
      <c r="X905" s="165"/>
      <c r="Y905" s="165"/>
    </row>
    <row r="906" spans="1:27" s="15" customFormat="1" ht="17">
      <c r="A906" s="4" t="s">
        <v>486</v>
      </c>
      <c r="B906" s="4" t="s">
        <v>486</v>
      </c>
      <c r="C906" s="4" t="s">
        <v>486</v>
      </c>
      <c r="D906" s="10" t="s">
        <v>486</v>
      </c>
      <c r="H906" s="4"/>
      <c r="P906" s="165"/>
      <c r="Q906" s="165"/>
      <c r="R906" s="165"/>
      <c r="S906" s="165"/>
      <c r="T906" s="165"/>
      <c r="U906" s="165"/>
      <c r="V906" s="165"/>
      <c r="W906" s="165"/>
      <c r="X906" s="165"/>
      <c r="Y906" s="165"/>
    </row>
    <row r="907" spans="1:27" s="15" customFormat="1" ht="17">
      <c r="A907" s="4" t="s">
        <v>486</v>
      </c>
      <c r="B907" s="4" t="s">
        <v>486</v>
      </c>
      <c r="C907" s="4"/>
      <c r="D907" s="10" t="s">
        <v>486</v>
      </c>
      <c r="E907" s="131" t="s">
        <v>79</v>
      </c>
      <c r="H907" s="4"/>
      <c r="P907" s="165"/>
      <c r="Q907" s="165"/>
      <c r="R907" s="165"/>
      <c r="S907" s="165"/>
      <c r="T907" s="165"/>
      <c r="U907" s="165"/>
      <c r="V907" s="165"/>
      <c r="W907" s="165"/>
      <c r="X907" s="165"/>
      <c r="Y907" s="165"/>
      <c r="Z907" s="15" t="str">
        <f t="shared" si="38"/>
        <v/>
      </c>
      <c r="AA907" s="15" t="str">
        <f t="shared" si="39"/>
        <v/>
      </c>
    </row>
    <row r="908" spans="1:27" ht="119">
      <c r="A908" s="4">
        <v>2563</v>
      </c>
      <c r="B908" s="4" t="s">
        <v>2319</v>
      </c>
      <c r="C908" s="4">
        <v>183</v>
      </c>
      <c r="D908" s="10" t="s">
        <v>32</v>
      </c>
      <c r="E908" s="12" t="s">
        <v>2320</v>
      </c>
      <c r="F908" s="12" t="s">
        <v>2321</v>
      </c>
      <c r="G908" s="12" t="s">
        <v>2322</v>
      </c>
      <c r="H908" s="43"/>
      <c r="I908" s="43"/>
      <c r="J908" s="159" t="s">
        <v>3234</v>
      </c>
      <c r="K908" s="43"/>
      <c r="L908" s="43"/>
      <c r="M908" s="43"/>
      <c r="N908" s="161">
        <v>2</v>
      </c>
      <c r="O908" s="161">
        <v>2.5</v>
      </c>
      <c r="P908" s="132">
        <v>3</v>
      </c>
      <c r="Q908" s="133" t="s">
        <v>788</v>
      </c>
      <c r="R908" s="133"/>
      <c r="S908" s="115">
        <v>2</v>
      </c>
      <c r="T908" s="116"/>
      <c r="U908" s="132"/>
      <c r="V908" s="133"/>
      <c r="W908" s="133"/>
      <c r="X908" s="115"/>
      <c r="Y908" s="116"/>
      <c r="Z908" s="119">
        <f t="shared" si="38"/>
        <v>3</v>
      </c>
      <c r="AA908" s="37">
        <f t="shared" si="39"/>
        <v>2</v>
      </c>
    </row>
    <row r="909" spans="1:27" s="15" customFormat="1" ht="17">
      <c r="A909" s="4" t="s">
        <v>486</v>
      </c>
      <c r="B909" s="4" t="s">
        <v>486</v>
      </c>
      <c r="C909" s="4" t="s">
        <v>486</v>
      </c>
      <c r="D909" s="10" t="s">
        <v>486</v>
      </c>
      <c r="H909" s="4"/>
      <c r="P909" s="165"/>
      <c r="Q909" s="165"/>
      <c r="R909" s="165"/>
      <c r="S909" s="165"/>
      <c r="T909" s="165"/>
      <c r="U909" s="165"/>
      <c r="V909" s="165"/>
      <c r="W909" s="165"/>
      <c r="X909" s="165"/>
      <c r="Y909" s="165"/>
    </row>
    <row r="910" spans="1:27" s="15" customFormat="1" ht="17">
      <c r="A910" s="4" t="s">
        <v>486</v>
      </c>
      <c r="B910" s="4" t="s">
        <v>486</v>
      </c>
      <c r="C910" s="4" t="s">
        <v>486</v>
      </c>
      <c r="D910" s="10" t="s">
        <v>486</v>
      </c>
      <c r="H910" s="4"/>
      <c r="P910" s="165"/>
      <c r="Q910" s="165"/>
      <c r="R910" s="165"/>
      <c r="S910" s="165"/>
      <c r="T910" s="165"/>
      <c r="U910" s="165"/>
      <c r="V910" s="165"/>
      <c r="W910" s="165"/>
      <c r="X910" s="165"/>
      <c r="Y910" s="165"/>
    </row>
    <row r="911" spans="1:27" s="15" customFormat="1" ht="17">
      <c r="A911" s="4" t="s">
        <v>486</v>
      </c>
      <c r="B911" s="4" t="s">
        <v>486</v>
      </c>
      <c r="C911" s="4"/>
      <c r="D911" s="10" t="s">
        <v>486</v>
      </c>
      <c r="E911" s="131" t="s">
        <v>2323</v>
      </c>
      <c r="H911" s="4"/>
      <c r="P911" s="165"/>
      <c r="Q911" s="165"/>
      <c r="R911" s="165"/>
      <c r="S911" s="165"/>
      <c r="T911" s="165"/>
      <c r="U911" s="165"/>
      <c r="V911" s="165"/>
      <c r="W911" s="165"/>
      <c r="X911" s="165"/>
      <c r="Y911" s="165"/>
      <c r="Z911" s="15" t="str">
        <f t="shared" si="38"/>
        <v/>
      </c>
      <c r="AA911" s="15" t="str">
        <f t="shared" si="39"/>
        <v/>
      </c>
    </row>
    <row r="912" spans="1:27" ht="409.6">
      <c r="A912" s="4">
        <v>2564</v>
      </c>
      <c r="B912" s="4" t="s">
        <v>2324</v>
      </c>
      <c r="C912" s="4">
        <v>184</v>
      </c>
      <c r="D912" s="10" t="s">
        <v>32</v>
      </c>
      <c r="E912" s="12" t="s">
        <v>2208</v>
      </c>
      <c r="F912" s="12" t="s">
        <v>2325</v>
      </c>
      <c r="G912" s="12" t="s">
        <v>2326</v>
      </c>
      <c r="H912" s="43"/>
      <c r="I912" s="43"/>
      <c r="J912" s="159" t="s">
        <v>3235</v>
      </c>
      <c r="K912" s="43"/>
      <c r="L912" s="43"/>
      <c r="M912" s="43"/>
      <c r="N912" s="161">
        <v>2</v>
      </c>
      <c r="O912" s="161">
        <v>2</v>
      </c>
      <c r="P912" s="132">
        <v>2</v>
      </c>
      <c r="Q912" s="133" t="s">
        <v>3413</v>
      </c>
      <c r="R912" s="133"/>
      <c r="S912" s="115">
        <v>2</v>
      </c>
      <c r="T912" s="116"/>
      <c r="U912" s="132"/>
      <c r="V912" s="133"/>
      <c r="W912" s="133"/>
      <c r="X912" s="115"/>
      <c r="Y912" s="116"/>
      <c r="Z912" s="119">
        <f t="shared" si="38"/>
        <v>2</v>
      </c>
      <c r="AA912" s="37">
        <f t="shared" si="39"/>
        <v>2</v>
      </c>
    </row>
    <row r="913" spans="1:27" s="15" customFormat="1" ht="17">
      <c r="A913" s="4" t="s">
        <v>486</v>
      </c>
      <c r="B913" s="4" t="s">
        <v>486</v>
      </c>
      <c r="C913" s="4" t="s">
        <v>486</v>
      </c>
      <c r="D913" s="10" t="s">
        <v>486</v>
      </c>
      <c r="H913" s="4"/>
      <c r="P913" s="165"/>
      <c r="Q913" s="165"/>
      <c r="R913" s="165"/>
      <c r="S913" s="165"/>
      <c r="T913" s="165"/>
      <c r="U913" s="165"/>
      <c r="V913" s="165"/>
      <c r="W913" s="165"/>
      <c r="X913" s="165"/>
      <c r="Y913" s="165"/>
    </row>
    <row r="914" spans="1:27" s="15" customFormat="1" ht="17">
      <c r="A914" s="4" t="s">
        <v>486</v>
      </c>
      <c r="B914" s="4" t="s">
        <v>486</v>
      </c>
      <c r="C914" s="4" t="s">
        <v>486</v>
      </c>
      <c r="D914" s="10" t="s">
        <v>486</v>
      </c>
      <c r="H914" s="4"/>
      <c r="P914" s="165"/>
      <c r="Q914" s="165"/>
      <c r="R914" s="165"/>
      <c r="S914" s="165"/>
      <c r="T914" s="165"/>
      <c r="U914" s="165"/>
      <c r="V914" s="165"/>
      <c r="W914" s="165"/>
      <c r="X914" s="165"/>
      <c r="Y914" s="165"/>
    </row>
    <row r="915" spans="1:27" s="15" customFormat="1" ht="17">
      <c r="A915" s="4" t="s">
        <v>486</v>
      </c>
      <c r="B915" s="4" t="s">
        <v>486</v>
      </c>
      <c r="C915" s="4"/>
      <c r="D915" s="10" t="s">
        <v>486</v>
      </c>
      <c r="E915" s="131" t="s">
        <v>81</v>
      </c>
      <c r="H915" s="4"/>
      <c r="P915" s="165"/>
      <c r="Q915" s="165"/>
      <c r="R915" s="165"/>
      <c r="S915" s="165"/>
      <c r="T915" s="165"/>
      <c r="U915" s="165"/>
      <c r="V915" s="165"/>
      <c r="W915" s="165"/>
      <c r="X915" s="165"/>
      <c r="Y915" s="165"/>
      <c r="Z915" s="15" t="str">
        <f t="shared" si="38"/>
        <v/>
      </c>
      <c r="AA915" s="15" t="str">
        <f t="shared" si="39"/>
        <v/>
      </c>
    </row>
    <row r="916" spans="1:27" ht="136">
      <c r="A916" s="4">
        <v>2565</v>
      </c>
      <c r="B916" s="4" t="s">
        <v>2327</v>
      </c>
      <c r="C916" s="4">
        <v>186</v>
      </c>
      <c r="D916" s="10" t="s">
        <v>32</v>
      </c>
      <c r="E916" s="12" t="s">
        <v>2328</v>
      </c>
      <c r="F916" s="12" t="s">
        <v>2329</v>
      </c>
      <c r="G916" s="12" t="s">
        <v>2330</v>
      </c>
      <c r="H916" s="43"/>
      <c r="I916" s="43"/>
      <c r="J916" s="159" t="s">
        <v>3236</v>
      </c>
      <c r="K916" s="43"/>
      <c r="L916" s="43"/>
      <c r="M916" s="43"/>
      <c r="N916" s="161">
        <v>3</v>
      </c>
      <c r="O916" s="161">
        <v>3</v>
      </c>
      <c r="P916" s="132">
        <v>3</v>
      </c>
      <c r="Q916" s="133" t="s">
        <v>3571</v>
      </c>
      <c r="R916" s="133" t="s">
        <v>3575</v>
      </c>
      <c r="S916" s="115">
        <v>1</v>
      </c>
      <c r="T916" s="116" t="s">
        <v>3624</v>
      </c>
      <c r="U916" s="132"/>
      <c r="V916" s="133"/>
      <c r="W916" s="133"/>
      <c r="X916" s="115"/>
      <c r="Y916" s="116"/>
      <c r="Z916" s="119">
        <f t="shared" si="38"/>
        <v>3</v>
      </c>
      <c r="AA916" s="37">
        <f t="shared" si="39"/>
        <v>1</v>
      </c>
    </row>
    <row r="917" spans="1:27" s="15" customFormat="1" ht="17">
      <c r="A917" s="4" t="s">
        <v>486</v>
      </c>
      <c r="B917" s="4" t="s">
        <v>486</v>
      </c>
      <c r="C917" s="4" t="s">
        <v>486</v>
      </c>
      <c r="D917" s="10" t="s">
        <v>486</v>
      </c>
      <c r="H917" s="4"/>
      <c r="P917" s="165"/>
      <c r="Q917" s="165"/>
      <c r="R917" s="165"/>
      <c r="S917" s="165"/>
      <c r="T917" s="165"/>
      <c r="U917" s="165"/>
      <c r="V917" s="165"/>
      <c r="W917" s="165"/>
      <c r="X917" s="165"/>
      <c r="Y917" s="165"/>
    </row>
    <row r="918" spans="1:27" s="15" customFormat="1" ht="17">
      <c r="A918" s="4" t="s">
        <v>486</v>
      </c>
      <c r="B918" s="4" t="s">
        <v>486</v>
      </c>
      <c r="C918" s="4" t="s">
        <v>486</v>
      </c>
      <c r="D918" s="10" t="s">
        <v>486</v>
      </c>
      <c r="H918" s="4"/>
      <c r="P918" s="165"/>
      <c r="Q918" s="165"/>
      <c r="R918" s="165"/>
      <c r="S918" s="165"/>
      <c r="T918" s="165"/>
      <c r="U918" s="165"/>
      <c r="V918" s="165"/>
      <c r="W918" s="165"/>
      <c r="X918" s="165"/>
      <c r="Y918" s="165"/>
    </row>
    <row r="919" spans="1:27" ht="19">
      <c r="A919" s="4" t="s">
        <v>486</v>
      </c>
      <c r="B919" s="4" t="s">
        <v>486</v>
      </c>
      <c r="E919" s="170" t="s">
        <v>38</v>
      </c>
      <c r="F919" s="170"/>
      <c r="G919" s="170"/>
      <c r="P919" s="165"/>
      <c r="Q919" s="165"/>
      <c r="R919" s="165"/>
      <c r="S919" s="165"/>
      <c r="T919" s="165"/>
      <c r="U919" s="165"/>
      <c r="V919" s="165"/>
      <c r="W919" s="165"/>
      <c r="X919" s="165"/>
      <c r="Y919" s="165"/>
      <c r="Z919" s="15" t="str">
        <f t="shared" si="38"/>
        <v/>
      </c>
      <c r="AA919" s="15" t="str">
        <f t="shared" si="39"/>
        <v/>
      </c>
    </row>
    <row r="920" spans="1:27" s="15" customFormat="1" ht="17">
      <c r="A920" s="4" t="s">
        <v>486</v>
      </c>
      <c r="B920" s="4" t="s">
        <v>486</v>
      </c>
      <c r="C920" s="4"/>
      <c r="D920" s="10" t="s">
        <v>486</v>
      </c>
      <c r="E920" s="131" t="s">
        <v>241</v>
      </c>
      <c r="H920" s="4"/>
      <c r="P920" s="165"/>
      <c r="Q920" s="165"/>
      <c r="R920" s="165"/>
      <c r="S920" s="165"/>
      <c r="T920" s="165"/>
      <c r="U920" s="165"/>
      <c r="V920" s="165"/>
      <c r="W920" s="165"/>
      <c r="X920" s="165"/>
      <c r="Y920" s="165"/>
      <c r="Z920" s="15" t="str">
        <f t="shared" si="38"/>
        <v/>
      </c>
      <c r="AA920" s="15" t="str">
        <f t="shared" si="39"/>
        <v/>
      </c>
    </row>
    <row r="921" spans="1:27" ht="255">
      <c r="A921" s="4">
        <v>2566</v>
      </c>
      <c r="B921" s="4" t="s">
        <v>2331</v>
      </c>
      <c r="C921" s="4">
        <v>187</v>
      </c>
      <c r="D921" s="10" t="s">
        <v>32</v>
      </c>
      <c r="E921" s="12" t="s">
        <v>2332</v>
      </c>
      <c r="F921" s="12" t="s">
        <v>2333</v>
      </c>
      <c r="G921" s="12" t="s">
        <v>2334</v>
      </c>
      <c r="H921" s="43"/>
      <c r="I921" s="43"/>
      <c r="J921" s="159" t="s">
        <v>3237</v>
      </c>
      <c r="K921" s="43"/>
      <c r="L921" s="43"/>
      <c r="M921" s="43"/>
      <c r="N921" s="161">
        <v>3</v>
      </c>
      <c r="O921" s="161">
        <v>3.5</v>
      </c>
      <c r="P921" s="132">
        <v>3</v>
      </c>
      <c r="Q921" s="133" t="s">
        <v>3413</v>
      </c>
      <c r="R921" s="133"/>
      <c r="S921" s="115">
        <v>2.5</v>
      </c>
      <c r="T921" s="116"/>
      <c r="U921" s="132"/>
      <c r="V921" s="133"/>
      <c r="W921" s="133"/>
      <c r="X921" s="115"/>
      <c r="Y921" s="116"/>
      <c r="Z921" s="119">
        <f t="shared" si="38"/>
        <v>3</v>
      </c>
      <c r="AA921" s="37">
        <f t="shared" si="39"/>
        <v>2.5</v>
      </c>
    </row>
    <row r="922" spans="1:27" s="15" customFormat="1" ht="17">
      <c r="A922" s="4" t="s">
        <v>486</v>
      </c>
      <c r="B922" s="4" t="s">
        <v>486</v>
      </c>
      <c r="C922" s="4" t="s">
        <v>486</v>
      </c>
      <c r="D922" s="10" t="s">
        <v>486</v>
      </c>
      <c r="H922" s="4"/>
      <c r="P922" s="165"/>
      <c r="Q922" s="165"/>
      <c r="R922" s="165"/>
      <c r="S922" s="165"/>
      <c r="T922" s="165"/>
      <c r="U922" s="165"/>
      <c r="V922" s="165"/>
      <c r="W922" s="165"/>
      <c r="X922" s="165"/>
      <c r="Y922" s="165"/>
    </row>
    <row r="923" spans="1:27" s="15" customFormat="1" ht="17">
      <c r="A923" s="4" t="s">
        <v>486</v>
      </c>
      <c r="B923" s="4" t="s">
        <v>486</v>
      </c>
      <c r="C923" s="4" t="s">
        <v>486</v>
      </c>
      <c r="D923" s="10" t="s">
        <v>486</v>
      </c>
      <c r="H923" s="4"/>
      <c r="P923" s="165"/>
      <c r="Q923" s="165"/>
      <c r="R923" s="165"/>
      <c r="S923" s="165"/>
      <c r="T923" s="165"/>
      <c r="U923" s="165"/>
      <c r="V923" s="165"/>
      <c r="W923" s="165"/>
      <c r="X923" s="165"/>
      <c r="Y923" s="165"/>
    </row>
    <row r="924" spans="1:27" s="15" customFormat="1" ht="17">
      <c r="A924" s="4" t="s">
        <v>486</v>
      </c>
      <c r="B924" s="4" t="s">
        <v>486</v>
      </c>
      <c r="C924" s="4"/>
      <c r="D924" s="10" t="s">
        <v>486</v>
      </c>
      <c r="E924" s="131" t="s">
        <v>242</v>
      </c>
      <c r="H924" s="4"/>
      <c r="P924" s="165"/>
      <c r="Q924" s="165"/>
      <c r="R924" s="165"/>
      <c r="S924" s="165"/>
      <c r="T924" s="165"/>
      <c r="U924" s="165"/>
      <c r="V924" s="165"/>
      <c r="W924" s="165"/>
      <c r="X924" s="165"/>
      <c r="Y924" s="165"/>
      <c r="Z924" s="15" t="str">
        <f t="shared" si="38"/>
        <v/>
      </c>
      <c r="AA924" s="15" t="str">
        <f t="shared" si="39"/>
        <v/>
      </c>
    </row>
    <row r="925" spans="1:27" ht="409.6">
      <c r="A925" s="4">
        <v>2567</v>
      </c>
      <c r="B925" s="4" t="s">
        <v>2335</v>
      </c>
      <c r="C925" s="4">
        <v>188</v>
      </c>
      <c r="D925" s="10" t="s">
        <v>32</v>
      </c>
      <c r="E925" s="12" t="s">
        <v>2336</v>
      </c>
      <c r="F925" s="12" t="s">
        <v>2337</v>
      </c>
      <c r="G925" s="12" t="s">
        <v>2338</v>
      </c>
      <c r="H925" s="43"/>
      <c r="I925" s="43"/>
      <c r="J925" s="159" t="s">
        <v>3238</v>
      </c>
      <c r="K925" s="43"/>
      <c r="L925" s="43"/>
      <c r="M925" s="43"/>
      <c r="N925" s="161">
        <v>2</v>
      </c>
      <c r="O925" s="161">
        <v>2</v>
      </c>
      <c r="P925" s="132">
        <v>2</v>
      </c>
      <c r="Q925" s="133" t="s">
        <v>3413</v>
      </c>
      <c r="R925" s="133"/>
      <c r="S925" s="115">
        <v>2</v>
      </c>
      <c r="T925" s="116"/>
      <c r="U925" s="132"/>
      <c r="V925" s="133"/>
      <c r="W925" s="133"/>
      <c r="X925" s="115"/>
      <c r="Y925" s="116"/>
      <c r="Z925" s="119">
        <f t="shared" si="38"/>
        <v>2</v>
      </c>
      <c r="AA925" s="37">
        <f t="shared" si="39"/>
        <v>2</v>
      </c>
    </row>
    <row r="926" spans="1:27" ht="409.6">
      <c r="A926" s="4">
        <v>2568</v>
      </c>
      <c r="B926" s="4" t="s">
        <v>2335</v>
      </c>
      <c r="C926" s="4">
        <v>188</v>
      </c>
      <c r="E926" s="13" t="s">
        <v>3239</v>
      </c>
      <c r="F926" s="12" t="s">
        <v>2339</v>
      </c>
      <c r="G926" s="12" t="s">
        <v>2340</v>
      </c>
      <c r="H926" s="43"/>
      <c r="I926" s="43"/>
      <c r="J926" s="159" t="s">
        <v>3238</v>
      </c>
      <c r="K926" s="43"/>
      <c r="L926" s="43"/>
      <c r="M926" s="43"/>
      <c r="P926" s="132">
        <v>3</v>
      </c>
      <c r="Q926" s="133" t="s">
        <v>3502</v>
      </c>
      <c r="R926" s="133" t="s">
        <v>3501</v>
      </c>
      <c r="S926" s="115">
        <v>3</v>
      </c>
      <c r="T926" s="116"/>
      <c r="U926" s="132"/>
      <c r="V926" s="133"/>
      <c r="W926" s="133"/>
      <c r="X926" s="115"/>
      <c r="Y926" s="116"/>
      <c r="Z926" s="119">
        <f t="shared" si="38"/>
        <v>3</v>
      </c>
      <c r="AA926" s="37">
        <f t="shared" si="39"/>
        <v>3</v>
      </c>
    </row>
    <row r="927" spans="1:27" s="15" customFormat="1" ht="17">
      <c r="A927" s="4" t="s">
        <v>486</v>
      </c>
      <c r="B927" s="4" t="s">
        <v>486</v>
      </c>
      <c r="C927" s="4" t="s">
        <v>486</v>
      </c>
      <c r="D927" s="10" t="s">
        <v>486</v>
      </c>
      <c r="H927" s="4"/>
      <c r="P927" s="165"/>
      <c r="Q927" s="165"/>
      <c r="R927" s="165"/>
      <c r="S927" s="165"/>
      <c r="T927" s="165"/>
      <c r="U927" s="165"/>
      <c r="V927" s="165"/>
      <c r="W927" s="165"/>
      <c r="X927" s="165"/>
      <c r="Y927" s="165"/>
    </row>
    <row r="928" spans="1:27" s="15" customFormat="1" ht="17">
      <c r="A928" s="4" t="s">
        <v>486</v>
      </c>
      <c r="B928" s="4" t="s">
        <v>486</v>
      </c>
      <c r="C928" s="4" t="s">
        <v>486</v>
      </c>
      <c r="D928" s="10" t="s">
        <v>486</v>
      </c>
      <c r="H928" s="4"/>
      <c r="P928" s="165"/>
      <c r="Q928" s="165"/>
      <c r="R928" s="165"/>
      <c r="S928" s="165"/>
      <c r="T928" s="165"/>
      <c r="U928" s="165"/>
      <c r="V928" s="165"/>
      <c r="W928" s="165"/>
      <c r="X928" s="165"/>
      <c r="Y928" s="165"/>
    </row>
    <row r="929" spans="1:27" s="15" customFormat="1" ht="17">
      <c r="A929" s="4" t="s">
        <v>486</v>
      </c>
      <c r="B929" s="4" t="s">
        <v>486</v>
      </c>
      <c r="C929" s="4"/>
      <c r="D929" s="10" t="s">
        <v>486</v>
      </c>
      <c r="E929" s="131" t="s">
        <v>82</v>
      </c>
      <c r="H929" s="4"/>
      <c r="P929" s="165"/>
      <c r="Q929" s="165"/>
      <c r="R929" s="165"/>
      <c r="S929" s="165"/>
      <c r="T929" s="165"/>
      <c r="U929" s="165"/>
      <c r="V929" s="165"/>
      <c r="W929" s="165"/>
      <c r="X929" s="165"/>
      <c r="Y929" s="165"/>
      <c r="Z929" s="15" t="str">
        <f t="shared" si="38"/>
        <v/>
      </c>
      <c r="AA929" s="15" t="str">
        <f t="shared" si="39"/>
        <v/>
      </c>
    </row>
    <row r="930" spans="1:27" ht="187">
      <c r="A930" s="4">
        <v>2569</v>
      </c>
      <c r="B930" s="4" t="s">
        <v>2341</v>
      </c>
      <c r="C930" s="4">
        <v>189</v>
      </c>
      <c r="E930" s="13" t="s">
        <v>3241</v>
      </c>
      <c r="F930" s="12" t="s">
        <v>2342</v>
      </c>
      <c r="G930" s="12" t="s">
        <v>2343</v>
      </c>
      <c r="H930" s="43"/>
      <c r="I930" s="43"/>
      <c r="J930" s="159" t="s">
        <v>3240</v>
      </c>
      <c r="K930" s="43"/>
      <c r="L930" s="43"/>
      <c r="M930" s="43"/>
      <c r="P930" s="132">
        <v>4</v>
      </c>
      <c r="Q930" s="133" t="s">
        <v>3576</v>
      </c>
      <c r="R930" s="133"/>
      <c r="S930" s="115">
        <v>3.5</v>
      </c>
      <c r="T930" s="116"/>
      <c r="U930" s="132"/>
      <c r="V930" s="133"/>
      <c r="W930" s="133"/>
      <c r="X930" s="115"/>
      <c r="Y930" s="116"/>
      <c r="Z930" s="119">
        <f t="shared" si="38"/>
        <v>4</v>
      </c>
      <c r="AA930" s="37">
        <f t="shared" si="39"/>
        <v>3.5</v>
      </c>
    </row>
    <row r="931" spans="1:27" ht="170">
      <c r="A931" s="4">
        <v>2570</v>
      </c>
      <c r="B931" s="4" t="s">
        <v>2341</v>
      </c>
      <c r="C931" s="4">
        <v>189</v>
      </c>
      <c r="E931" s="13" t="s">
        <v>3242</v>
      </c>
      <c r="F931" s="12" t="s">
        <v>2344</v>
      </c>
      <c r="G931" s="12" t="s">
        <v>2345</v>
      </c>
      <c r="H931" s="43"/>
      <c r="I931" s="43"/>
      <c r="J931" s="159" t="s">
        <v>3240</v>
      </c>
      <c r="K931" s="43"/>
      <c r="L931" s="43"/>
      <c r="M931" s="43"/>
      <c r="P931" s="132">
        <v>3</v>
      </c>
      <c r="Q931" s="133" t="s">
        <v>3577</v>
      </c>
      <c r="R931" s="133"/>
      <c r="S931" s="115">
        <v>3</v>
      </c>
      <c r="T931" s="116"/>
      <c r="U931" s="132"/>
      <c r="V931" s="133"/>
      <c r="W931" s="133"/>
      <c r="X931" s="115"/>
      <c r="Y931" s="116"/>
      <c r="Z931" s="119">
        <f t="shared" si="38"/>
        <v>3</v>
      </c>
      <c r="AA931" s="37">
        <f t="shared" si="39"/>
        <v>3</v>
      </c>
    </row>
    <row r="932" spans="1:27" ht="204">
      <c r="A932" s="4">
        <v>2571</v>
      </c>
      <c r="B932" s="4" t="s">
        <v>2341</v>
      </c>
      <c r="C932" s="4">
        <v>189</v>
      </c>
      <c r="E932" s="13" t="s">
        <v>3243</v>
      </c>
      <c r="F932" s="12" t="s">
        <v>2346</v>
      </c>
      <c r="G932" s="12" t="s">
        <v>2347</v>
      </c>
      <c r="H932" s="43"/>
      <c r="I932" s="43"/>
      <c r="J932" s="159" t="s">
        <v>3240</v>
      </c>
      <c r="K932" s="43"/>
      <c r="L932" s="43"/>
      <c r="M932" s="43"/>
      <c r="P932" s="132">
        <v>3</v>
      </c>
      <c r="Q932" s="133" t="s">
        <v>3503</v>
      </c>
      <c r="R932" s="133" t="s">
        <v>3504</v>
      </c>
      <c r="S932" s="115">
        <v>3</v>
      </c>
      <c r="T932" s="116"/>
      <c r="U932" s="132"/>
      <c r="V932" s="133"/>
      <c r="W932" s="133"/>
      <c r="X932" s="115"/>
      <c r="Y932" s="116"/>
      <c r="Z932" s="119">
        <f t="shared" si="38"/>
        <v>3</v>
      </c>
      <c r="AA932" s="37">
        <f t="shared" si="39"/>
        <v>3</v>
      </c>
    </row>
    <row r="933" spans="1:27" ht="221">
      <c r="A933" s="4">
        <v>2572</v>
      </c>
      <c r="B933" s="4" t="s">
        <v>2341</v>
      </c>
      <c r="C933" s="4">
        <v>189</v>
      </c>
      <c r="E933" s="13" t="s">
        <v>2671</v>
      </c>
      <c r="F933" s="12" t="s">
        <v>2348</v>
      </c>
      <c r="G933" s="12" t="s">
        <v>2349</v>
      </c>
      <c r="H933" s="43"/>
      <c r="I933" s="43"/>
      <c r="J933" s="159" t="s">
        <v>3240</v>
      </c>
      <c r="K933" s="43"/>
      <c r="L933" s="43"/>
      <c r="M933" s="43"/>
      <c r="P933" s="132">
        <v>3</v>
      </c>
      <c r="Q933" s="133" t="s">
        <v>3505</v>
      </c>
      <c r="R933" s="133"/>
      <c r="S933" s="115">
        <v>2</v>
      </c>
      <c r="T933" s="116"/>
      <c r="U933" s="132"/>
      <c r="V933" s="133"/>
      <c r="W933" s="133"/>
      <c r="X933" s="115"/>
      <c r="Y933" s="116"/>
      <c r="Z933" s="119">
        <f t="shared" si="38"/>
        <v>3</v>
      </c>
      <c r="AA933" s="37">
        <f t="shared" si="39"/>
        <v>2</v>
      </c>
    </row>
    <row r="934" spans="1:27" ht="187">
      <c r="A934" s="4">
        <v>2573</v>
      </c>
      <c r="B934" s="4" t="s">
        <v>2341</v>
      </c>
      <c r="C934" s="4">
        <v>189</v>
      </c>
      <c r="E934" s="13" t="s">
        <v>3244</v>
      </c>
      <c r="F934" s="12" t="s">
        <v>2350</v>
      </c>
      <c r="G934" s="12" t="s">
        <v>2351</v>
      </c>
      <c r="H934" s="43"/>
      <c r="I934" s="43"/>
      <c r="J934" s="159" t="s">
        <v>3240</v>
      </c>
      <c r="K934" s="43"/>
      <c r="L934" s="43"/>
      <c r="M934" s="43"/>
      <c r="P934" s="132">
        <v>1</v>
      </c>
      <c r="Q934" s="133" t="s">
        <v>3506</v>
      </c>
      <c r="R934" s="133"/>
      <c r="S934" s="115">
        <v>1</v>
      </c>
      <c r="T934" s="116"/>
      <c r="U934" s="132"/>
      <c r="V934" s="133"/>
      <c r="W934" s="133"/>
      <c r="X934" s="115"/>
      <c r="Y934" s="116"/>
      <c r="Z934" s="119">
        <f t="shared" si="38"/>
        <v>1</v>
      </c>
      <c r="AA934" s="37">
        <f t="shared" si="39"/>
        <v>1</v>
      </c>
    </row>
    <row r="935" spans="1:27" ht="170">
      <c r="A935" s="4">
        <v>2574</v>
      </c>
      <c r="B935" s="4" t="s">
        <v>2341</v>
      </c>
      <c r="C935" s="4">
        <v>189</v>
      </c>
      <c r="E935" s="13" t="s">
        <v>3245</v>
      </c>
      <c r="F935" s="12" t="s">
        <v>2352</v>
      </c>
      <c r="G935" s="12" t="s">
        <v>2070</v>
      </c>
      <c r="H935" s="43"/>
      <c r="I935" s="43"/>
      <c r="J935" s="159" t="s">
        <v>3240</v>
      </c>
      <c r="K935" s="43"/>
      <c r="L935" s="43"/>
      <c r="M935" s="43"/>
      <c r="P935" s="132">
        <v>4</v>
      </c>
      <c r="Q935" s="133" t="s">
        <v>3507</v>
      </c>
      <c r="R935" s="133" t="s">
        <v>3504</v>
      </c>
      <c r="S935" s="115">
        <v>3</v>
      </c>
      <c r="T935" s="116"/>
      <c r="U935" s="132"/>
      <c r="V935" s="133"/>
      <c r="W935" s="133"/>
      <c r="X935" s="115"/>
      <c r="Y935" s="116"/>
      <c r="Z935" s="119">
        <f t="shared" si="38"/>
        <v>4</v>
      </c>
      <c r="AA935" s="37">
        <f t="shared" si="39"/>
        <v>3</v>
      </c>
    </row>
    <row r="936" spans="1:27" s="15" customFormat="1" ht="17">
      <c r="A936" s="4" t="s">
        <v>486</v>
      </c>
      <c r="B936" s="4" t="s">
        <v>486</v>
      </c>
      <c r="C936" s="4" t="s">
        <v>486</v>
      </c>
      <c r="D936" s="10" t="s">
        <v>486</v>
      </c>
      <c r="H936" s="4"/>
      <c r="P936" s="165"/>
      <c r="Q936" s="165"/>
      <c r="R936" s="165"/>
      <c r="S936" s="165"/>
      <c r="T936" s="165"/>
      <c r="U936" s="165"/>
      <c r="V936" s="165"/>
      <c r="W936" s="165"/>
      <c r="X936" s="165"/>
      <c r="Y936" s="165"/>
    </row>
    <row r="937" spans="1:27" s="15" customFormat="1" ht="17">
      <c r="A937" s="4" t="s">
        <v>486</v>
      </c>
      <c r="B937" s="4" t="s">
        <v>486</v>
      </c>
      <c r="C937" s="4" t="s">
        <v>486</v>
      </c>
      <c r="D937" s="10" t="s">
        <v>486</v>
      </c>
      <c r="H937" s="4"/>
      <c r="P937" s="165"/>
      <c r="Q937" s="165"/>
      <c r="R937" s="165"/>
      <c r="S937" s="165"/>
      <c r="T937" s="165"/>
      <c r="U937" s="165"/>
      <c r="V937" s="165"/>
      <c r="W937" s="165"/>
      <c r="X937" s="165"/>
      <c r="Y937" s="165"/>
    </row>
    <row r="938" spans="1:27" s="15" customFormat="1" ht="17">
      <c r="A938" s="4" t="s">
        <v>486</v>
      </c>
      <c r="B938" s="4" t="s">
        <v>486</v>
      </c>
      <c r="C938" s="4"/>
      <c r="D938" s="10" t="s">
        <v>486</v>
      </c>
      <c r="E938" s="131" t="s">
        <v>83</v>
      </c>
      <c r="H938" s="4"/>
      <c r="P938" s="165"/>
      <c r="Q938" s="165"/>
      <c r="R938" s="165"/>
      <c r="S938" s="165"/>
      <c r="T938" s="165"/>
      <c r="U938" s="165"/>
      <c r="V938" s="165"/>
      <c r="W938" s="165"/>
      <c r="X938" s="165"/>
      <c r="Y938" s="165"/>
      <c r="Z938" s="15" t="str">
        <f t="shared" ref="Z938:Z970" si="40">IF(U938&lt;&gt;"",U938,IF(P938&lt;&gt;"",P938,IF(N938&lt;&gt;"",N938,"")))</f>
        <v/>
      </c>
      <c r="AA938" s="15" t="str">
        <f t="shared" ref="AA938:AA970" si="41">IF(X938&lt;&gt;"",X938,IF(S938&lt;&gt;"",S938,IF(O938&lt;&gt;"",O938,"")))</f>
        <v/>
      </c>
    </row>
    <row r="939" spans="1:27" ht="255">
      <c r="A939" s="4">
        <v>2575</v>
      </c>
      <c r="B939" s="4" t="s">
        <v>2353</v>
      </c>
      <c r="C939" s="4">
        <v>191</v>
      </c>
      <c r="D939" s="10" t="s">
        <v>32</v>
      </c>
      <c r="E939" s="12" t="s">
        <v>83</v>
      </c>
      <c r="F939" s="12" t="s">
        <v>2354</v>
      </c>
      <c r="G939" s="12" t="s">
        <v>2355</v>
      </c>
      <c r="H939" s="43"/>
      <c r="I939" s="43"/>
      <c r="J939" s="159" t="s">
        <v>3246</v>
      </c>
      <c r="K939" s="43"/>
      <c r="L939" s="43"/>
      <c r="M939" s="43"/>
      <c r="N939" s="161">
        <v>3</v>
      </c>
      <c r="O939" s="161">
        <v>2.5</v>
      </c>
      <c r="P939" s="132">
        <v>3</v>
      </c>
      <c r="Q939" s="133" t="s">
        <v>3413</v>
      </c>
      <c r="R939" s="133"/>
      <c r="S939" s="115">
        <v>3</v>
      </c>
      <c r="T939" s="116"/>
      <c r="U939" s="132"/>
      <c r="V939" s="133"/>
      <c r="W939" s="133"/>
      <c r="X939" s="115"/>
      <c r="Y939" s="116"/>
      <c r="Z939" s="119">
        <f t="shared" si="40"/>
        <v>3</v>
      </c>
      <c r="AA939" s="37">
        <f t="shared" si="41"/>
        <v>3</v>
      </c>
    </row>
    <row r="940" spans="1:27" s="15" customFormat="1" ht="17">
      <c r="A940" s="4" t="s">
        <v>486</v>
      </c>
      <c r="B940" s="4" t="s">
        <v>486</v>
      </c>
      <c r="C940" s="4" t="s">
        <v>486</v>
      </c>
      <c r="D940" s="10" t="s">
        <v>486</v>
      </c>
      <c r="H940" s="4"/>
      <c r="P940" s="165"/>
      <c r="Q940" s="165"/>
      <c r="R940" s="165"/>
      <c r="S940" s="165"/>
      <c r="T940" s="165"/>
      <c r="U940" s="165"/>
      <c r="V940" s="165"/>
      <c r="W940" s="165"/>
      <c r="X940" s="165"/>
      <c r="Y940" s="165"/>
    </row>
    <row r="941" spans="1:27" s="15" customFormat="1" ht="17">
      <c r="A941" s="4" t="s">
        <v>486</v>
      </c>
      <c r="B941" s="4" t="s">
        <v>486</v>
      </c>
      <c r="C941" s="4" t="s">
        <v>486</v>
      </c>
      <c r="D941" s="10" t="s">
        <v>486</v>
      </c>
      <c r="H941" s="4"/>
      <c r="P941" s="165"/>
      <c r="Q941" s="165"/>
      <c r="R941" s="165"/>
      <c r="S941" s="165"/>
      <c r="T941" s="165"/>
      <c r="U941" s="165"/>
      <c r="V941" s="165"/>
      <c r="W941" s="165"/>
      <c r="X941" s="165"/>
      <c r="Y941" s="165"/>
    </row>
    <row r="942" spans="1:27" s="15" customFormat="1" ht="17">
      <c r="A942" s="4" t="s">
        <v>486</v>
      </c>
      <c r="B942" s="4" t="s">
        <v>486</v>
      </c>
      <c r="C942" s="4"/>
      <c r="D942" s="10" t="s">
        <v>486</v>
      </c>
      <c r="E942" s="131" t="s">
        <v>84</v>
      </c>
      <c r="H942" s="4"/>
      <c r="P942" s="165"/>
      <c r="Q942" s="165"/>
      <c r="R942" s="165"/>
      <c r="S942" s="165"/>
      <c r="T942" s="165"/>
      <c r="U942" s="165"/>
      <c r="V942" s="165"/>
      <c r="W942" s="165"/>
      <c r="X942" s="165"/>
      <c r="Y942" s="165"/>
      <c r="Z942" s="15" t="str">
        <f t="shared" si="40"/>
        <v/>
      </c>
      <c r="AA942" s="15" t="str">
        <f t="shared" si="41"/>
        <v/>
      </c>
    </row>
    <row r="943" spans="1:27" ht="306">
      <c r="A943" s="4">
        <v>2576</v>
      </c>
      <c r="B943" s="4" t="s">
        <v>2356</v>
      </c>
      <c r="C943" s="4">
        <v>192</v>
      </c>
      <c r="D943" s="10" t="s">
        <v>32</v>
      </c>
      <c r="E943" s="12" t="s">
        <v>2208</v>
      </c>
      <c r="F943" s="12" t="s">
        <v>2357</v>
      </c>
      <c r="G943" s="12" t="s">
        <v>2358</v>
      </c>
      <c r="H943" s="43"/>
      <c r="I943" s="43"/>
      <c r="J943" s="159" t="s">
        <v>3247</v>
      </c>
      <c r="K943" s="43"/>
      <c r="L943" s="43"/>
      <c r="M943" s="43"/>
      <c r="N943" s="161">
        <v>2</v>
      </c>
      <c r="O943" s="161">
        <v>2</v>
      </c>
      <c r="P943" s="132">
        <v>2</v>
      </c>
      <c r="Q943" s="133" t="s">
        <v>3413</v>
      </c>
      <c r="R943" s="133"/>
      <c r="S943" s="115">
        <v>2</v>
      </c>
      <c r="T943" s="116"/>
      <c r="U943" s="132"/>
      <c r="V943" s="133"/>
      <c r="W943" s="133"/>
      <c r="X943" s="115"/>
      <c r="Y943" s="116"/>
      <c r="Z943" s="119">
        <f t="shared" si="40"/>
        <v>2</v>
      </c>
      <c r="AA943" s="37">
        <f t="shared" si="41"/>
        <v>2</v>
      </c>
    </row>
    <row r="944" spans="1:27" s="15" customFormat="1" ht="17">
      <c r="A944" s="4" t="s">
        <v>486</v>
      </c>
      <c r="B944" s="4" t="s">
        <v>486</v>
      </c>
      <c r="C944" s="4" t="s">
        <v>486</v>
      </c>
      <c r="D944" s="10" t="s">
        <v>486</v>
      </c>
      <c r="H944" s="4"/>
      <c r="P944" s="165"/>
      <c r="Q944" s="165"/>
      <c r="R944" s="165"/>
      <c r="S944" s="165"/>
      <c r="T944" s="165"/>
      <c r="U944" s="165"/>
      <c r="V944" s="165"/>
      <c r="W944" s="165"/>
      <c r="X944" s="165"/>
      <c r="Y944" s="165"/>
    </row>
    <row r="945" spans="1:27" s="15" customFormat="1" ht="17">
      <c r="A945" s="4" t="s">
        <v>486</v>
      </c>
      <c r="B945" s="4" t="s">
        <v>486</v>
      </c>
      <c r="C945" s="4" t="s">
        <v>486</v>
      </c>
      <c r="D945" s="10" t="s">
        <v>486</v>
      </c>
      <c r="H945" s="4"/>
      <c r="P945" s="165"/>
      <c r="Q945" s="165"/>
      <c r="R945" s="165"/>
      <c r="S945" s="165"/>
      <c r="T945" s="165"/>
      <c r="U945" s="165"/>
      <c r="V945" s="165"/>
      <c r="W945" s="165"/>
      <c r="X945" s="165"/>
      <c r="Y945" s="165"/>
    </row>
    <row r="946" spans="1:27" s="15" customFormat="1" ht="17">
      <c r="A946" s="4" t="s">
        <v>486</v>
      </c>
      <c r="B946" s="4" t="s">
        <v>486</v>
      </c>
      <c r="C946" s="4"/>
      <c r="D946" s="10" t="s">
        <v>486</v>
      </c>
      <c r="E946" s="131" t="s">
        <v>85</v>
      </c>
      <c r="H946" s="4"/>
      <c r="P946" s="165"/>
      <c r="Q946" s="165"/>
      <c r="R946" s="165"/>
      <c r="S946" s="165"/>
      <c r="T946" s="165"/>
      <c r="U946" s="165"/>
      <c r="V946" s="165"/>
      <c r="W946" s="165"/>
      <c r="X946" s="165"/>
      <c r="Y946" s="165"/>
      <c r="Z946" s="15" t="str">
        <f t="shared" si="40"/>
        <v/>
      </c>
      <c r="AA946" s="15" t="str">
        <f t="shared" si="41"/>
        <v/>
      </c>
    </row>
    <row r="947" spans="1:27" ht="119">
      <c r="A947" s="4">
        <v>2577</v>
      </c>
      <c r="B947" s="4" t="s">
        <v>2359</v>
      </c>
      <c r="C947" s="4">
        <v>193</v>
      </c>
      <c r="D947" s="10" t="s">
        <v>32</v>
      </c>
      <c r="E947" s="160" t="s">
        <v>3248</v>
      </c>
      <c r="F947" s="12" t="s">
        <v>2360</v>
      </c>
      <c r="G947" s="12" t="s">
        <v>2113</v>
      </c>
      <c r="H947" s="43"/>
      <c r="I947" s="43"/>
      <c r="J947" s="43"/>
      <c r="K947" s="43"/>
      <c r="L947" s="43"/>
      <c r="M947" s="43"/>
      <c r="N947" s="161">
        <v>0</v>
      </c>
      <c r="O947" s="161">
        <v>2</v>
      </c>
      <c r="P947" s="132">
        <v>2</v>
      </c>
      <c r="Q947" s="133" t="s">
        <v>3560</v>
      </c>
      <c r="R947" s="133" t="s">
        <v>3532</v>
      </c>
      <c r="S947" s="115">
        <v>1</v>
      </c>
      <c r="T947" s="116" t="s">
        <v>3625</v>
      </c>
      <c r="U947" s="132"/>
      <c r="V947" s="133"/>
      <c r="W947" s="133"/>
      <c r="X947" s="115"/>
      <c r="Y947" s="116"/>
      <c r="Z947" s="119">
        <f t="shared" si="40"/>
        <v>2</v>
      </c>
      <c r="AA947" s="37">
        <f t="shared" si="41"/>
        <v>1</v>
      </c>
    </row>
    <row r="948" spans="1:27" s="15" customFormat="1" ht="17">
      <c r="A948" s="4" t="s">
        <v>486</v>
      </c>
      <c r="B948" s="4" t="s">
        <v>486</v>
      </c>
      <c r="C948" s="4" t="s">
        <v>486</v>
      </c>
      <c r="D948" s="10" t="s">
        <v>486</v>
      </c>
      <c r="H948" s="4"/>
      <c r="P948" s="165"/>
      <c r="Q948" s="165"/>
      <c r="R948" s="165"/>
      <c r="S948" s="165"/>
      <c r="T948" s="165"/>
      <c r="U948" s="165"/>
      <c r="V948" s="165"/>
      <c r="W948" s="165"/>
      <c r="X948" s="165"/>
      <c r="Y948" s="165"/>
    </row>
    <row r="949" spans="1:27" s="15" customFormat="1" ht="17">
      <c r="A949" s="4" t="s">
        <v>486</v>
      </c>
      <c r="B949" s="4" t="s">
        <v>486</v>
      </c>
      <c r="C949" s="4" t="s">
        <v>486</v>
      </c>
      <c r="D949" s="10" t="s">
        <v>486</v>
      </c>
      <c r="H949" s="4"/>
      <c r="P949" s="165"/>
      <c r="Q949" s="165"/>
      <c r="R949" s="165"/>
      <c r="S949" s="165"/>
      <c r="T949" s="165"/>
      <c r="U949" s="165"/>
      <c r="V949" s="165"/>
      <c r="W949" s="165"/>
      <c r="X949" s="165"/>
      <c r="Y949" s="165"/>
    </row>
    <row r="950" spans="1:27" ht="37">
      <c r="A950" s="4" t="s">
        <v>486</v>
      </c>
      <c r="B950" s="4" t="s">
        <v>486</v>
      </c>
      <c r="E950" s="171" t="s">
        <v>31</v>
      </c>
      <c r="F950" s="171"/>
      <c r="G950" s="171"/>
      <c r="P950" s="165"/>
      <c r="Q950" s="165"/>
      <c r="R950" s="165"/>
      <c r="S950" s="165"/>
      <c r="T950" s="165"/>
      <c r="U950" s="165"/>
      <c r="V950" s="165"/>
      <c r="W950" s="165"/>
      <c r="X950" s="165"/>
      <c r="Y950" s="165"/>
      <c r="Z950" s="15"/>
      <c r="AA950" s="15"/>
    </row>
    <row r="951" spans="1:27" ht="19">
      <c r="A951" s="4" t="s">
        <v>486</v>
      </c>
      <c r="B951" s="4" t="s">
        <v>486</v>
      </c>
      <c r="E951" s="170" t="s">
        <v>42</v>
      </c>
      <c r="F951" s="170"/>
      <c r="G951" s="170"/>
      <c r="P951" s="165"/>
      <c r="Q951" s="165"/>
      <c r="R951" s="165"/>
      <c r="S951" s="165"/>
      <c r="T951" s="165"/>
      <c r="U951" s="165"/>
      <c r="V951" s="165"/>
      <c r="W951" s="165"/>
      <c r="X951" s="165"/>
      <c r="Y951" s="165"/>
      <c r="Z951" s="15" t="str">
        <f t="shared" si="40"/>
        <v/>
      </c>
      <c r="AA951" s="15" t="str">
        <f t="shared" si="41"/>
        <v/>
      </c>
    </row>
    <row r="952" spans="1:27" s="15" customFormat="1" ht="17">
      <c r="A952" s="4" t="s">
        <v>486</v>
      </c>
      <c r="B952" s="4" t="s">
        <v>486</v>
      </c>
      <c r="C952" s="4"/>
      <c r="D952" s="10"/>
      <c r="E952" s="131" t="s">
        <v>249</v>
      </c>
      <c r="H952" s="4"/>
      <c r="P952" s="165"/>
      <c r="Q952" s="165"/>
      <c r="R952" s="165"/>
      <c r="S952" s="165"/>
      <c r="T952" s="165"/>
      <c r="U952" s="165"/>
      <c r="V952" s="165"/>
      <c r="W952" s="165"/>
      <c r="X952" s="165"/>
      <c r="Y952" s="165"/>
      <c r="Z952" s="15" t="str">
        <f t="shared" si="40"/>
        <v/>
      </c>
      <c r="AA952" s="15" t="str">
        <f t="shared" si="41"/>
        <v/>
      </c>
    </row>
    <row r="953" spans="1:27" ht="409.6">
      <c r="A953" s="4">
        <v>2578</v>
      </c>
      <c r="B953" s="4" t="s">
        <v>2361</v>
      </c>
      <c r="C953" s="4">
        <v>227</v>
      </c>
      <c r="D953" s="10" t="s">
        <v>32</v>
      </c>
      <c r="E953" s="12" t="s">
        <v>2362</v>
      </c>
      <c r="F953" s="12" t="s">
        <v>2363</v>
      </c>
      <c r="G953" s="12" t="s">
        <v>2364</v>
      </c>
      <c r="H953" s="43"/>
      <c r="I953" s="43"/>
      <c r="J953" s="159" t="s">
        <v>3249</v>
      </c>
      <c r="K953" s="43"/>
      <c r="L953" s="43"/>
      <c r="M953" s="43"/>
      <c r="N953" s="161">
        <v>4</v>
      </c>
      <c r="O953" s="161">
        <v>3</v>
      </c>
      <c r="P953" s="132">
        <v>4</v>
      </c>
      <c r="Q953" s="133" t="s">
        <v>3357</v>
      </c>
      <c r="R953" s="133"/>
      <c r="S953" s="115">
        <v>2</v>
      </c>
      <c r="T953" s="116"/>
      <c r="U953" s="132"/>
      <c r="V953" s="133"/>
      <c r="W953" s="133"/>
      <c r="X953" s="115"/>
      <c r="Y953" s="116"/>
      <c r="Z953" s="119">
        <f t="shared" si="40"/>
        <v>4</v>
      </c>
      <c r="AA953" s="37">
        <f t="shared" si="41"/>
        <v>2</v>
      </c>
    </row>
    <row r="954" spans="1:27" ht="409.6">
      <c r="A954" s="4">
        <v>2579</v>
      </c>
      <c r="B954" s="4" t="s">
        <v>2361</v>
      </c>
      <c r="C954" s="4">
        <v>227</v>
      </c>
      <c r="E954" s="13" t="s">
        <v>3135</v>
      </c>
      <c r="F954" s="12" t="s">
        <v>2365</v>
      </c>
      <c r="G954" s="12" t="s">
        <v>2366</v>
      </c>
      <c r="H954" s="43"/>
      <c r="I954" s="43"/>
      <c r="J954" s="159" t="s">
        <v>3249</v>
      </c>
      <c r="K954" s="43"/>
      <c r="L954" s="43"/>
      <c r="M954" s="43"/>
      <c r="P954" s="132">
        <v>2</v>
      </c>
      <c r="Q954" s="133" t="s">
        <v>3358</v>
      </c>
      <c r="R954" s="133"/>
      <c r="S954" s="115">
        <v>2</v>
      </c>
      <c r="T954" s="116"/>
      <c r="U954" s="132"/>
      <c r="V954" s="133"/>
      <c r="W954" s="133"/>
      <c r="X954" s="115"/>
      <c r="Y954" s="116"/>
      <c r="Z954" s="119">
        <f t="shared" si="40"/>
        <v>2</v>
      </c>
      <c r="AA954" s="37">
        <f t="shared" si="41"/>
        <v>2</v>
      </c>
    </row>
    <row r="955" spans="1:27" ht="409.6">
      <c r="A955" s="4">
        <v>2580</v>
      </c>
      <c r="B955" s="4" t="s">
        <v>2361</v>
      </c>
      <c r="C955" s="4">
        <v>227</v>
      </c>
      <c r="E955" s="13" t="s">
        <v>3250</v>
      </c>
      <c r="F955" s="12" t="s">
        <v>2367</v>
      </c>
      <c r="G955" s="12" t="s">
        <v>2070</v>
      </c>
      <c r="H955" s="43"/>
      <c r="I955" s="43"/>
      <c r="J955" s="159" t="s">
        <v>3249</v>
      </c>
      <c r="K955" s="43"/>
      <c r="L955" s="43"/>
      <c r="M955" s="43"/>
      <c r="P955" s="132">
        <v>2</v>
      </c>
      <c r="Q955" s="133" t="s">
        <v>3508</v>
      </c>
      <c r="R955" s="133"/>
      <c r="S955" s="115">
        <v>1</v>
      </c>
      <c r="T955" s="116"/>
      <c r="U955" s="132"/>
      <c r="V955" s="133"/>
      <c r="W955" s="133"/>
      <c r="X955" s="115"/>
      <c r="Y955" s="116"/>
      <c r="Z955" s="119">
        <f t="shared" si="40"/>
        <v>2</v>
      </c>
      <c r="AA955" s="37">
        <f t="shared" si="41"/>
        <v>1</v>
      </c>
    </row>
    <row r="956" spans="1:27" s="15" customFormat="1" ht="17">
      <c r="A956" s="4" t="s">
        <v>486</v>
      </c>
      <c r="B956" s="4" t="s">
        <v>486</v>
      </c>
      <c r="C956" s="4" t="s">
        <v>486</v>
      </c>
      <c r="D956" s="10" t="s">
        <v>486</v>
      </c>
      <c r="H956" s="4"/>
      <c r="P956" s="165"/>
      <c r="Q956" s="165"/>
      <c r="R956" s="165"/>
      <c r="S956" s="165"/>
      <c r="T956" s="165"/>
      <c r="U956" s="165"/>
      <c r="V956" s="165"/>
      <c r="W956" s="165"/>
      <c r="X956" s="165"/>
      <c r="Y956" s="165"/>
    </row>
    <row r="957" spans="1:27" s="15" customFormat="1" ht="17">
      <c r="A957" s="4" t="s">
        <v>486</v>
      </c>
      <c r="B957" s="4" t="s">
        <v>486</v>
      </c>
      <c r="C957" s="4" t="s">
        <v>486</v>
      </c>
      <c r="D957" s="10" t="s">
        <v>486</v>
      </c>
      <c r="H957" s="4"/>
      <c r="P957" s="165"/>
      <c r="Q957" s="165"/>
      <c r="R957" s="165"/>
      <c r="S957" s="165"/>
      <c r="T957" s="165"/>
      <c r="U957" s="165"/>
      <c r="V957" s="165"/>
      <c r="W957" s="165"/>
      <c r="X957" s="165"/>
      <c r="Y957" s="165"/>
    </row>
    <row r="958" spans="1:27" s="15" customFormat="1" ht="34">
      <c r="A958" s="4" t="s">
        <v>486</v>
      </c>
      <c r="B958" s="4" t="s">
        <v>486</v>
      </c>
      <c r="C958" s="4"/>
      <c r="D958" s="10" t="s">
        <v>486</v>
      </c>
      <c r="E958" s="131" t="s">
        <v>2368</v>
      </c>
      <c r="H958" s="4"/>
      <c r="P958" s="165"/>
      <c r="Q958" s="165"/>
      <c r="R958" s="165"/>
      <c r="S958" s="165"/>
      <c r="T958" s="165"/>
      <c r="U958" s="165"/>
      <c r="V958" s="165"/>
      <c r="W958" s="165"/>
      <c r="X958" s="165"/>
      <c r="Y958" s="165"/>
      <c r="Z958" s="15" t="str">
        <f t="shared" si="40"/>
        <v/>
      </c>
      <c r="AA958" s="15" t="str">
        <f t="shared" si="41"/>
        <v/>
      </c>
    </row>
    <row r="959" spans="1:27" ht="409.6">
      <c r="A959" s="4">
        <v>2581</v>
      </c>
      <c r="B959" s="4" t="s">
        <v>2369</v>
      </c>
      <c r="C959" s="4">
        <v>228</v>
      </c>
      <c r="E959" s="13" t="s">
        <v>3252</v>
      </c>
      <c r="F959" s="12" t="s">
        <v>3628</v>
      </c>
      <c r="G959" s="12" t="s">
        <v>2370</v>
      </c>
      <c r="H959" s="43"/>
      <c r="I959" s="43"/>
      <c r="J959" s="159" t="s">
        <v>3251</v>
      </c>
      <c r="K959" s="43"/>
      <c r="L959" s="43"/>
      <c r="M959" s="43"/>
      <c r="P959" s="132">
        <v>3</v>
      </c>
      <c r="Q959" s="133" t="s">
        <v>3359</v>
      </c>
      <c r="R959" s="133"/>
      <c r="S959" s="115">
        <v>3</v>
      </c>
      <c r="T959" s="116"/>
      <c r="U959" s="132"/>
      <c r="V959" s="133"/>
      <c r="W959" s="133"/>
      <c r="X959" s="115"/>
      <c r="Y959" s="116"/>
      <c r="Z959" s="119">
        <f t="shared" si="40"/>
        <v>3</v>
      </c>
      <c r="AA959" s="37">
        <f t="shared" si="41"/>
        <v>3</v>
      </c>
    </row>
    <row r="960" spans="1:27" ht="409.6">
      <c r="A960" s="4">
        <v>2582</v>
      </c>
      <c r="B960" s="4" t="s">
        <v>2369</v>
      </c>
      <c r="C960" s="4">
        <v>228</v>
      </c>
      <c r="E960" s="13" t="s">
        <v>3253</v>
      </c>
      <c r="F960" s="12" t="s">
        <v>2371</v>
      </c>
      <c r="G960" s="12" t="s">
        <v>2372</v>
      </c>
      <c r="H960" s="43"/>
      <c r="I960" s="43"/>
      <c r="J960" s="159" t="s">
        <v>3251</v>
      </c>
      <c r="K960" s="43"/>
      <c r="L960" s="43"/>
      <c r="M960" s="43"/>
      <c r="P960" s="132">
        <v>2</v>
      </c>
      <c r="Q960" s="133" t="s">
        <v>3426</v>
      </c>
      <c r="R960" s="133"/>
      <c r="S960" s="115">
        <v>2</v>
      </c>
      <c r="T960" s="116"/>
      <c r="U960" s="132"/>
      <c r="V960" s="133"/>
      <c r="W960" s="133"/>
      <c r="X960" s="115"/>
      <c r="Y960" s="116"/>
      <c r="Z960" s="119">
        <f t="shared" si="40"/>
        <v>2</v>
      </c>
      <c r="AA960" s="37">
        <f t="shared" si="41"/>
        <v>2</v>
      </c>
    </row>
    <row r="961" spans="1:27" ht="409.6">
      <c r="A961" s="4">
        <v>2583</v>
      </c>
      <c r="B961" s="4" t="s">
        <v>2369</v>
      </c>
      <c r="C961" s="4">
        <v>228</v>
      </c>
      <c r="E961" s="13" t="s">
        <v>3254</v>
      </c>
      <c r="F961" s="12" t="s">
        <v>2373</v>
      </c>
      <c r="G961" s="12" t="s">
        <v>2374</v>
      </c>
      <c r="H961" s="43"/>
      <c r="I961" s="43"/>
      <c r="J961" s="159" t="s">
        <v>3251</v>
      </c>
      <c r="K961" s="43"/>
      <c r="L961" s="43"/>
      <c r="M961" s="43"/>
      <c r="P961" s="132">
        <v>3</v>
      </c>
      <c r="Q961" s="133" t="s">
        <v>3368</v>
      </c>
      <c r="R961" s="133"/>
      <c r="S961" s="115">
        <v>2</v>
      </c>
      <c r="T961" s="116"/>
      <c r="U961" s="132"/>
      <c r="V961" s="133"/>
      <c r="W961" s="133"/>
      <c r="X961" s="115"/>
      <c r="Y961" s="116"/>
      <c r="Z961" s="119">
        <f t="shared" si="40"/>
        <v>3</v>
      </c>
      <c r="AA961" s="37">
        <f t="shared" si="41"/>
        <v>2</v>
      </c>
    </row>
    <row r="962" spans="1:27" ht="409.6">
      <c r="A962" s="4">
        <v>2584</v>
      </c>
      <c r="B962" s="4" t="s">
        <v>2369</v>
      </c>
      <c r="C962" s="4">
        <v>228</v>
      </c>
      <c r="E962" s="13" t="s">
        <v>3255</v>
      </c>
      <c r="F962" s="12" t="s">
        <v>2375</v>
      </c>
      <c r="G962" s="12" t="s">
        <v>2376</v>
      </c>
      <c r="H962" s="43"/>
      <c r="I962" s="43"/>
      <c r="J962" s="159" t="s">
        <v>3251</v>
      </c>
      <c r="K962" s="43"/>
      <c r="L962" s="43"/>
      <c r="M962" s="43"/>
      <c r="P962" s="132">
        <v>3</v>
      </c>
      <c r="Q962" s="133" t="s">
        <v>3369</v>
      </c>
      <c r="R962" s="133"/>
      <c r="S962" s="115">
        <v>2</v>
      </c>
      <c r="T962" s="116"/>
      <c r="U962" s="132"/>
      <c r="V962" s="133"/>
      <c r="W962" s="133"/>
      <c r="X962" s="115"/>
      <c r="Y962" s="116"/>
      <c r="Z962" s="119">
        <f t="shared" si="40"/>
        <v>3</v>
      </c>
      <c r="AA962" s="37">
        <f t="shared" si="41"/>
        <v>2</v>
      </c>
    </row>
    <row r="963" spans="1:27" ht="409.6">
      <c r="A963" s="4">
        <v>2585</v>
      </c>
      <c r="B963" s="4" t="s">
        <v>2369</v>
      </c>
      <c r="C963" s="4">
        <v>228</v>
      </c>
      <c r="E963" s="13" t="s">
        <v>3256</v>
      </c>
      <c r="F963" s="12" t="s">
        <v>2377</v>
      </c>
      <c r="G963" s="12" t="s">
        <v>2378</v>
      </c>
      <c r="H963" s="43"/>
      <c r="I963" s="43"/>
      <c r="J963" s="159" t="s">
        <v>3251</v>
      </c>
      <c r="K963" s="43"/>
      <c r="L963" s="43"/>
      <c r="M963" s="43"/>
      <c r="P963" s="132">
        <v>3</v>
      </c>
      <c r="Q963" s="133" t="s">
        <v>3360</v>
      </c>
      <c r="R963" s="133"/>
      <c r="S963" s="115">
        <v>2</v>
      </c>
      <c r="T963" s="116"/>
      <c r="U963" s="132"/>
      <c r="V963" s="133"/>
      <c r="W963" s="133"/>
      <c r="X963" s="115"/>
      <c r="Y963" s="116"/>
      <c r="Z963" s="119">
        <f t="shared" si="40"/>
        <v>3</v>
      </c>
      <c r="AA963" s="37">
        <f t="shared" si="41"/>
        <v>2</v>
      </c>
    </row>
    <row r="964" spans="1:27" ht="409.6">
      <c r="A964" s="4">
        <v>2586</v>
      </c>
      <c r="B964" s="4" t="s">
        <v>2369</v>
      </c>
      <c r="C964" s="4">
        <v>228</v>
      </c>
      <c r="E964" s="13" t="s">
        <v>3257</v>
      </c>
      <c r="F964" s="12" t="s">
        <v>2379</v>
      </c>
      <c r="G964" s="12" t="s">
        <v>2380</v>
      </c>
      <c r="H964" s="43"/>
      <c r="I964" s="43"/>
      <c r="J964" s="159" t="s">
        <v>3251</v>
      </c>
      <c r="K964" s="43"/>
      <c r="L964" s="43"/>
      <c r="M964" s="43"/>
      <c r="P964" s="132">
        <v>2</v>
      </c>
      <c r="Q964" s="133" t="s">
        <v>3509</v>
      </c>
      <c r="R964" s="133"/>
      <c r="S964" s="115">
        <v>2</v>
      </c>
      <c r="T964" s="116"/>
      <c r="U964" s="132"/>
      <c r="V964" s="133"/>
      <c r="W964" s="133"/>
      <c r="X964" s="115"/>
      <c r="Y964" s="116"/>
      <c r="Z964" s="119">
        <f t="shared" si="40"/>
        <v>2</v>
      </c>
      <c r="AA964" s="37">
        <f t="shared" si="41"/>
        <v>2</v>
      </c>
    </row>
    <row r="965" spans="1:27" ht="409.6">
      <c r="A965" s="4">
        <v>2587</v>
      </c>
      <c r="B965" s="4" t="s">
        <v>2369</v>
      </c>
      <c r="C965" s="4">
        <v>228</v>
      </c>
      <c r="E965" s="13" t="s">
        <v>3258</v>
      </c>
      <c r="F965" s="12" t="s">
        <v>2381</v>
      </c>
      <c r="G965" s="12" t="s">
        <v>2382</v>
      </c>
      <c r="H965" s="43"/>
      <c r="I965" s="43"/>
      <c r="J965" s="159" t="s">
        <v>3251</v>
      </c>
      <c r="K965" s="43"/>
      <c r="L965" s="43"/>
      <c r="M965" s="43"/>
      <c r="P965" s="132">
        <v>2</v>
      </c>
      <c r="Q965" s="133" t="s">
        <v>3413</v>
      </c>
      <c r="R965" s="133"/>
      <c r="S965" s="115">
        <v>2</v>
      </c>
      <c r="T965" s="116"/>
      <c r="U965" s="132"/>
      <c r="V965" s="133"/>
      <c r="W965" s="133"/>
      <c r="X965" s="115"/>
      <c r="Y965" s="116"/>
      <c r="Z965" s="119">
        <f t="shared" si="40"/>
        <v>2</v>
      </c>
      <c r="AA965" s="37">
        <f t="shared" si="41"/>
        <v>2</v>
      </c>
    </row>
    <row r="966" spans="1:27" ht="409.6">
      <c r="A966" s="4">
        <v>2588</v>
      </c>
      <c r="B966" s="4" t="s">
        <v>2369</v>
      </c>
      <c r="C966" s="4">
        <v>228</v>
      </c>
      <c r="E966" s="13" t="s">
        <v>3259</v>
      </c>
      <c r="F966" s="12" t="s">
        <v>2383</v>
      </c>
      <c r="G966" s="12" t="s">
        <v>2384</v>
      </c>
      <c r="H966" s="43"/>
      <c r="I966" s="43"/>
      <c r="J966" s="159" t="s">
        <v>3251</v>
      </c>
      <c r="K966" s="43"/>
      <c r="L966" s="43"/>
      <c r="M966" s="43"/>
      <c r="P966" s="132">
        <v>2</v>
      </c>
      <c r="Q966" s="133" t="s">
        <v>3370</v>
      </c>
      <c r="R966" s="133"/>
      <c r="S966" s="115">
        <v>2</v>
      </c>
      <c r="T966" s="116"/>
      <c r="U966" s="132"/>
      <c r="V966" s="133"/>
      <c r="W966" s="133"/>
      <c r="X966" s="115"/>
      <c r="Y966" s="116"/>
      <c r="Z966" s="119">
        <f t="shared" si="40"/>
        <v>2</v>
      </c>
      <c r="AA966" s="37">
        <f t="shared" si="41"/>
        <v>2</v>
      </c>
    </row>
    <row r="967" spans="1:27" ht="409.6">
      <c r="A967" s="4">
        <v>2589</v>
      </c>
      <c r="B967" s="4" t="s">
        <v>2369</v>
      </c>
      <c r="C967" s="4">
        <v>228</v>
      </c>
      <c r="E967" s="13" t="s">
        <v>3260</v>
      </c>
      <c r="F967" s="12" t="s">
        <v>2385</v>
      </c>
      <c r="G967" s="12" t="s">
        <v>2386</v>
      </c>
      <c r="H967" s="43"/>
      <c r="I967" s="43"/>
      <c r="J967" s="159" t="s">
        <v>3251</v>
      </c>
      <c r="K967" s="43"/>
      <c r="L967" s="43"/>
      <c r="M967" s="43"/>
      <c r="P967" s="132">
        <v>2</v>
      </c>
      <c r="Q967" s="133" t="s">
        <v>3510</v>
      </c>
      <c r="R967" s="133"/>
      <c r="S967" s="115">
        <v>2</v>
      </c>
      <c r="T967" s="116"/>
      <c r="U967" s="132"/>
      <c r="V967" s="133"/>
      <c r="W967" s="133"/>
      <c r="X967" s="115"/>
      <c r="Y967" s="116"/>
      <c r="Z967" s="119">
        <f t="shared" si="40"/>
        <v>2</v>
      </c>
      <c r="AA967" s="37">
        <f t="shared" si="41"/>
        <v>2</v>
      </c>
    </row>
    <row r="968" spans="1:27" ht="409.6">
      <c r="A968" s="4">
        <v>2590</v>
      </c>
      <c r="B968" s="4" t="s">
        <v>2369</v>
      </c>
      <c r="C968" s="4">
        <v>228</v>
      </c>
      <c r="E968" s="13" t="s">
        <v>3261</v>
      </c>
      <c r="F968" s="12" t="s">
        <v>2387</v>
      </c>
      <c r="G968" s="12" t="s">
        <v>2388</v>
      </c>
      <c r="H968" s="43"/>
      <c r="I968" s="43"/>
      <c r="J968" s="159" t="s">
        <v>3251</v>
      </c>
      <c r="K968" s="43"/>
      <c r="L968" s="43"/>
      <c r="M968" s="43"/>
      <c r="P968" s="132">
        <v>2</v>
      </c>
      <c r="Q968" s="133" t="s">
        <v>3371</v>
      </c>
      <c r="R968" s="133"/>
      <c r="S968" s="115">
        <v>2</v>
      </c>
      <c r="T968" s="116"/>
      <c r="U968" s="132"/>
      <c r="V968" s="133"/>
      <c r="W968" s="133"/>
      <c r="X968" s="115"/>
      <c r="Y968" s="116"/>
      <c r="Z968" s="119">
        <f t="shared" si="40"/>
        <v>2</v>
      </c>
      <c r="AA968" s="37">
        <f t="shared" si="41"/>
        <v>2</v>
      </c>
    </row>
    <row r="969" spans="1:27" ht="409.6">
      <c r="A969" s="4">
        <v>2591</v>
      </c>
      <c r="B969" s="4" t="s">
        <v>2369</v>
      </c>
      <c r="C969" s="4">
        <v>228</v>
      </c>
      <c r="E969" s="13" t="s">
        <v>3125</v>
      </c>
      <c r="F969" s="12" t="s">
        <v>2389</v>
      </c>
      <c r="G969" s="12" t="s">
        <v>2390</v>
      </c>
      <c r="H969" s="43"/>
      <c r="I969" s="43"/>
      <c r="J969" s="159" t="s">
        <v>3251</v>
      </c>
      <c r="K969" s="43"/>
      <c r="L969" s="43"/>
      <c r="M969" s="43"/>
      <c r="P969" s="132">
        <v>0</v>
      </c>
      <c r="Q969" s="133" t="s">
        <v>3511</v>
      </c>
      <c r="R969" s="133"/>
      <c r="S969" s="115">
        <v>0</v>
      </c>
      <c r="T969" s="116"/>
      <c r="U969" s="132"/>
      <c r="V969" s="133"/>
      <c r="W969" s="133"/>
      <c r="X969" s="115"/>
      <c r="Y969" s="116"/>
      <c r="Z969" s="119">
        <f t="shared" si="40"/>
        <v>0</v>
      </c>
      <c r="AA969" s="37">
        <f t="shared" si="41"/>
        <v>0</v>
      </c>
    </row>
    <row r="970" spans="1:27" ht="409.6">
      <c r="A970" s="4">
        <v>2592</v>
      </c>
      <c r="B970" s="4" t="s">
        <v>2369</v>
      </c>
      <c r="C970" s="4">
        <v>228</v>
      </c>
      <c r="E970" s="13" t="s">
        <v>3262</v>
      </c>
      <c r="F970" s="12" t="s">
        <v>2391</v>
      </c>
      <c r="G970" s="12" t="s">
        <v>2070</v>
      </c>
      <c r="H970" s="43"/>
      <c r="I970" s="43"/>
      <c r="J970" s="159" t="s">
        <v>3251</v>
      </c>
      <c r="K970" s="43"/>
      <c r="L970" s="43"/>
      <c r="M970" s="43"/>
      <c r="P970" s="132">
        <v>2</v>
      </c>
      <c r="Q970" s="133" t="s">
        <v>3561</v>
      </c>
      <c r="R970" s="133"/>
      <c r="S970" s="115">
        <v>2</v>
      </c>
      <c r="T970" s="116"/>
      <c r="U970" s="132"/>
      <c r="V970" s="133"/>
      <c r="W970" s="133"/>
      <c r="X970" s="115"/>
      <c r="Y970" s="116"/>
      <c r="Z970" s="119">
        <f t="shared" si="40"/>
        <v>2</v>
      </c>
      <c r="AA970" s="37">
        <f t="shared" si="41"/>
        <v>2</v>
      </c>
    </row>
    <row r="971" spans="1:27" s="15" customFormat="1" ht="17">
      <c r="A971" s="4" t="s">
        <v>486</v>
      </c>
      <c r="B971" s="4" t="s">
        <v>486</v>
      </c>
      <c r="C971" s="4" t="s">
        <v>486</v>
      </c>
      <c r="D971" s="10"/>
      <c r="H971" s="4"/>
      <c r="P971" s="165"/>
      <c r="Q971" s="165"/>
      <c r="R971" s="165"/>
      <c r="S971" s="165"/>
      <c r="T971" s="165"/>
      <c r="U971" s="165"/>
      <c r="V971" s="165"/>
      <c r="W971" s="165"/>
      <c r="X971" s="165"/>
      <c r="Y971" s="165"/>
    </row>
    <row r="972" spans="1:27" s="15" customFormat="1" ht="17">
      <c r="A972" s="4" t="s">
        <v>486</v>
      </c>
      <c r="B972" s="4" t="s">
        <v>486</v>
      </c>
      <c r="C972" s="4" t="s">
        <v>486</v>
      </c>
      <c r="D972" s="10"/>
      <c r="H972" s="4"/>
      <c r="P972" s="165"/>
      <c r="Q972" s="165"/>
      <c r="R972" s="165"/>
      <c r="S972" s="165"/>
      <c r="T972" s="165"/>
      <c r="U972" s="165"/>
      <c r="V972" s="165"/>
      <c r="W972" s="165"/>
      <c r="X972" s="165"/>
      <c r="Y972" s="165"/>
    </row>
    <row r="973" spans="1:27" s="15" customFormat="1" ht="34">
      <c r="A973" s="4" t="s">
        <v>486</v>
      </c>
      <c r="B973" s="4" t="s">
        <v>486</v>
      </c>
      <c r="C973" s="4"/>
      <c r="D973" s="10"/>
      <c r="E973" s="131" t="s">
        <v>111</v>
      </c>
      <c r="H973" s="4"/>
      <c r="P973" s="165"/>
      <c r="Q973" s="165"/>
      <c r="R973" s="165"/>
      <c r="S973" s="165"/>
      <c r="T973" s="165"/>
      <c r="U973" s="165"/>
      <c r="V973" s="165"/>
      <c r="W973" s="165"/>
      <c r="X973" s="165"/>
      <c r="Y973" s="165"/>
      <c r="Z973" s="15" t="str">
        <f t="shared" ref="Z973:Z1036" si="42">IF(U973&lt;&gt;"",U973,IF(P973&lt;&gt;"",P973,IF(N973&lt;&gt;"",N973,"")))</f>
        <v/>
      </c>
      <c r="AA973" s="15" t="str">
        <f t="shared" ref="AA973:AA1036" si="43">IF(X973&lt;&gt;"",X973,IF(S973&lt;&gt;"",S973,IF(O973&lt;&gt;"",O973,"")))</f>
        <v/>
      </c>
    </row>
    <row r="974" spans="1:27" ht="409.6">
      <c r="A974" s="4">
        <v>2593</v>
      </c>
      <c r="B974" s="4" t="s">
        <v>2392</v>
      </c>
      <c r="C974" s="4">
        <v>229</v>
      </c>
      <c r="E974" s="13" t="s">
        <v>3264</v>
      </c>
      <c r="F974" s="12" t="s">
        <v>2393</v>
      </c>
      <c r="G974" s="12" t="s">
        <v>2394</v>
      </c>
      <c r="H974" s="43"/>
      <c r="I974" s="43"/>
      <c r="J974" s="159" t="s">
        <v>3263</v>
      </c>
      <c r="K974" s="43"/>
      <c r="L974" s="43"/>
      <c r="M974" s="43"/>
      <c r="P974" s="132">
        <v>2</v>
      </c>
      <c r="Q974" s="133" t="s">
        <v>3481</v>
      </c>
      <c r="R974" s="133"/>
      <c r="S974" s="115">
        <v>2</v>
      </c>
      <c r="T974" s="116"/>
      <c r="U974" s="132"/>
      <c r="V974" s="133"/>
      <c r="W974" s="133"/>
      <c r="X974" s="115"/>
      <c r="Y974" s="116"/>
      <c r="Z974" s="119">
        <f t="shared" si="42"/>
        <v>2</v>
      </c>
      <c r="AA974" s="37">
        <f t="shared" si="43"/>
        <v>2</v>
      </c>
    </row>
    <row r="975" spans="1:27" ht="409.6">
      <c r="A975" s="4">
        <v>2594</v>
      </c>
      <c r="B975" s="4" t="s">
        <v>2392</v>
      </c>
      <c r="C975" s="4">
        <v>229</v>
      </c>
      <c r="E975" s="13" t="s">
        <v>3265</v>
      </c>
      <c r="F975" s="12" t="s">
        <v>2395</v>
      </c>
      <c r="G975" s="12" t="s">
        <v>2396</v>
      </c>
      <c r="H975" s="43"/>
      <c r="I975" s="43"/>
      <c r="J975" s="159" t="s">
        <v>3263</v>
      </c>
      <c r="K975" s="43"/>
      <c r="L975" s="43"/>
      <c r="M975" s="43"/>
      <c r="P975" s="132">
        <v>3</v>
      </c>
      <c r="Q975" s="133" t="s">
        <v>3512</v>
      </c>
      <c r="R975" s="133"/>
      <c r="S975" s="115">
        <v>2.5</v>
      </c>
      <c r="T975" s="116"/>
      <c r="U975" s="132"/>
      <c r="V975" s="133"/>
      <c r="W975" s="133"/>
      <c r="X975" s="115"/>
      <c r="Y975" s="116"/>
      <c r="Z975" s="119">
        <f t="shared" si="42"/>
        <v>3</v>
      </c>
      <c r="AA975" s="37">
        <f t="shared" si="43"/>
        <v>2.5</v>
      </c>
    </row>
    <row r="976" spans="1:27" ht="409.6">
      <c r="A976" s="4">
        <v>2595</v>
      </c>
      <c r="B976" s="4" t="s">
        <v>2392</v>
      </c>
      <c r="C976" s="4">
        <v>229</v>
      </c>
      <c r="E976" s="13" t="s">
        <v>3266</v>
      </c>
      <c r="F976" s="12" t="s">
        <v>2397</v>
      </c>
      <c r="G976" s="12" t="s">
        <v>2070</v>
      </c>
      <c r="H976" s="43"/>
      <c r="I976" s="43"/>
      <c r="J976" s="159" t="s">
        <v>3263</v>
      </c>
      <c r="K976" s="43"/>
      <c r="L976" s="43"/>
      <c r="M976" s="43"/>
      <c r="P976" s="132">
        <v>1</v>
      </c>
      <c r="Q976" s="133" t="s">
        <v>3513</v>
      </c>
      <c r="R976" s="133"/>
      <c r="S976" s="115">
        <v>1</v>
      </c>
      <c r="T976" s="116"/>
      <c r="U976" s="132"/>
      <c r="V976" s="133"/>
      <c r="W976" s="133"/>
      <c r="X976" s="115"/>
      <c r="Y976" s="116"/>
      <c r="Z976" s="119">
        <f t="shared" si="42"/>
        <v>1</v>
      </c>
      <c r="AA976" s="37">
        <f t="shared" si="43"/>
        <v>1</v>
      </c>
    </row>
    <row r="977" spans="1:27" s="15" customFormat="1" ht="17">
      <c r="A977" s="4" t="s">
        <v>486</v>
      </c>
      <c r="B977" s="4" t="s">
        <v>486</v>
      </c>
      <c r="C977" s="4" t="s">
        <v>486</v>
      </c>
      <c r="D977" s="10" t="s">
        <v>486</v>
      </c>
      <c r="H977" s="4"/>
      <c r="P977" s="165"/>
      <c r="Q977" s="165"/>
      <c r="R977" s="165"/>
      <c r="S977" s="165"/>
      <c r="T977" s="165"/>
      <c r="U977" s="165"/>
      <c r="V977" s="165"/>
      <c r="W977" s="165"/>
      <c r="X977" s="165"/>
      <c r="Y977" s="165"/>
    </row>
    <row r="978" spans="1:27" s="15" customFormat="1" ht="17">
      <c r="A978" s="4" t="s">
        <v>486</v>
      </c>
      <c r="B978" s="4" t="s">
        <v>486</v>
      </c>
      <c r="C978" s="4" t="s">
        <v>486</v>
      </c>
      <c r="D978" s="10" t="s">
        <v>486</v>
      </c>
      <c r="H978" s="4"/>
      <c r="P978" s="165"/>
      <c r="Q978" s="165"/>
      <c r="R978" s="165"/>
      <c r="S978" s="165"/>
      <c r="T978" s="165"/>
      <c r="U978" s="165"/>
      <c r="V978" s="165"/>
      <c r="W978" s="165"/>
      <c r="X978" s="165"/>
      <c r="Y978" s="165"/>
    </row>
    <row r="979" spans="1:27" s="15" customFormat="1" ht="17">
      <c r="A979" s="4" t="s">
        <v>486</v>
      </c>
      <c r="B979" s="4" t="s">
        <v>486</v>
      </c>
      <c r="C979" s="4"/>
      <c r="D979" s="10" t="s">
        <v>486</v>
      </c>
      <c r="E979" s="131" t="s">
        <v>114</v>
      </c>
      <c r="H979" s="4"/>
      <c r="P979" s="165"/>
      <c r="Q979" s="165"/>
      <c r="R979" s="165"/>
      <c r="S979" s="165"/>
      <c r="T979" s="165"/>
      <c r="U979" s="165"/>
      <c r="V979" s="165"/>
      <c r="W979" s="165"/>
      <c r="X979" s="165"/>
      <c r="Y979" s="165"/>
      <c r="Z979" s="15" t="str">
        <f t="shared" si="42"/>
        <v/>
      </c>
      <c r="AA979" s="15" t="str">
        <f t="shared" si="43"/>
        <v/>
      </c>
    </row>
    <row r="980" spans="1:27" ht="409.6">
      <c r="A980" s="4">
        <v>2596</v>
      </c>
      <c r="B980" s="4" t="s">
        <v>990</v>
      </c>
      <c r="C980" s="4">
        <v>233</v>
      </c>
      <c r="E980" s="13" t="s">
        <v>3267</v>
      </c>
      <c r="F980" s="12" t="s">
        <v>2398</v>
      </c>
      <c r="G980" s="12" t="s">
        <v>2399</v>
      </c>
      <c r="H980" s="43"/>
      <c r="I980" s="43"/>
      <c r="J980" s="159" t="s">
        <v>2655</v>
      </c>
      <c r="K980" s="43"/>
      <c r="L980" s="43"/>
      <c r="M980" s="43"/>
      <c r="P980" s="132">
        <v>2</v>
      </c>
      <c r="Q980" s="133" t="s">
        <v>3379</v>
      </c>
      <c r="R980" s="133"/>
      <c r="S980" s="115">
        <v>2</v>
      </c>
      <c r="T980" s="116"/>
      <c r="U980" s="132"/>
      <c r="V980" s="133"/>
      <c r="W980" s="133"/>
      <c r="X980" s="115"/>
      <c r="Y980" s="116"/>
      <c r="Z980" s="119">
        <f t="shared" si="42"/>
        <v>2</v>
      </c>
      <c r="AA980" s="37">
        <f t="shared" si="43"/>
        <v>2</v>
      </c>
    </row>
    <row r="981" spans="1:27" ht="409.6">
      <c r="A981" s="4">
        <v>2597</v>
      </c>
      <c r="B981" s="4" t="s">
        <v>990</v>
      </c>
      <c r="C981" s="4">
        <v>233</v>
      </c>
      <c r="E981" s="13" t="s">
        <v>3268</v>
      </c>
      <c r="F981" s="12" t="s">
        <v>2400</v>
      </c>
      <c r="G981" s="12" t="s">
        <v>2401</v>
      </c>
      <c r="H981" s="43"/>
      <c r="I981" s="43"/>
      <c r="J981" s="159" t="s">
        <v>2655</v>
      </c>
      <c r="K981" s="43"/>
      <c r="L981" s="43"/>
      <c r="M981" s="43"/>
      <c r="P981" s="132">
        <v>2</v>
      </c>
      <c r="Q981" s="133" t="s">
        <v>3380</v>
      </c>
      <c r="R981" s="133"/>
      <c r="S981" s="115">
        <v>2</v>
      </c>
      <c r="T981" s="116"/>
      <c r="U981" s="132"/>
      <c r="V981" s="133"/>
      <c r="W981" s="133"/>
      <c r="X981" s="115"/>
      <c r="Y981" s="116"/>
      <c r="Z981" s="119">
        <f t="shared" si="42"/>
        <v>2</v>
      </c>
      <c r="AA981" s="37">
        <f t="shared" si="43"/>
        <v>2</v>
      </c>
    </row>
    <row r="982" spans="1:27" ht="409.6">
      <c r="A982" s="4">
        <v>2598</v>
      </c>
      <c r="B982" s="4" t="s">
        <v>990</v>
      </c>
      <c r="C982" s="4">
        <v>233</v>
      </c>
      <c r="E982" s="13" t="s">
        <v>3269</v>
      </c>
      <c r="F982" s="12" t="s">
        <v>2402</v>
      </c>
      <c r="G982" s="12" t="s">
        <v>2403</v>
      </c>
      <c r="H982" s="43"/>
      <c r="I982" s="43"/>
      <c r="J982" s="159" t="s">
        <v>2655</v>
      </c>
      <c r="K982" s="43"/>
      <c r="L982" s="43"/>
      <c r="M982" s="43"/>
      <c r="P982" s="132">
        <v>1</v>
      </c>
      <c r="Q982" s="133" t="s">
        <v>3381</v>
      </c>
      <c r="R982" s="133"/>
      <c r="S982" s="115">
        <v>1</v>
      </c>
      <c r="T982" s="116"/>
      <c r="U982" s="132"/>
      <c r="V982" s="133"/>
      <c r="W982" s="133"/>
      <c r="X982" s="115"/>
      <c r="Y982" s="116"/>
      <c r="Z982" s="119">
        <f t="shared" si="42"/>
        <v>1</v>
      </c>
      <c r="AA982" s="37">
        <f t="shared" si="43"/>
        <v>1</v>
      </c>
    </row>
    <row r="983" spans="1:27" ht="409.6">
      <c r="A983" s="4">
        <v>2599</v>
      </c>
      <c r="B983" s="4" t="s">
        <v>990</v>
      </c>
      <c r="C983" s="4">
        <v>233</v>
      </c>
      <c r="E983" s="13" t="s">
        <v>3270</v>
      </c>
      <c r="F983" s="12" t="s">
        <v>2404</v>
      </c>
      <c r="G983" s="12" t="s">
        <v>2405</v>
      </c>
      <c r="H983" s="43"/>
      <c r="I983" s="43"/>
      <c r="J983" s="159" t="s">
        <v>2655</v>
      </c>
      <c r="K983" s="43"/>
      <c r="L983" s="43"/>
      <c r="M983" s="43"/>
      <c r="P983" s="132">
        <v>2</v>
      </c>
      <c r="Q983" s="133" t="s">
        <v>3361</v>
      </c>
      <c r="R983" s="133"/>
      <c r="S983" s="115">
        <v>2</v>
      </c>
      <c r="T983" s="116"/>
      <c r="U983" s="132"/>
      <c r="V983" s="133"/>
      <c r="W983" s="133"/>
      <c r="X983" s="115"/>
      <c r="Y983" s="116"/>
      <c r="Z983" s="119">
        <f t="shared" si="42"/>
        <v>2</v>
      </c>
      <c r="AA983" s="37">
        <f t="shared" si="43"/>
        <v>2</v>
      </c>
    </row>
    <row r="984" spans="1:27" ht="409.6">
      <c r="A984" s="4">
        <v>2600</v>
      </c>
      <c r="B984" s="4" t="s">
        <v>990</v>
      </c>
      <c r="C984" s="4">
        <v>233</v>
      </c>
      <c r="E984" s="13" t="s">
        <v>3271</v>
      </c>
      <c r="F984" s="12" t="s">
        <v>2406</v>
      </c>
      <c r="G984" s="12" t="s">
        <v>2407</v>
      </c>
      <c r="H984" s="43"/>
      <c r="I984" s="43"/>
      <c r="J984" s="159" t="s">
        <v>2655</v>
      </c>
      <c r="K984" s="43"/>
      <c r="L984" s="43"/>
      <c r="M984" s="43"/>
      <c r="P984" s="132">
        <v>1</v>
      </c>
      <c r="Q984" s="133" t="s">
        <v>3381</v>
      </c>
      <c r="R984" s="133"/>
      <c r="S984" s="115">
        <v>1</v>
      </c>
      <c r="T984" s="116"/>
      <c r="U984" s="132"/>
      <c r="V984" s="133"/>
      <c r="W984" s="133"/>
      <c r="X984" s="115"/>
      <c r="Y984" s="116"/>
      <c r="Z984" s="119">
        <f t="shared" si="42"/>
        <v>1</v>
      </c>
      <c r="AA984" s="37">
        <f t="shared" si="43"/>
        <v>1</v>
      </c>
    </row>
    <row r="985" spans="1:27" ht="409.6">
      <c r="A985" s="4">
        <v>2601</v>
      </c>
      <c r="B985" s="4" t="s">
        <v>990</v>
      </c>
      <c r="C985" s="4">
        <v>233</v>
      </c>
      <c r="E985" s="13" t="s">
        <v>3272</v>
      </c>
      <c r="F985" s="12" t="s">
        <v>2408</v>
      </c>
      <c r="G985" s="12" t="s">
        <v>2409</v>
      </c>
      <c r="H985" s="43"/>
      <c r="I985" s="43"/>
      <c r="J985" s="159" t="s">
        <v>2655</v>
      </c>
      <c r="K985" s="43"/>
      <c r="L985" s="43"/>
      <c r="M985" s="43"/>
      <c r="P985" s="132">
        <v>1</v>
      </c>
      <c r="Q985" s="133" t="s">
        <v>3413</v>
      </c>
      <c r="R985" s="133"/>
      <c r="S985" s="115">
        <v>1</v>
      </c>
      <c r="T985" s="116"/>
      <c r="U985" s="132"/>
      <c r="V985" s="133"/>
      <c r="W985" s="133"/>
      <c r="X985" s="115"/>
      <c r="Y985" s="116"/>
      <c r="Z985" s="119">
        <f t="shared" si="42"/>
        <v>1</v>
      </c>
      <c r="AA985" s="37">
        <f t="shared" si="43"/>
        <v>1</v>
      </c>
    </row>
    <row r="986" spans="1:27" ht="409.6">
      <c r="A986" s="4">
        <v>2602</v>
      </c>
      <c r="B986" s="4" t="s">
        <v>990</v>
      </c>
      <c r="C986" s="4">
        <v>233</v>
      </c>
      <c r="E986" s="13" t="s">
        <v>3273</v>
      </c>
      <c r="F986" s="12" t="s">
        <v>2410</v>
      </c>
      <c r="G986" s="12" t="s">
        <v>2411</v>
      </c>
      <c r="H986" s="43"/>
      <c r="I986" s="43"/>
      <c r="J986" s="159" t="s">
        <v>2655</v>
      </c>
      <c r="K986" s="43"/>
      <c r="L986" s="43"/>
      <c r="M986" s="43"/>
      <c r="P986" s="132">
        <v>2</v>
      </c>
      <c r="Q986" s="133" t="s">
        <v>3383</v>
      </c>
      <c r="R986" s="133"/>
      <c r="S986" s="115">
        <v>2</v>
      </c>
      <c r="T986" s="116"/>
      <c r="U986" s="132"/>
      <c r="V986" s="133"/>
      <c r="W986" s="133"/>
      <c r="X986" s="115"/>
      <c r="Y986" s="116"/>
      <c r="Z986" s="119">
        <f t="shared" si="42"/>
        <v>2</v>
      </c>
      <c r="AA986" s="37">
        <f t="shared" si="43"/>
        <v>2</v>
      </c>
    </row>
    <row r="987" spans="1:27" ht="409.6">
      <c r="A987" s="4">
        <v>2603</v>
      </c>
      <c r="B987" s="4" t="s">
        <v>990</v>
      </c>
      <c r="C987" s="4">
        <v>233</v>
      </c>
      <c r="E987" s="13" t="s">
        <v>3274</v>
      </c>
      <c r="F987" s="12" t="s">
        <v>2412</v>
      </c>
      <c r="G987" s="12" t="s">
        <v>2413</v>
      </c>
      <c r="H987" s="43"/>
      <c r="I987" s="43"/>
      <c r="J987" s="159" t="s">
        <v>2655</v>
      </c>
      <c r="K987" s="43"/>
      <c r="L987" s="43"/>
      <c r="M987" s="43"/>
      <c r="P987" s="132">
        <v>2</v>
      </c>
      <c r="Q987" s="133" t="s">
        <v>3382</v>
      </c>
      <c r="R987" s="133"/>
      <c r="S987" s="115">
        <v>2</v>
      </c>
      <c r="T987" s="116"/>
      <c r="U987" s="132"/>
      <c r="V987" s="133"/>
      <c r="W987" s="133"/>
      <c r="X987" s="115"/>
      <c r="Y987" s="116"/>
      <c r="Z987" s="119">
        <f t="shared" si="42"/>
        <v>2</v>
      </c>
      <c r="AA987" s="37">
        <f t="shared" si="43"/>
        <v>2</v>
      </c>
    </row>
    <row r="988" spans="1:27" ht="409.6">
      <c r="A988" s="4">
        <v>2604</v>
      </c>
      <c r="B988" s="4" t="s">
        <v>990</v>
      </c>
      <c r="C988" s="4">
        <v>233</v>
      </c>
      <c r="E988" s="13" t="s">
        <v>3125</v>
      </c>
      <c r="F988" s="12" t="s">
        <v>2414</v>
      </c>
      <c r="G988" s="12" t="s">
        <v>2415</v>
      </c>
      <c r="H988" s="43"/>
      <c r="I988" s="43"/>
      <c r="J988" s="159" t="s">
        <v>2655</v>
      </c>
      <c r="K988" s="43"/>
      <c r="L988" s="43"/>
      <c r="M988" s="43"/>
      <c r="P988" s="132">
        <v>0</v>
      </c>
      <c r="Q988" s="133"/>
      <c r="R988" s="133"/>
      <c r="S988" s="115">
        <v>0</v>
      </c>
      <c r="T988" s="116"/>
      <c r="U988" s="132"/>
      <c r="V988" s="133"/>
      <c r="W988" s="133"/>
      <c r="X988" s="115"/>
      <c r="Y988" s="116"/>
      <c r="Z988" s="119">
        <f t="shared" si="42"/>
        <v>0</v>
      </c>
      <c r="AA988" s="37">
        <f t="shared" si="43"/>
        <v>0</v>
      </c>
    </row>
    <row r="989" spans="1:27" ht="409.6">
      <c r="A989" s="4">
        <v>2605</v>
      </c>
      <c r="B989" s="4" t="s">
        <v>990</v>
      </c>
      <c r="C989" s="4">
        <v>233</v>
      </c>
      <c r="E989" s="13" t="s">
        <v>3275</v>
      </c>
      <c r="F989" s="12" t="s">
        <v>2416</v>
      </c>
      <c r="G989" s="12" t="s">
        <v>2070</v>
      </c>
      <c r="H989" s="43"/>
      <c r="I989" s="43"/>
      <c r="J989" s="159" t="s">
        <v>2655</v>
      </c>
      <c r="K989" s="43"/>
      <c r="L989" s="43"/>
      <c r="M989" s="43"/>
      <c r="P989" s="132">
        <v>3</v>
      </c>
      <c r="Q989" s="133" t="s">
        <v>3528</v>
      </c>
      <c r="R989" s="133"/>
      <c r="S989" s="115">
        <v>1</v>
      </c>
      <c r="T989" s="116"/>
      <c r="U989" s="132"/>
      <c r="V989" s="133"/>
      <c r="W989" s="133"/>
      <c r="X989" s="115"/>
      <c r="Y989" s="116"/>
      <c r="Z989" s="119">
        <f t="shared" si="42"/>
        <v>3</v>
      </c>
      <c r="AA989" s="37">
        <f t="shared" si="43"/>
        <v>1</v>
      </c>
    </row>
    <row r="990" spans="1:27" s="15" customFormat="1" ht="17">
      <c r="A990" s="4" t="s">
        <v>486</v>
      </c>
      <c r="B990" s="4" t="s">
        <v>486</v>
      </c>
      <c r="C990" s="4" t="s">
        <v>486</v>
      </c>
      <c r="D990" s="10"/>
      <c r="H990" s="4"/>
      <c r="P990" s="165"/>
      <c r="Q990" s="165"/>
      <c r="R990" s="165"/>
      <c r="S990" s="165"/>
      <c r="T990" s="165"/>
      <c r="U990" s="165"/>
      <c r="V990" s="165"/>
      <c r="W990" s="165"/>
      <c r="X990" s="165"/>
      <c r="Y990" s="165"/>
    </row>
    <row r="991" spans="1:27" s="15" customFormat="1" ht="17">
      <c r="A991" s="4" t="s">
        <v>486</v>
      </c>
      <c r="B991" s="4" t="s">
        <v>486</v>
      </c>
      <c r="C991" s="4" t="s">
        <v>486</v>
      </c>
      <c r="D991" s="10"/>
      <c r="H991" s="4"/>
      <c r="P991" s="165"/>
      <c r="Q991" s="165"/>
      <c r="R991" s="165"/>
      <c r="S991" s="165"/>
      <c r="T991" s="165"/>
      <c r="U991" s="165"/>
      <c r="V991" s="165"/>
      <c r="W991" s="165"/>
      <c r="X991" s="165"/>
      <c r="Y991" s="165"/>
    </row>
    <row r="992" spans="1:27" s="15" customFormat="1" ht="17">
      <c r="A992" s="4" t="s">
        <v>486</v>
      </c>
      <c r="B992" s="4" t="s">
        <v>486</v>
      </c>
      <c r="C992" s="4"/>
      <c r="D992" s="10"/>
      <c r="E992" s="131" t="s">
        <v>113</v>
      </c>
      <c r="H992" s="4"/>
      <c r="P992" s="165"/>
      <c r="Q992" s="165"/>
      <c r="R992" s="165"/>
      <c r="S992" s="165"/>
      <c r="T992" s="165"/>
      <c r="U992" s="165"/>
      <c r="V992" s="165"/>
      <c r="W992" s="165"/>
      <c r="X992" s="165"/>
      <c r="Y992" s="165"/>
      <c r="Z992" s="15" t="str">
        <f t="shared" si="42"/>
        <v/>
      </c>
      <c r="AA992" s="15" t="str">
        <f t="shared" si="43"/>
        <v/>
      </c>
    </row>
    <row r="993" spans="1:27" ht="409.6">
      <c r="A993" s="4">
        <v>2606</v>
      </c>
      <c r="B993" s="4" t="s">
        <v>2417</v>
      </c>
      <c r="C993" s="4">
        <v>231</v>
      </c>
      <c r="E993" s="13" t="s">
        <v>3277</v>
      </c>
      <c r="F993" s="12" t="s">
        <v>2418</v>
      </c>
      <c r="G993" s="12" t="s">
        <v>2419</v>
      </c>
      <c r="H993" s="43"/>
      <c r="I993" s="43"/>
      <c r="J993" s="159" t="s">
        <v>3276</v>
      </c>
      <c r="K993" s="43"/>
      <c r="L993" s="43"/>
      <c r="M993" s="43"/>
      <c r="P993" s="132">
        <v>2</v>
      </c>
      <c r="Q993" s="133" t="s">
        <v>3362</v>
      </c>
      <c r="R993" s="133"/>
      <c r="S993" s="115">
        <v>2</v>
      </c>
      <c r="T993" s="116"/>
      <c r="U993" s="132"/>
      <c r="V993" s="133"/>
      <c r="W993" s="133"/>
      <c r="X993" s="115"/>
      <c r="Y993" s="116"/>
      <c r="Z993" s="119">
        <f t="shared" si="42"/>
        <v>2</v>
      </c>
      <c r="AA993" s="37">
        <f t="shared" si="43"/>
        <v>2</v>
      </c>
    </row>
    <row r="994" spans="1:27" ht="409.6">
      <c r="A994" s="4">
        <v>2607</v>
      </c>
      <c r="B994" s="4" t="s">
        <v>2417</v>
      </c>
      <c r="C994" s="4">
        <v>231</v>
      </c>
      <c r="E994" s="13" t="s">
        <v>3278</v>
      </c>
      <c r="F994" s="12" t="s">
        <v>2420</v>
      </c>
      <c r="G994" s="12" t="s">
        <v>2421</v>
      </c>
      <c r="H994" s="43"/>
      <c r="I994" s="43"/>
      <c r="J994" s="159" t="s">
        <v>3276</v>
      </c>
      <c r="K994" s="43"/>
      <c r="L994" s="43"/>
      <c r="M994" s="43"/>
      <c r="P994" s="132">
        <v>2</v>
      </c>
      <c r="Q994" s="133" t="s">
        <v>3514</v>
      </c>
      <c r="R994" s="133"/>
      <c r="S994" s="115">
        <v>2</v>
      </c>
      <c r="T994" s="116"/>
      <c r="U994" s="132"/>
      <c r="V994" s="133"/>
      <c r="W994" s="133"/>
      <c r="X994" s="115"/>
      <c r="Y994" s="116"/>
      <c r="Z994" s="119">
        <f t="shared" si="42"/>
        <v>2</v>
      </c>
      <c r="AA994" s="37">
        <f t="shared" si="43"/>
        <v>2</v>
      </c>
    </row>
    <row r="995" spans="1:27" ht="409.6">
      <c r="A995" s="4">
        <v>2608</v>
      </c>
      <c r="B995" s="4" t="s">
        <v>2417</v>
      </c>
      <c r="C995" s="4">
        <v>231</v>
      </c>
      <c r="E995" s="13" t="s">
        <v>3279</v>
      </c>
      <c r="F995" s="12" t="s">
        <v>2422</v>
      </c>
      <c r="G995" s="12" t="s">
        <v>2423</v>
      </c>
      <c r="H995" s="43"/>
      <c r="I995" s="43"/>
      <c r="J995" s="159" t="s">
        <v>3276</v>
      </c>
      <c r="K995" s="43"/>
      <c r="L995" s="43"/>
      <c r="M995" s="43"/>
      <c r="P995" s="132">
        <v>2</v>
      </c>
      <c r="Q995" s="133" t="s">
        <v>3515</v>
      </c>
      <c r="R995" s="133"/>
      <c r="S995" s="115">
        <v>2</v>
      </c>
      <c r="T995" s="116"/>
      <c r="U995" s="132"/>
      <c r="V995" s="133"/>
      <c r="W995" s="133"/>
      <c r="X995" s="115"/>
      <c r="Y995" s="116"/>
      <c r="Z995" s="119">
        <f t="shared" si="42"/>
        <v>2</v>
      </c>
      <c r="AA995" s="37">
        <f t="shared" si="43"/>
        <v>2</v>
      </c>
    </row>
    <row r="996" spans="1:27" ht="409.6">
      <c r="A996" s="4">
        <v>2609</v>
      </c>
      <c r="B996" s="4" t="s">
        <v>2417</v>
      </c>
      <c r="C996" s="4">
        <v>231</v>
      </c>
      <c r="E996" s="13" t="s">
        <v>3280</v>
      </c>
      <c r="F996" s="12" t="s">
        <v>2424</v>
      </c>
      <c r="G996" s="12" t="s">
        <v>2425</v>
      </c>
      <c r="H996" s="43"/>
      <c r="I996" s="43"/>
      <c r="J996" s="159" t="s">
        <v>3276</v>
      </c>
      <c r="K996" s="43"/>
      <c r="L996" s="43"/>
      <c r="M996" s="43"/>
      <c r="P996" s="132">
        <v>2</v>
      </c>
      <c r="Q996" s="133" t="s">
        <v>3516</v>
      </c>
      <c r="R996" s="133"/>
      <c r="S996" s="115">
        <v>2</v>
      </c>
      <c r="T996" s="116"/>
      <c r="U996" s="132"/>
      <c r="V996" s="133"/>
      <c r="W996" s="133"/>
      <c r="X996" s="115"/>
      <c r="Y996" s="116"/>
      <c r="Z996" s="119">
        <f t="shared" si="42"/>
        <v>2</v>
      </c>
      <c r="AA996" s="37">
        <f t="shared" si="43"/>
        <v>2</v>
      </c>
    </row>
    <row r="997" spans="1:27" ht="409.6">
      <c r="A997" s="4">
        <v>2610</v>
      </c>
      <c r="B997" s="4" t="s">
        <v>2417</v>
      </c>
      <c r="C997" s="4">
        <v>231</v>
      </c>
      <c r="E997" s="13" t="s">
        <v>3281</v>
      </c>
      <c r="F997" s="12" t="s">
        <v>2426</v>
      </c>
      <c r="G997" s="12" t="s">
        <v>2427</v>
      </c>
      <c r="H997" s="43"/>
      <c r="I997" s="43"/>
      <c r="J997" s="159" t="s">
        <v>3276</v>
      </c>
      <c r="K997" s="43"/>
      <c r="L997" s="43"/>
      <c r="M997" s="43"/>
      <c r="P997" s="132">
        <v>2</v>
      </c>
      <c r="Q997" s="133" t="s">
        <v>3517</v>
      </c>
      <c r="R997" s="133"/>
      <c r="S997" s="115">
        <v>2</v>
      </c>
      <c r="T997" s="116"/>
      <c r="U997" s="132"/>
      <c r="V997" s="133"/>
      <c r="W997" s="133"/>
      <c r="X997" s="115"/>
      <c r="Y997" s="116"/>
      <c r="Z997" s="119">
        <f t="shared" si="42"/>
        <v>2</v>
      </c>
      <c r="AA997" s="37">
        <f t="shared" si="43"/>
        <v>2</v>
      </c>
    </row>
    <row r="998" spans="1:27" ht="409.6">
      <c r="A998" s="4">
        <v>2611</v>
      </c>
      <c r="B998" s="4" t="s">
        <v>2417</v>
      </c>
      <c r="C998" s="4">
        <v>231</v>
      </c>
      <c r="E998" s="13" t="s">
        <v>3282</v>
      </c>
      <c r="F998" s="12" t="s">
        <v>2428</v>
      </c>
      <c r="G998" s="12" t="s">
        <v>2429</v>
      </c>
      <c r="H998" s="43"/>
      <c r="I998" s="43"/>
      <c r="J998" s="159" t="s">
        <v>3276</v>
      </c>
      <c r="K998" s="43"/>
      <c r="L998" s="43"/>
      <c r="M998" s="43"/>
      <c r="P998" s="132">
        <v>2</v>
      </c>
      <c r="Q998" s="133" t="s">
        <v>3518</v>
      </c>
      <c r="R998" s="133"/>
      <c r="S998" s="115">
        <v>2</v>
      </c>
      <c r="T998" s="116"/>
      <c r="U998" s="132"/>
      <c r="V998" s="133"/>
      <c r="W998" s="133"/>
      <c r="X998" s="115"/>
      <c r="Y998" s="116"/>
      <c r="Z998" s="119">
        <f t="shared" si="42"/>
        <v>2</v>
      </c>
      <c r="AA998" s="37">
        <f t="shared" si="43"/>
        <v>2</v>
      </c>
    </row>
    <row r="999" spans="1:27" ht="409.6">
      <c r="A999" s="4">
        <v>2612</v>
      </c>
      <c r="B999" s="4" t="s">
        <v>2417</v>
      </c>
      <c r="C999" s="4">
        <v>231</v>
      </c>
      <c r="E999" s="13" t="s">
        <v>3283</v>
      </c>
      <c r="F999" s="12" t="s">
        <v>2430</v>
      </c>
      <c r="G999" s="12" t="s">
        <v>2431</v>
      </c>
      <c r="H999" s="43"/>
      <c r="I999" s="43"/>
      <c r="J999" s="159" t="s">
        <v>3276</v>
      </c>
      <c r="K999" s="43"/>
      <c r="L999" s="43"/>
      <c r="M999" s="43"/>
      <c r="P999" s="132">
        <v>2</v>
      </c>
      <c r="Q999" s="133" t="s">
        <v>3363</v>
      </c>
      <c r="R999" s="133"/>
      <c r="S999" s="115">
        <v>2</v>
      </c>
      <c r="T999" s="116"/>
      <c r="U999" s="132"/>
      <c r="V999" s="133"/>
      <c r="W999" s="133"/>
      <c r="X999" s="115"/>
      <c r="Y999" s="116"/>
      <c r="Z999" s="119">
        <f t="shared" si="42"/>
        <v>2</v>
      </c>
      <c r="AA999" s="37">
        <f t="shared" si="43"/>
        <v>2</v>
      </c>
    </row>
    <row r="1000" spans="1:27" ht="409.6">
      <c r="A1000" s="4">
        <v>2613</v>
      </c>
      <c r="B1000" s="4" t="s">
        <v>2417</v>
      </c>
      <c r="C1000" s="4">
        <v>231</v>
      </c>
      <c r="E1000" s="13" t="s">
        <v>3125</v>
      </c>
      <c r="F1000" s="12" t="s">
        <v>2432</v>
      </c>
      <c r="G1000" s="12" t="s">
        <v>2415</v>
      </c>
      <c r="H1000" s="43"/>
      <c r="I1000" s="43"/>
      <c r="J1000" s="159" t="s">
        <v>3276</v>
      </c>
      <c r="K1000" s="43"/>
      <c r="L1000" s="43"/>
      <c r="M1000" s="43"/>
      <c r="P1000" s="132">
        <v>0</v>
      </c>
      <c r="Q1000" s="133"/>
      <c r="R1000" s="133"/>
      <c r="S1000" s="115">
        <v>0</v>
      </c>
      <c r="T1000" s="116"/>
      <c r="U1000" s="132"/>
      <c r="V1000" s="133"/>
      <c r="W1000" s="133"/>
      <c r="X1000" s="115"/>
      <c r="Y1000" s="116"/>
      <c r="Z1000" s="119">
        <f t="shared" si="42"/>
        <v>0</v>
      </c>
      <c r="AA1000" s="37">
        <f t="shared" si="43"/>
        <v>0</v>
      </c>
    </row>
    <row r="1001" spans="1:27" ht="409.6">
      <c r="A1001" s="4">
        <v>2614</v>
      </c>
      <c r="B1001" s="4" t="s">
        <v>2417</v>
      </c>
      <c r="C1001" s="4">
        <v>231</v>
      </c>
      <c r="E1001" s="13" t="s">
        <v>3284</v>
      </c>
      <c r="F1001" s="12" t="s">
        <v>2433</v>
      </c>
      <c r="G1001" s="12" t="s">
        <v>2434</v>
      </c>
      <c r="H1001" s="43"/>
      <c r="I1001" s="43"/>
      <c r="J1001" s="159" t="s">
        <v>3276</v>
      </c>
      <c r="K1001" s="43"/>
      <c r="L1001" s="43"/>
      <c r="M1001" s="43"/>
      <c r="P1001" s="132">
        <v>2</v>
      </c>
      <c r="Q1001" s="133" t="s">
        <v>3366</v>
      </c>
      <c r="R1001" s="133"/>
      <c r="S1001" s="115">
        <v>2</v>
      </c>
      <c r="T1001" s="116"/>
      <c r="U1001" s="132"/>
      <c r="V1001" s="133"/>
      <c r="W1001" s="133"/>
      <c r="X1001" s="115"/>
      <c r="Y1001" s="116"/>
      <c r="Z1001" s="119">
        <f t="shared" si="42"/>
        <v>2</v>
      </c>
      <c r="AA1001" s="37">
        <f t="shared" si="43"/>
        <v>2</v>
      </c>
    </row>
    <row r="1002" spans="1:27" ht="409.6">
      <c r="A1002" s="4">
        <v>2615</v>
      </c>
      <c r="B1002" s="4" t="s">
        <v>2417</v>
      </c>
      <c r="C1002" s="4">
        <v>231</v>
      </c>
      <c r="E1002" s="13" t="s">
        <v>3285</v>
      </c>
      <c r="F1002" s="12" t="s">
        <v>2435</v>
      </c>
      <c r="G1002" s="12" t="s">
        <v>2070</v>
      </c>
      <c r="H1002" s="43"/>
      <c r="I1002" s="43"/>
      <c r="J1002" s="159" t="s">
        <v>3276</v>
      </c>
      <c r="K1002" s="43"/>
      <c r="L1002" s="43"/>
      <c r="M1002" s="43"/>
      <c r="P1002" s="132">
        <v>2</v>
      </c>
      <c r="Q1002" s="133" t="s">
        <v>3519</v>
      </c>
      <c r="R1002" s="133"/>
      <c r="S1002" s="115">
        <v>2</v>
      </c>
      <c r="T1002" s="116"/>
      <c r="U1002" s="132"/>
      <c r="V1002" s="133"/>
      <c r="W1002" s="133"/>
      <c r="X1002" s="115"/>
      <c r="Y1002" s="116"/>
      <c r="Z1002" s="119">
        <f t="shared" si="42"/>
        <v>2</v>
      </c>
      <c r="AA1002" s="37">
        <f t="shared" si="43"/>
        <v>2</v>
      </c>
    </row>
    <row r="1003" spans="1:27" s="15" customFormat="1" ht="17">
      <c r="A1003" s="4" t="s">
        <v>486</v>
      </c>
      <c r="B1003" s="4" t="s">
        <v>486</v>
      </c>
      <c r="C1003" s="4" t="s">
        <v>486</v>
      </c>
      <c r="D1003" s="10"/>
      <c r="H1003" s="4"/>
      <c r="P1003" s="165"/>
      <c r="Q1003" s="165"/>
      <c r="R1003" s="165"/>
      <c r="S1003" s="165"/>
      <c r="T1003" s="165"/>
      <c r="U1003" s="165"/>
      <c r="V1003" s="165"/>
      <c r="W1003" s="165"/>
      <c r="X1003" s="165"/>
      <c r="Y1003" s="165"/>
    </row>
    <row r="1004" spans="1:27" s="15" customFormat="1" ht="17">
      <c r="A1004" s="4" t="s">
        <v>486</v>
      </c>
      <c r="B1004" s="4" t="s">
        <v>486</v>
      </c>
      <c r="C1004" s="4" t="s">
        <v>486</v>
      </c>
      <c r="D1004" s="10"/>
      <c r="H1004" s="4"/>
      <c r="P1004" s="165"/>
      <c r="Q1004" s="165"/>
      <c r="R1004" s="165"/>
      <c r="S1004" s="165"/>
      <c r="T1004" s="165"/>
      <c r="U1004" s="165"/>
      <c r="V1004" s="165"/>
      <c r="W1004" s="165"/>
      <c r="X1004" s="165"/>
      <c r="Y1004" s="165"/>
    </row>
    <row r="1005" spans="1:27" s="15" customFormat="1" ht="17">
      <c r="A1005" s="4" t="s">
        <v>486</v>
      </c>
      <c r="B1005" s="4" t="s">
        <v>486</v>
      </c>
      <c r="C1005" s="4"/>
      <c r="D1005" s="10" t="s">
        <v>486</v>
      </c>
      <c r="E1005" s="131" t="s">
        <v>112</v>
      </c>
      <c r="H1005" s="4"/>
      <c r="P1005" s="165"/>
      <c r="Q1005" s="165"/>
      <c r="R1005" s="165"/>
      <c r="S1005" s="165"/>
      <c r="T1005" s="165"/>
      <c r="U1005" s="165"/>
      <c r="V1005" s="165"/>
      <c r="W1005" s="165"/>
      <c r="X1005" s="165"/>
      <c r="Y1005" s="165"/>
      <c r="Z1005" s="15" t="str">
        <f t="shared" si="42"/>
        <v/>
      </c>
      <c r="AA1005" s="15" t="str">
        <f t="shared" si="43"/>
        <v/>
      </c>
    </row>
    <row r="1006" spans="1:27" ht="289">
      <c r="A1006" s="4">
        <v>2616</v>
      </c>
      <c r="B1006" s="4" t="s">
        <v>2436</v>
      </c>
      <c r="C1006" s="4">
        <v>230</v>
      </c>
      <c r="E1006" s="13" t="s">
        <v>3287</v>
      </c>
      <c r="F1006" s="12" t="s">
        <v>2437</v>
      </c>
      <c r="G1006" s="12" t="s">
        <v>2438</v>
      </c>
      <c r="H1006" s="43"/>
      <c r="I1006" s="43"/>
      <c r="J1006" s="159" t="s">
        <v>3286</v>
      </c>
      <c r="K1006" s="43"/>
      <c r="L1006" s="43"/>
      <c r="M1006" s="43"/>
      <c r="P1006" s="132">
        <v>2</v>
      </c>
      <c r="Q1006" s="133" t="s">
        <v>3364</v>
      </c>
      <c r="R1006" s="133"/>
      <c r="S1006" s="115">
        <v>2</v>
      </c>
      <c r="T1006" s="116"/>
      <c r="U1006" s="132"/>
      <c r="V1006" s="133"/>
      <c r="W1006" s="133"/>
      <c r="X1006" s="115"/>
      <c r="Y1006" s="116"/>
      <c r="Z1006" s="119">
        <f t="shared" si="42"/>
        <v>2</v>
      </c>
      <c r="AA1006" s="37">
        <f t="shared" si="43"/>
        <v>2</v>
      </c>
    </row>
    <row r="1007" spans="1:27" ht="289">
      <c r="A1007" s="4">
        <v>2617</v>
      </c>
      <c r="B1007" s="4" t="s">
        <v>2436</v>
      </c>
      <c r="C1007" s="4">
        <v>230</v>
      </c>
      <c r="E1007" s="13" t="s">
        <v>3288</v>
      </c>
      <c r="F1007" s="12" t="s">
        <v>2439</v>
      </c>
      <c r="G1007" s="12" t="s">
        <v>2440</v>
      </c>
      <c r="H1007" s="43"/>
      <c r="I1007" s="43"/>
      <c r="J1007" s="159" t="s">
        <v>3286</v>
      </c>
      <c r="K1007" s="43"/>
      <c r="L1007" s="43"/>
      <c r="M1007" s="43"/>
      <c r="P1007" s="132">
        <v>1</v>
      </c>
      <c r="Q1007" s="133" t="s">
        <v>3520</v>
      </c>
      <c r="R1007" s="133"/>
      <c r="S1007" s="115">
        <v>1</v>
      </c>
      <c r="T1007" s="116"/>
      <c r="U1007" s="132"/>
      <c r="V1007" s="133"/>
      <c r="W1007" s="133"/>
      <c r="X1007" s="115"/>
      <c r="Y1007" s="116"/>
      <c r="Z1007" s="119">
        <f t="shared" si="42"/>
        <v>1</v>
      </c>
      <c r="AA1007" s="37">
        <f t="shared" si="43"/>
        <v>1</v>
      </c>
    </row>
    <row r="1008" spans="1:27" ht="289">
      <c r="A1008" s="4">
        <v>2618</v>
      </c>
      <c r="B1008" s="4" t="s">
        <v>2436</v>
      </c>
      <c r="C1008" s="4">
        <v>230</v>
      </c>
      <c r="E1008" s="13" t="s">
        <v>3289</v>
      </c>
      <c r="F1008" s="12" t="s">
        <v>2441</v>
      </c>
      <c r="G1008" s="12" t="s">
        <v>2442</v>
      </c>
      <c r="H1008" s="43"/>
      <c r="I1008" s="43"/>
      <c r="J1008" s="159" t="s">
        <v>3286</v>
      </c>
      <c r="K1008" s="43"/>
      <c r="L1008" s="43"/>
      <c r="M1008" s="43"/>
      <c r="P1008" s="132">
        <v>0</v>
      </c>
      <c r="Q1008" s="133"/>
      <c r="R1008" s="133"/>
      <c r="S1008" s="115">
        <v>0</v>
      </c>
      <c r="T1008" s="116"/>
      <c r="U1008" s="132"/>
      <c r="V1008" s="133"/>
      <c r="W1008" s="133"/>
      <c r="X1008" s="115"/>
      <c r="Y1008" s="116"/>
      <c r="Z1008" s="119">
        <f t="shared" si="42"/>
        <v>0</v>
      </c>
      <c r="AA1008" s="37">
        <f t="shared" si="43"/>
        <v>0</v>
      </c>
    </row>
    <row r="1009" spans="1:27" ht="289">
      <c r="A1009" s="4">
        <v>2619</v>
      </c>
      <c r="B1009" s="4" t="s">
        <v>2436</v>
      </c>
      <c r="C1009" s="4">
        <v>230</v>
      </c>
      <c r="E1009" s="13" t="s">
        <v>3290</v>
      </c>
      <c r="F1009" s="12" t="s">
        <v>2443</v>
      </c>
      <c r="G1009" s="12" t="s">
        <v>2444</v>
      </c>
      <c r="H1009" s="43"/>
      <c r="I1009" s="43"/>
      <c r="J1009" s="159" t="s">
        <v>3286</v>
      </c>
      <c r="K1009" s="43"/>
      <c r="L1009" s="43"/>
      <c r="M1009" s="43"/>
      <c r="P1009" s="132">
        <v>0</v>
      </c>
      <c r="Q1009" s="133"/>
      <c r="R1009" s="133"/>
      <c r="S1009" s="115">
        <v>0</v>
      </c>
      <c r="T1009" s="116"/>
      <c r="U1009" s="132"/>
      <c r="V1009" s="133"/>
      <c r="W1009" s="133"/>
      <c r="X1009" s="115"/>
      <c r="Y1009" s="116"/>
      <c r="Z1009" s="119">
        <f t="shared" si="42"/>
        <v>0</v>
      </c>
      <c r="AA1009" s="37">
        <f t="shared" si="43"/>
        <v>0</v>
      </c>
    </row>
    <row r="1010" spans="1:27" s="15" customFormat="1" ht="17">
      <c r="A1010" s="4" t="s">
        <v>486</v>
      </c>
      <c r="B1010" s="4" t="s">
        <v>486</v>
      </c>
      <c r="C1010" s="4" t="s">
        <v>486</v>
      </c>
      <c r="D1010" s="10" t="s">
        <v>486</v>
      </c>
      <c r="H1010" s="4"/>
      <c r="P1010" s="165"/>
      <c r="Q1010" s="165"/>
      <c r="R1010" s="165"/>
      <c r="S1010" s="165"/>
      <c r="T1010" s="165"/>
      <c r="U1010" s="165"/>
      <c r="V1010" s="165"/>
      <c r="W1010" s="165"/>
      <c r="X1010" s="165"/>
      <c r="Y1010" s="165"/>
    </row>
    <row r="1011" spans="1:27" s="15" customFormat="1" ht="17">
      <c r="A1011" s="4" t="s">
        <v>486</v>
      </c>
      <c r="B1011" s="4" t="s">
        <v>486</v>
      </c>
      <c r="C1011" s="4" t="s">
        <v>486</v>
      </c>
      <c r="D1011" s="10" t="s">
        <v>486</v>
      </c>
      <c r="H1011" s="4"/>
      <c r="P1011" s="165"/>
      <c r="Q1011" s="165"/>
      <c r="R1011" s="165"/>
      <c r="S1011" s="165"/>
      <c r="T1011" s="165"/>
      <c r="U1011" s="165"/>
      <c r="V1011" s="165"/>
      <c r="W1011" s="165"/>
      <c r="X1011" s="165"/>
      <c r="Y1011" s="165"/>
    </row>
    <row r="1012" spans="1:27" s="15" customFormat="1" ht="17">
      <c r="A1012" s="4" t="s">
        <v>486</v>
      </c>
      <c r="B1012" s="4" t="s">
        <v>486</v>
      </c>
      <c r="C1012" s="4"/>
      <c r="D1012" s="10" t="s">
        <v>486</v>
      </c>
      <c r="E1012" s="131" t="s">
        <v>2445</v>
      </c>
      <c r="H1012" s="4"/>
      <c r="P1012" s="165"/>
      <c r="Q1012" s="165"/>
      <c r="R1012" s="165"/>
      <c r="S1012" s="165"/>
      <c r="T1012" s="165"/>
      <c r="U1012" s="165"/>
      <c r="V1012" s="165"/>
      <c r="W1012" s="165"/>
      <c r="X1012" s="165"/>
      <c r="Y1012" s="165"/>
      <c r="Z1012" s="15" t="str">
        <f t="shared" si="42"/>
        <v/>
      </c>
      <c r="AA1012" s="15" t="str">
        <f t="shared" si="43"/>
        <v/>
      </c>
    </row>
    <row r="1013" spans="1:27" ht="388">
      <c r="A1013" s="4">
        <v>2620</v>
      </c>
      <c r="B1013" s="4" t="s">
        <v>2446</v>
      </c>
      <c r="C1013" s="4">
        <v>232</v>
      </c>
      <c r="E1013" s="13" t="s">
        <v>3292</v>
      </c>
      <c r="F1013" s="12" t="s">
        <v>2447</v>
      </c>
      <c r="G1013" s="12" t="s">
        <v>2448</v>
      </c>
      <c r="H1013" s="43"/>
      <c r="I1013" s="43"/>
      <c r="J1013" s="159" t="s">
        <v>3291</v>
      </c>
      <c r="K1013" s="43"/>
      <c r="L1013" s="43"/>
      <c r="M1013" s="43"/>
      <c r="P1013" s="132">
        <v>2</v>
      </c>
      <c r="Q1013" s="133" t="s">
        <v>3365</v>
      </c>
      <c r="R1013" s="133"/>
      <c r="S1013" s="115">
        <v>2</v>
      </c>
      <c r="T1013" s="116"/>
      <c r="U1013" s="132"/>
      <c r="V1013" s="133"/>
      <c r="W1013" s="133"/>
      <c r="X1013" s="115"/>
      <c r="Y1013" s="116"/>
      <c r="Z1013" s="119">
        <f t="shared" si="42"/>
        <v>2</v>
      </c>
      <c r="AA1013" s="37">
        <f t="shared" si="43"/>
        <v>2</v>
      </c>
    </row>
    <row r="1014" spans="1:27" ht="388">
      <c r="A1014" s="4">
        <v>2621</v>
      </c>
      <c r="B1014" s="4" t="s">
        <v>2446</v>
      </c>
      <c r="C1014" s="4">
        <v>232</v>
      </c>
      <c r="E1014" s="13" t="s">
        <v>3293</v>
      </c>
      <c r="F1014" s="12" t="s">
        <v>2449</v>
      </c>
      <c r="G1014" s="12" t="s">
        <v>2450</v>
      </c>
      <c r="H1014" s="43"/>
      <c r="I1014" s="43"/>
      <c r="J1014" s="159" t="s">
        <v>3291</v>
      </c>
      <c r="K1014" s="43"/>
      <c r="L1014" s="43"/>
      <c r="M1014" s="43"/>
      <c r="P1014" s="132">
        <v>2</v>
      </c>
      <c r="Q1014" s="133" t="s">
        <v>3521</v>
      </c>
      <c r="R1014" s="133"/>
      <c r="S1014" s="115">
        <v>2</v>
      </c>
      <c r="T1014" s="116"/>
      <c r="U1014" s="132"/>
      <c r="V1014" s="133"/>
      <c r="W1014" s="133"/>
      <c r="X1014" s="115"/>
      <c r="Y1014" s="116"/>
      <c r="Z1014" s="119">
        <f t="shared" si="42"/>
        <v>2</v>
      </c>
      <c r="AA1014" s="37">
        <f t="shared" si="43"/>
        <v>2</v>
      </c>
    </row>
    <row r="1015" spans="1:27" ht="388">
      <c r="A1015" s="4">
        <v>2622</v>
      </c>
      <c r="B1015" s="4" t="s">
        <v>2446</v>
      </c>
      <c r="C1015" s="4">
        <v>232</v>
      </c>
      <c r="E1015" s="13" t="s">
        <v>3294</v>
      </c>
      <c r="F1015" s="12" t="s">
        <v>2451</v>
      </c>
      <c r="G1015" s="12" t="s">
        <v>2452</v>
      </c>
      <c r="H1015" s="43"/>
      <c r="I1015" s="43"/>
      <c r="J1015" s="159" t="s">
        <v>3291</v>
      </c>
      <c r="K1015" s="43"/>
      <c r="L1015" s="43"/>
      <c r="M1015" s="43"/>
      <c r="P1015" s="132">
        <v>2</v>
      </c>
      <c r="Q1015" s="133" t="s">
        <v>3365</v>
      </c>
      <c r="R1015" s="133"/>
      <c r="S1015" s="115">
        <v>2</v>
      </c>
      <c r="T1015" s="116"/>
      <c r="U1015" s="132"/>
      <c r="V1015" s="133"/>
      <c r="W1015" s="133"/>
      <c r="X1015" s="115"/>
      <c r="Y1015" s="116"/>
      <c r="Z1015" s="119">
        <f t="shared" si="42"/>
        <v>2</v>
      </c>
      <c r="AA1015" s="37">
        <f t="shared" si="43"/>
        <v>2</v>
      </c>
    </row>
    <row r="1016" spans="1:27" ht="388">
      <c r="A1016" s="4">
        <v>2623</v>
      </c>
      <c r="B1016" s="4" t="s">
        <v>2446</v>
      </c>
      <c r="C1016" s="4">
        <v>232</v>
      </c>
      <c r="E1016" s="13" t="s">
        <v>3295</v>
      </c>
      <c r="F1016" s="12" t="s">
        <v>2453</v>
      </c>
      <c r="G1016" s="12" t="s">
        <v>2454</v>
      </c>
      <c r="H1016" s="43"/>
      <c r="I1016" s="43"/>
      <c r="J1016" s="159" t="s">
        <v>3291</v>
      </c>
      <c r="K1016" s="43"/>
      <c r="L1016" s="43"/>
      <c r="M1016" s="43"/>
      <c r="P1016" s="132">
        <v>1</v>
      </c>
      <c r="Q1016" s="133" t="s">
        <v>3522</v>
      </c>
      <c r="R1016" s="133"/>
      <c r="S1016" s="115">
        <v>1</v>
      </c>
      <c r="T1016" s="116"/>
      <c r="U1016" s="132"/>
      <c r="V1016" s="133"/>
      <c r="W1016" s="133"/>
      <c r="X1016" s="115"/>
      <c r="Y1016" s="116"/>
      <c r="Z1016" s="119">
        <f t="shared" si="42"/>
        <v>1</v>
      </c>
      <c r="AA1016" s="37">
        <f t="shared" si="43"/>
        <v>1</v>
      </c>
    </row>
    <row r="1017" spans="1:27" ht="388">
      <c r="A1017" s="4">
        <v>2624</v>
      </c>
      <c r="B1017" s="4" t="s">
        <v>2446</v>
      </c>
      <c r="C1017" s="4">
        <v>232</v>
      </c>
      <c r="E1017" s="13" t="s">
        <v>3296</v>
      </c>
      <c r="F1017" s="12" t="s">
        <v>2455</v>
      </c>
      <c r="G1017" s="12" t="s">
        <v>2456</v>
      </c>
      <c r="H1017" s="43"/>
      <c r="I1017" s="43"/>
      <c r="J1017" s="159" t="s">
        <v>3291</v>
      </c>
      <c r="K1017" s="43"/>
      <c r="L1017" s="43"/>
      <c r="M1017" s="43"/>
      <c r="P1017" s="132">
        <v>2</v>
      </c>
      <c r="Q1017" s="133" t="s">
        <v>3562</v>
      </c>
      <c r="R1017" s="133"/>
      <c r="S1017" s="115">
        <v>2</v>
      </c>
      <c r="T1017" s="116"/>
      <c r="U1017" s="132"/>
      <c r="V1017" s="133"/>
      <c r="W1017" s="133"/>
      <c r="X1017" s="115"/>
      <c r="Y1017" s="116"/>
      <c r="Z1017" s="119">
        <f t="shared" si="42"/>
        <v>2</v>
      </c>
      <c r="AA1017" s="37">
        <f t="shared" si="43"/>
        <v>2</v>
      </c>
    </row>
    <row r="1018" spans="1:27" ht="388">
      <c r="A1018" s="4">
        <v>2625</v>
      </c>
      <c r="B1018" s="4" t="s">
        <v>2446</v>
      </c>
      <c r="C1018" s="4">
        <v>232</v>
      </c>
      <c r="E1018" s="13" t="s">
        <v>3297</v>
      </c>
      <c r="F1018" s="12" t="s">
        <v>2457</v>
      </c>
      <c r="G1018" s="12" t="s">
        <v>2070</v>
      </c>
      <c r="H1018" s="43"/>
      <c r="I1018" s="43"/>
      <c r="J1018" s="159" t="s">
        <v>3291</v>
      </c>
      <c r="K1018" s="43"/>
      <c r="L1018" s="43"/>
      <c r="M1018" s="43"/>
      <c r="P1018" s="132">
        <v>2</v>
      </c>
      <c r="Q1018" s="133" t="s">
        <v>3523</v>
      </c>
      <c r="R1018" s="133"/>
      <c r="S1018" s="115">
        <v>2</v>
      </c>
      <c r="T1018" s="116"/>
      <c r="U1018" s="132"/>
      <c r="V1018" s="133"/>
      <c r="W1018" s="133"/>
      <c r="X1018" s="115"/>
      <c r="Y1018" s="116"/>
      <c r="Z1018" s="119">
        <f t="shared" si="42"/>
        <v>2</v>
      </c>
      <c r="AA1018" s="37">
        <f t="shared" si="43"/>
        <v>2</v>
      </c>
    </row>
    <row r="1019" spans="1:27" s="15" customFormat="1" ht="17">
      <c r="A1019" s="4" t="s">
        <v>486</v>
      </c>
      <c r="B1019" s="4" t="s">
        <v>486</v>
      </c>
      <c r="C1019" s="4" t="s">
        <v>486</v>
      </c>
      <c r="D1019" s="10" t="s">
        <v>486</v>
      </c>
      <c r="H1019" s="4"/>
      <c r="P1019" s="165"/>
      <c r="Q1019" s="165"/>
      <c r="R1019" s="165"/>
      <c r="S1019" s="165"/>
      <c r="T1019" s="165"/>
      <c r="U1019" s="165"/>
      <c r="V1019" s="165"/>
      <c r="W1019" s="165"/>
      <c r="X1019" s="165"/>
      <c r="Y1019" s="165"/>
    </row>
    <row r="1020" spans="1:27" s="15" customFormat="1" ht="17">
      <c r="A1020" s="4" t="s">
        <v>486</v>
      </c>
      <c r="B1020" s="4" t="s">
        <v>486</v>
      </c>
      <c r="C1020" s="4" t="s">
        <v>486</v>
      </c>
      <c r="D1020" s="10" t="s">
        <v>486</v>
      </c>
      <c r="H1020" s="4"/>
      <c r="P1020" s="165"/>
      <c r="Q1020" s="165"/>
      <c r="R1020" s="165"/>
      <c r="S1020" s="165"/>
      <c r="T1020" s="165"/>
      <c r="U1020" s="165"/>
      <c r="V1020" s="165"/>
      <c r="W1020" s="165"/>
      <c r="X1020" s="165"/>
      <c r="Y1020" s="165"/>
    </row>
    <row r="1021" spans="1:27" s="15" customFormat="1" ht="17">
      <c r="A1021" s="4" t="s">
        <v>486</v>
      </c>
      <c r="B1021" s="4" t="s">
        <v>486</v>
      </c>
      <c r="C1021" s="4"/>
      <c r="D1021" s="10" t="s">
        <v>486</v>
      </c>
      <c r="E1021" s="131" t="s">
        <v>2458</v>
      </c>
      <c r="H1021" s="4"/>
      <c r="P1021" s="165"/>
      <c r="Q1021" s="165"/>
      <c r="R1021" s="165"/>
      <c r="S1021" s="165"/>
      <c r="T1021" s="165"/>
      <c r="U1021" s="165"/>
      <c r="V1021" s="165"/>
      <c r="W1021" s="165"/>
      <c r="X1021" s="165"/>
      <c r="Y1021" s="165"/>
      <c r="Z1021" s="15" t="str">
        <f t="shared" si="42"/>
        <v/>
      </c>
      <c r="AA1021" s="15" t="str">
        <f t="shared" si="43"/>
        <v/>
      </c>
    </row>
    <row r="1022" spans="1:27" ht="187">
      <c r="A1022" s="4">
        <v>2626</v>
      </c>
      <c r="B1022" s="4" t="s">
        <v>2459</v>
      </c>
      <c r="C1022" s="4">
        <v>234</v>
      </c>
      <c r="D1022" s="10" t="s">
        <v>32</v>
      </c>
      <c r="E1022" s="12" t="s">
        <v>2460</v>
      </c>
      <c r="F1022" s="12" t="s">
        <v>2461</v>
      </c>
      <c r="G1022" s="12" t="s">
        <v>2462</v>
      </c>
      <c r="H1022" s="43"/>
      <c r="I1022" s="43"/>
      <c r="J1022" s="159" t="s">
        <v>3298</v>
      </c>
      <c r="K1022" s="43"/>
      <c r="L1022" s="43"/>
      <c r="M1022" s="43"/>
      <c r="N1022" s="161">
        <v>3</v>
      </c>
      <c r="O1022" s="161">
        <v>2.5</v>
      </c>
      <c r="P1022" s="132">
        <v>3</v>
      </c>
      <c r="Q1022" s="133" t="s">
        <v>3367</v>
      </c>
      <c r="R1022" s="133"/>
      <c r="S1022" s="115">
        <v>2</v>
      </c>
      <c r="T1022" s="116"/>
      <c r="U1022" s="132"/>
      <c r="V1022" s="133"/>
      <c r="W1022" s="133"/>
      <c r="X1022" s="115"/>
      <c r="Y1022" s="116"/>
      <c r="Z1022" s="119">
        <f t="shared" si="42"/>
        <v>3</v>
      </c>
      <c r="AA1022" s="37">
        <f t="shared" si="43"/>
        <v>2</v>
      </c>
    </row>
    <row r="1023" spans="1:27" s="15" customFormat="1" ht="17">
      <c r="A1023" s="4" t="s">
        <v>486</v>
      </c>
      <c r="B1023" s="4" t="s">
        <v>486</v>
      </c>
      <c r="C1023" s="4" t="s">
        <v>486</v>
      </c>
      <c r="D1023" s="10" t="s">
        <v>486</v>
      </c>
      <c r="H1023" s="4"/>
      <c r="P1023" s="165"/>
      <c r="Q1023" s="165"/>
      <c r="R1023" s="165"/>
      <c r="S1023" s="165"/>
      <c r="T1023" s="165"/>
      <c r="U1023" s="165"/>
      <c r="V1023" s="165"/>
      <c r="W1023" s="165"/>
      <c r="X1023" s="165"/>
      <c r="Y1023" s="165"/>
    </row>
    <row r="1024" spans="1:27" s="15" customFormat="1" ht="17">
      <c r="A1024" s="4" t="s">
        <v>486</v>
      </c>
      <c r="B1024" s="4" t="s">
        <v>486</v>
      </c>
      <c r="C1024" s="4" t="s">
        <v>486</v>
      </c>
      <c r="D1024" s="10" t="s">
        <v>486</v>
      </c>
      <c r="H1024" s="4"/>
      <c r="P1024" s="165"/>
      <c r="Q1024" s="165"/>
      <c r="R1024" s="165"/>
      <c r="S1024" s="165"/>
      <c r="T1024" s="165"/>
      <c r="U1024" s="165"/>
      <c r="V1024" s="165"/>
      <c r="W1024" s="165"/>
      <c r="X1024" s="165"/>
      <c r="Y1024" s="165"/>
    </row>
    <row r="1025" spans="1:27" s="15" customFormat="1" ht="17">
      <c r="A1025" s="4" t="s">
        <v>486</v>
      </c>
      <c r="B1025" s="4" t="s">
        <v>486</v>
      </c>
      <c r="C1025" s="4"/>
      <c r="D1025" s="10" t="s">
        <v>486</v>
      </c>
      <c r="E1025" s="131" t="s">
        <v>116</v>
      </c>
      <c r="H1025" s="4"/>
      <c r="P1025" s="165"/>
      <c r="Q1025" s="165"/>
      <c r="R1025" s="165"/>
      <c r="S1025" s="165"/>
      <c r="T1025" s="165"/>
      <c r="U1025" s="165"/>
      <c r="V1025" s="165"/>
      <c r="W1025" s="165"/>
      <c r="X1025" s="165"/>
      <c r="Y1025" s="165"/>
      <c r="Z1025" s="15" t="str">
        <f t="shared" si="42"/>
        <v/>
      </c>
      <c r="AA1025" s="15" t="str">
        <f t="shared" si="43"/>
        <v/>
      </c>
    </row>
    <row r="1026" spans="1:27" ht="409.6">
      <c r="A1026" s="4">
        <v>2627</v>
      </c>
      <c r="B1026" s="4" t="s">
        <v>2463</v>
      </c>
      <c r="C1026" s="4">
        <v>235</v>
      </c>
      <c r="D1026" s="10" t="s">
        <v>32</v>
      </c>
      <c r="E1026" s="12" t="s">
        <v>2208</v>
      </c>
      <c r="F1026" s="12" t="s">
        <v>2464</v>
      </c>
      <c r="G1026" s="12" t="s">
        <v>2465</v>
      </c>
      <c r="H1026" s="43"/>
      <c r="I1026" s="43"/>
      <c r="J1026" s="159" t="s">
        <v>3299</v>
      </c>
      <c r="K1026" s="43"/>
      <c r="L1026" s="43"/>
      <c r="M1026" s="43"/>
      <c r="N1026" s="161">
        <v>2</v>
      </c>
      <c r="O1026" s="161">
        <v>2</v>
      </c>
      <c r="P1026" s="132">
        <v>2</v>
      </c>
      <c r="Q1026" s="133" t="s">
        <v>3372</v>
      </c>
      <c r="R1026" s="133"/>
      <c r="S1026" s="115">
        <v>2</v>
      </c>
      <c r="T1026" s="116"/>
      <c r="U1026" s="132"/>
      <c r="V1026" s="133"/>
      <c r="W1026" s="133"/>
      <c r="X1026" s="115"/>
      <c r="Y1026" s="116"/>
      <c r="Z1026" s="119">
        <f t="shared" si="42"/>
        <v>2</v>
      </c>
      <c r="AA1026" s="37">
        <f t="shared" si="43"/>
        <v>2</v>
      </c>
    </row>
    <row r="1027" spans="1:27" s="15" customFormat="1" ht="17">
      <c r="A1027" s="4" t="s">
        <v>486</v>
      </c>
      <c r="B1027" s="4" t="s">
        <v>486</v>
      </c>
      <c r="C1027" s="4" t="s">
        <v>486</v>
      </c>
      <c r="D1027" s="10" t="s">
        <v>486</v>
      </c>
      <c r="H1027" s="4"/>
      <c r="P1027" s="165"/>
      <c r="Q1027" s="165"/>
      <c r="R1027" s="165"/>
      <c r="S1027" s="165"/>
      <c r="T1027" s="165"/>
      <c r="U1027" s="165"/>
      <c r="V1027" s="165"/>
      <c r="W1027" s="165"/>
      <c r="X1027" s="165"/>
      <c r="Y1027" s="165"/>
    </row>
    <row r="1028" spans="1:27" s="15" customFormat="1" ht="17">
      <c r="A1028" s="4" t="s">
        <v>486</v>
      </c>
      <c r="B1028" s="4" t="s">
        <v>486</v>
      </c>
      <c r="C1028" s="4" t="s">
        <v>486</v>
      </c>
      <c r="D1028" s="10" t="s">
        <v>486</v>
      </c>
      <c r="H1028" s="4"/>
      <c r="P1028" s="165"/>
      <c r="Q1028" s="165"/>
      <c r="R1028" s="165"/>
      <c r="S1028" s="165"/>
      <c r="T1028" s="165"/>
      <c r="U1028" s="165"/>
      <c r="V1028" s="165"/>
      <c r="W1028" s="165"/>
      <c r="X1028" s="165"/>
      <c r="Y1028" s="165"/>
    </row>
    <row r="1029" spans="1:27" s="15" customFormat="1" ht="17">
      <c r="A1029" s="4" t="s">
        <v>486</v>
      </c>
      <c r="B1029" s="4" t="s">
        <v>486</v>
      </c>
      <c r="C1029" s="4"/>
      <c r="D1029" s="10" t="s">
        <v>486</v>
      </c>
      <c r="E1029" s="131" t="s">
        <v>117</v>
      </c>
      <c r="H1029" s="4"/>
      <c r="P1029" s="165"/>
      <c r="Q1029" s="165"/>
      <c r="R1029" s="165"/>
      <c r="S1029" s="165"/>
      <c r="T1029" s="165"/>
      <c r="U1029" s="165"/>
      <c r="V1029" s="165"/>
      <c r="W1029" s="165"/>
      <c r="X1029" s="165"/>
      <c r="Y1029" s="165"/>
      <c r="Z1029" s="15" t="str">
        <f t="shared" si="42"/>
        <v/>
      </c>
      <c r="AA1029" s="15" t="str">
        <f t="shared" si="43"/>
        <v/>
      </c>
    </row>
    <row r="1030" spans="1:27" ht="409.6">
      <c r="A1030" s="4">
        <v>2628</v>
      </c>
      <c r="B1030" s="4" t="s">
        <v>2466</v>
      </c>
      <c r="C1030" s="4">
        <v>236</v>
      </c>
      <c r="D1030" s="10" t="s">
        <v>32</v>
      </c>
      <c r="E1030" s="12" t="s">
        <v>2467</v>
      </c>
      <c r="F1030" s="12" t="s">
        <v>2468</v>
      </c>
      <c r="G1030" s="12" t="s">
        <v>2113</v>
      </c>
      <c r="H1030" s="43"/>
      <c r="I1030" s="43"/>
      <c r="J1030" s="159" t="s">
        <v>3300</v>
      </c>
      <c r="K1030" s="43"/>
      <c r="L1030" s="43"/>
      <c r="M1030" s="43"/>
      <c r="N1030" s="161">
        <v>4</v>
      </c>
      <c r="O1030" s="161">
        <v>3</v>
      </c>
      <c r="P1030" s="132">
        <v>3</v>
      </c>
      <c r="Q1030" s="133" t="s">
        <v>3524</v>
      </c>
      <c r="R1030" s="133" t="s">
        <v>3524</v>
      </c>
      <c r="S1030" s="115">
        <v>1</v>
      </c>
      <c r="T1030" s="116" t="s">
        <v>3625</v>
      </c>
      <c r="U1030" s="132"/>
      <c r="V1030" s="133"/>
      <c r="W1030" s="133"/>
      <c r="X1030" s="115"/>
      <c r="Y1030" s="116"/>
      <c r="Z1030" s="119">
        <f t="shared" si="42"/>
        <v>3</v>
      </c>
      <c r="AA1030" s="37">
        <f t="shared" si="43"/>
        <v>1</v>
      </c>
    </row>
    <row r="1031" spans="1:27" s="15" customFormat="1" ht="17">
      <c r="A1031" s="4" t="s">
        <v>486</v>
      </c>
      <c r="B1031" s="4" t="s">
        <v>486</v>
      </c>
      <c r="C1031" s="4" t="s">
        <v>486</v>
      </c>
      <c r="D1031" s="10" t="s">
        <v>486</v>
      </c>
      <c r="H1031" s="4"/>
      <c r="P1031" s="165"/>
      <c r="Q1031" s="165"/>
      <c r="R1031" s="165"/>
      <c r="S1031" s="165"/>
      <c r="T1031" s="165"/>
      <c r="U1031" s="165"/>
      <c r="V1031" s="165"/>
      <c r="W1031" s="165"/>
      <c r="X1031" s="165"/>
      <c r="Y1031" s="165"/>
    </row>
    <row r="1032" spans="1:27" s="15" customFormat="1" ht="17">
      <c r="A1032" s="4" t="s">
        <v>486</v>
      </c>
      <c r="B1032" s="4" t="s">
        <v>486</v>
      </c>
      <c r="C1032" s="4" t="s">
        <v>486</v>
      </c>
      <c r="D1032" s="10" t="s">
        <v>486</v>
      </c>
      <c r="H1032" s="4"/>
      <c r="P1032" s="165"/>
      <c r="Q1032" s="165"/>
      <c r="R1032" s="165"/>
      <c r="S1032" s="165"/>
      <c r="T1032" s="165"/>
      <c r="U1032" s="165"/>
      <c r="V1032" s="165"/>
      <c r="W1032" s="165"/>
      <c r="X1032" s="165"/>
      <c r="Y1032" s="165"/>
    </row>
    <row r="1033" spans="1:27" ht="19">
      <c r="A1033" s="4" t="s">
        <v>486</v>
      </c>
      <c r="B1033" s="4" t="s">
        <v>486</v>
      </c>
      <c r="E1033" s="170" t="s">
        <v>2469</v>
      </c>
      <c r="F1033" s="170"/>
      <c r="G1033" s="170"/>
      <c r="P1033" s="165"/>
      <c r="Q1033" s="165"/>
      <c r="R1033" s="165"/>
      <c r="S1033" s="165"/>
      <c r="T1033" s="165"/>
      <c r="U1033" s="165"/>
      <c r="V1033" s="165"/>
      <c r="W1033" s="165"/>
      <c r="X1033" s="165"/>
      <c r="Y1033" s="165"/>
      <c r="Z1033" s="15" t="str">
        <f t="shared" si="42"/>
        <v/>
      </c>
      <c r="AA1033" s="15" t="str">
        <f t="shared" si="43"/>
        <v/>
      </c>
    </row>
    <row r="1034" spans="1:27" s="15" customFormat="1" ht="17">
      <c r="A1034" s="4" t="s">
        <v>486</v>
      </c>
      <c r="B1034" s="4" t="s">
        <v>486</v>
      </c>
      <c r="C1034" s="4"/>
      <c r="D1034" s="10" t="s">
        <v>486</v>
      </c>
      <c r="E1034" s="131" t="s">
        <v>2470</v>
      </c>
      <c r="H1034" s="4"/>
      <c r="P1034" s="165"/>
      <c r="Q1034" s="165"/>
      <c r="R1034" s="165"/>
      <c r="S1034" s="165"/>
      <c r="T1034" s="165"/>
      <c r="U1034" s="165"/>
      <c r="V1034" s="165"/>
      <c r="W1034" s="165"/>
      <c r="X1034" s="165"/>
      <c r="Y1034" s="165"/>
      <c r="Z1034" s="15" t="str">
        <f t="shared" si="42"/>
        <v/>
      </c>
      <c r="AA1034" s="15" t="str">
        <f t="shared" si="43"/>
        <v/>
      </c>
    </row>
    <row r="1035" spans="1:27" ht="409.6">
      <c r="A1035" s="4">
        <v>2629</v>
      </c>
      <c r="B1035" s="4" t="s">
        <v>2471</v>
      </c>
      <c r="C1035" s="4">
        <v>237</v>
      </c>
      <c r="E1035" s="13" t="s">
        <v>3302</v>
      </c>
      <c r="F1035" s="12" t="s">
        <v>2472</v>
      </c>
      <c r="G1035" s="12" t="s">
        <v>2355</v>
      </c>
      <c r="H1035" s="43"/>
      <c r="I1035" s="43"/>
      <c r="J1035" s="159" t="s">
        <v>3301</v>
      </c>
      <c r="K1035" s="43"/>
      <c r="L1035" s="43"/>
      <c r="M1035" s="43"/>
      <c r="P1035" s="132">
        <v>4</v>
      </c>
      <c r="Q1035" s="133" t="s">
        <v>3373</v>
      </c>
      <c r="R1035" s="133"/>
      <c r="S1035" s="115">
        <v>4</v>
      </c>
      <c r="T1035" s="116"/>
      <c r="U1035" s="132"/>
      <c r="V1035" s="133"/>
      <c r="W1035" s="133"/>
      <c r="X1035" s="115"/>
      <c r="Y1035" s="116"/>
      <c r="Z1035" s="119">
        <f t="shared" si="42"/>
        <v>4</v>
      </c>
      <c r="AA1035" s="37">
        <f t="shared" si="43"/>
        <v>4</v>
      </c>
    </row>
    <row r="1036" spans="1:27" ht="409.6">
      <c r="A1036" s="4">
        <v>2630</v>
      </c>
      <c r="B1036" s="4" t="s">
        <v>2471</v>
      </c>
      <c r="C1036" s="4">
        <v>237</v>
      </c>
      <c r="D1036" s="10" t="s">
        <v>32</v>
      </c>
      <c r="E1036" s="12" t="s">
        <v>2473</v>
      </c>
      <c r="F1036" s="12" t="s">
        <v>2474</v>
      </c>
      <c r="G1036" s="12" t="s">
        <v>2475</v>
      </c>
      <c r="H1036" s="43"/>
      <c r="I1036" s="43"/>
      <c r="J1036" s="159" t="s">
        <v>3301</v>
      </c>
      <c r="K1036" s="43"/>
      <c r="L1036" s="43"/>
      <c r="M1036" s="43"/>
      <c r="N1036" s="161">
        <v>5</v>
      </c>
      <c r="O1036" s="161">
        <v>4</v>
      </c>
      <c r="P1036" s="132">
        <v>4</v>
      </c>
      <c r="Q1036" s="133" t="s">
        <v>3376</v>
      </c>
      <c r="R1036" s="133"/>
      <c r="S1036" s="115">
        <v>3.5</v>
      </c>
      <c r="T1036" s="116"/>
      <c r="U1036" s="132"/>
      <c r="V1036" s="133"/>
      <c r="W1036" s="133"/>
      <c r="X1036" s="115"/>
      <c r="Y1036" s="116"/>
      <c r="Z1036" s="119">
        <f t="shared" si="42"/>
        <v>4</v>
      </c>
      <c r="AA1036" s="37">
        <f t="shared" si="43"/>
        <v>3.5</v>
      </c>
    </row>
    <row r="1037" spans="1:27" ht="409.6">
      <c r="A1037" s="4">
        <v>2631</v>
      </c>
      <c r="B1037" s="4" t="s">
        <v>2471</v>
      </c>
      <c r="C1037" s="4">
        <v>237</v>
      </c>
      <c r="E1037" s="13" t="s">
        <v>3303</v>
      </c>
      <c r="F1037" s="12" t="s">
        <v>2476</v>
      </c>
      <c r="G1037" s="12" t="s">
        <v>2477</v>
      </c>
      <c r="H1037" s="43"/>
      <c r="I1037" s="43"/>
      <c r="J1037" s="159" t="s">
        <v>3301</v>
      </c>
      <c r="K1037" s="43"/>
      <c r="L1037" s="43"/>
      <c r="M1037" s="43"/>
      <c r="P1037" s="132">
        <v>2</v>
      </c>
      <c r="Q1037" s="133" t="s">
        <v>3375</v>
      </c>
      <c r="R1037" s="133"/>
      <c r="S1037" s="115">
        <v>3.5</v>
      </c>
      <c r="T1037" s="116"/>
      <c r="U1037" s="132"/>
      <c r="V1037" s="133"/>
      <c r="W1037" s="133"/>
      <c r="X1037" s="115"/>
      <c r="Y1037" s="116"/>
      <c r="Z1037" s="119">
        <f t="shared" ref="Z1037:Z1100" si="44">IF(U1037&lt;&gt;"",U1037,IF(P1037&lt;&gt;"",P1037,IF(N1037&lt;&gt;"",N1037,"")))</f>
        <v>2</v>
      </c>
      <c r="AA1037" s="37">
        <f t="shared" ref="AA1037:AA1100" si="45">IF(X1037&lt;&gt;"",X1037,IF(S1037&lt;&gt;"",S1037,IF(O1037&lt;&gt;"",O1037,"")))</f>
        <v>3.5</v>
      </c>
    </row>
    <row r="1038" spans="1:27" s="15" customFormat="1" ht="17">
      <c r="A1038" s="4" t="s">
        <v>486</v>
      </c>
      <c r="B1038" s="4" t="s">
        <v>486</v>
      </c>
      <c r="C1038" s="4" t="s">
        <v>486</v>
      </c>
      <c r="D1038" s="10" t="s">
        <v>486</v>
      </c>
      <c r="H1038" s="4"/>
      <c r="P1038" s="165"/>
      <c r="Q1038" s="165"/>
      <c r="R1038" s="165"/>
      <c r="S1038" s="165"/>
      <c r="T1038" s="165"/>
      <c r="U1038" s="165"/>
      <c r="V1038" s="165"/>
      <c r="W1038" s="165"/>
      <c r="X1038" s="165"/>
      <c r="Y1038" s="165"/>
    </row>
    <row r="1039" spans="1:27" s="15" customFormat="1" ht="17">
      <c r="A1039" s="4" t="s">
        <v>486</v>
      </c>
      <c r="B1039" s="4" t="s">
        <v>486</v>
      </c>
      <c r="C1039" s="4" t="s">
        <v>486</v>
      </c>
      <c r="D1039" s="10" t="s">
        <v>486</v>
      </c>
      <c r="H1039" s="4"/>
      <c r="P1039" s="165"/>
      <c r="Q1039" s="165"/>
      <c r="R1039" s="165"/>
      <c r="S1039" s="165"/>
      <c r="T1039" s="165"/>
      <c r="U1039" s="165"/>
      <c r="V1039" s="165"/>
      <c r="W1039" s="165"/>
      <c r="X1039" s="165"/>
      <c r="Y1039" s="165"/>
    </row>
    <row r="1040" spans="1:27" s="15" customFormat="1" ht="17">
      <c r="A1040" s="4" t="s">
        <v>486</v>
      </c>
      <c r="B1040" s="4" t="s">
        <v>486</v>
      </c>
      <c r="C1040" s="4"/>
      <c r="D1040" s="10" t="s">
        <v>486</v>
      </c>
      <c r="E1040" s="131" t="s">
        <v>118</v>
      </c>
      <c r="H1040" s="4"/>
      <c r="P1040" s="165"/>
      <c r="Q1040" s="165"/>
      <c r="R1040" s="165"/>
      <c r="S1040" s="165"/>
      <c r="T1040" s="165"/>
      <c r="U1040" s="165"/>
      <c r="V1040" s="165"/>
      <c r="W1040" s="165"/>
      <c r="X1040" s="165"/>
      <c r="Y1040" s="165"/>
      <c r="Z1040" s="15" t="str">
        <f t="shared" si="44"/>
        <v/>
      </c>
      <c r="AA1040" s="15" t="str">
        <f t="shared" si="45"/>
        <v/>
      </c>
    </row>
    <row r="1041" spans="1:27" ht="372">
      <c r="A1041" s="4">
        <v>2632</v>
      </c>
      <c r="B1041" s="4" t="s">
        <v>993</v>
      </c>
      <c r="C1041" s="4">
        <v>238</v>
      </c>
      <c r="E1041" s="13" t="s">
        <v>3304</v>
      </c>
      <c r="F1041" s="12" t="s">
        <v>2478</v>
      </c>
      <c r="G1041" s="12" t="s">
        <v>2479</v>
      </c>
      <c r="H1041" s="43"/>
      <c r="I1041" s="43"/>
      <c r="J1041" s="159" t="s">
        <v>2657</v>
      </c>
      <c r="K1041" s="43"/>
      <c r="L1041" s="43"/>
      <c r="M1041" s="43"/>
      <c r="P1041" s="132">
        <v>2</v>
      </c>
      <c r="Q1041" s="133" t="s">
        <v>3605</v>
      </c>
      <c r="R1041" s="133"/>
      <c r="S1041" s="115">
        <v>3</v>
      </c>
      <c r="T1041" s="116"/>
      <c r="U1041" s="132"/>
      <c r="V1041" s="133"/>
      <c r="W1041" s="133"/>
      <c r="X1041" s="115"/>
      <c r="Y1041" s="116"/>
      <c r="Z1041" s="119">
        <f t="shared" si="44"/>
        <v>2</v>
      </c>
      <c r="AA1041" s="37">
        <f t="shared" si="45"/>
        <v>3</v>
      </c>
    </row>
    <row r="1042" spans="1:27" ht="409.6">
      <c r="A1042" s="4">
        <v>2633</v>
      </c>
      <c r="B1042" s="4" t="s">
        <v>993</v>
      </c>
      <c r="C1042" s="4">
        <v>238</v>
      </c>
      <c r="E1042" s="13" t="s">
        <v>3305</v>
      </c>
      <c r="F1042" s="12" t="s">
        <v>2480</v>
      </c>
      <c r="G1042" s="12" t="s">
        <v>2481</v>
      </c>
      <c r="H1042" s="43"/>
      <c r="I1042" s="43"/>
      <c r="J1042" s="159" t="s">
        <v>2657</v>
      </c>
      <c r="K1042" s="43"/>
      <c r="L1042" s="43"/>
      <c r="M1042" s="43"/>
      <c r="P1042" s="132">
        <v>4</v>
      </c>
      <c r="Q1042" s="133" t="s">
        <v>3378</v>
      </c>
      <c r="R1042" s="133"/>
      <c r="S1042" s="115">
        <v>3</v>
      </c>
      <c r="T1042" s="116"/>
      <c r="U1042" s="132"/>
      <c r="V1042" s="133"/>
      <c r="W1042" s="133"/>
      <c r="X1042" s="115"/>
      <c r="Y1042" s="116"/>
      <c r="Z1042" s="119">
        <f t="shared" si="44"/>
        <v>4</v>
      </c>
      <c r="AA1042" s="37">
        <f t="shared" si="45"/>
        <v>3</v>
      </c>
    </row>
    <row r="1043" spans="1:27" ht="372">
      <c r="A1043" s="4">
        <v>2634</v>
      </c>
      <c r="B1043" s="4" t="s">
        <v>993</v>
      </c>
      <c r="C1043" s="4">
        <v>238</v>
      </c>
      <c r="E1043" s="13" t="s">
        <v>3306</v>
      </c>
      <c r="F1043" s="12" t="s">
        <v>2482</v>
      </c>
      <c r="G1043" s="12" t="s">
        <v>2483</v>
      </c>
      <c r="H1043" s="43"/>
      <c r="I1043" s="43"/>
      <c r="J1043" s="159" t="s">
        <v>2657</v>
      </c>
      <c r="K1043" s="43"/>
      <c r="L1043" s="43"/>
      <c r="M1043" s="43"/>
      <c r="P1043" s="132">
        <v>2</v>
      </c>
      <c r="Q1043" s="133" t="s">
        <v>3606</v>
      </c>
      <c r="R1043" s="133"/>
      <c r="S1043" s="115">
        <v>2</v>
      </c>
      <c r="T1043" s="116"/>
      <c r="U1043" s="132"/>
      <c r="V1043" s="133"/>
      <c r="W1043" s="133"/>
      <c r="X1043" s="115"/>
      <c r="Y1043" s="116"/>
      <c r="Z1043" s="119">
        <f t="shared" si="44"/>
        <v>2</v>
      </c>
      <c r="AA1043" s="37">
        <f t="shared" si="45"/>
        <v>2</v>
      </c>
    </row>
    <row r="1044" spans="1:27" ht="372">
      <c r="A1044" s="4">
        <v>2635</v>
      </c>
      <c r="B1044" s="4" t="s">
        <v>993</v>
      </c>
      <c r="C1044" s="4">
        <v>238</v>
      </c>
      <c r="E1044" s="13" t="s">
        <v>3307</v>
      </c>
      <c r="F1044" s="12" t="s">
        <v>2484</v>
      </c>
      <c r="G1044" s="12" t="s">
        <v>2485</v>
      </c>
      <c r="H1044" s="43"/>
      <c r="I1044" s="43"/>
      <c r="J1044" s="159" t="s">
        <v>2657</v>
      </c>
      <c r="K1044" s="43"/>
      <c r="L1044" s="43"/>
      <c r="M1044" s="43"/>
      <c r="P1044" s="132">
        <v>3</v>
      </c>
      <c r="Q1044" s="133"/>
      <c r="R1044" s="133"/>
      <c r="S1044" s="115">
        <v>2</v>
      </c>
      <c r="T1044" s="116" t="s">
        <v>3626</v>
      </c>
      <c r="U1044" s="132"/>
      <c r="V1044" s="133"/>
      <c r="W1044" s="133"/>
      <c r="X1044" s="115"/>
      <c r="Y1044" s="116"/>
      <c r="Z1044" s="119">
        <f t="shared" si="44"/>
        <v>3</v>
      </c>
      <c r="AA1044" s="37">
        <f t="shared" si="45"/>
        <v>2</v>
      </c>
    </row>
    <row r="1045" spans="1:27" ht="372">
      <c r="A1045" s="4">
        <v>2636</v>
      </c>
      <c r="B1045" s="4" t="s">
        <v>993</v>
      </c>
      <c r="C1045" s="4">
        <v>238</v>
      </c>
      <c r="E1045" s="13" t="s">
        <v>3308</v>
      </c>
      <c r="F1045" s="12" t="s">
        <v>2486</v>
      </c>
      <c r="G1045" s="12" t="s">
        <v>2487</v>
      </c>
      <c r="H1045" s="43"/>
      <c r="I1045" s="43"/>
      <c r="J1045" s="159" t="s">
        <v>2657</v>
      </c>
      <c r="K1045" s="43"/>
      <c r="L1045" s="43"/>
      <c r="M1045" s="43"/>
      <c r="P1045" s="132">
        <v>0</v>
      </c>
      <c r="Q1045" s="133" t="s">
        <v>3374</v>
      </c>
      <c r="R1045" s="133"/>
      <c r="S1045" s="115">
        <v>0</v>
      </c>
      <c r="T1045" s="116"/>
      <c r="U1045" s="132"/>
      <c r="V1045" s="133"/>
      <c r="W1045" s="133"/>
      <c r="X1045" s="115"/>
      <c r="Y1045" s="116"/>
      <c r="Z1045" s="119">
        <f t="shared" si="44"/>
        <v>0</v>
      </c>
      <c r="AA1045" s="37">
        <f t="shared" si="45"/>
        <v>0</v>
      </c>
    </row>
    <row r="1046" spans="1:27" ht="372">
      <c r="A1046" s="4">
        <v>2637</v>
      </c>
      <c r="B1046" s="4" t="s">
        <v>993</v>
      </c>
      <c r="C1046" s="4">
        <v>238</v>
      </c>
      <c r="E1046" s="13" t="s">
        <v>3309</v>
      </c>
      <c r="F1046" s="12" t="s">
        <v>2488</v>
      </c>
      <c r="G1046" s="12" t="s">
        <v>2070</v>
      </c>
      <c r="H1046" s="43"/>
      <c r="I1046" s="43"/>
      <c r="J1046" s="159" t="s">
        <v>2657</v>
      </c>
      <c r="K1046" s="43"/>
      <c r="L1046" s="43"/>
      <c r="M1046" s="43"/>
      <c r="P1046" s="132">
        <v>4</v>
      </c>
      <c r="Q1046" s="133" t="s">
        <v>3377</v>
      </c>
      <c r="R1046" s="133"/>
      <c r="S1046" s="115">
        <v>4</v>
      </c>
      <c r="T1046" s="116"/>
      <c r="U1046" s="132"/>
      <c r="V1046" s="133"/>
      <c r="W1046" s="133"/>
      <c r="X1046" s="115"/>
      <c r="Y1046" s="116"/>
      <c r="Z1046" s="119">
        <f t="shared" si="44"/>
        <v>4</v>
      </c>
      <c r="AA1046" s="37">
        <f t="shared" si="45"/>
        <v>4</v>
      </c>
    </row>
    <row r="1047" spans="1:27" s="15" customFormat="1" ht="17">
      <c r="A1047" s="4" t="s">
        <v>486</v>
      </c>
      <c r="B1047" s="4" t="s">
        <v>486</v>
      </c>
      <c r="C1047" s="4" t="s">
        <v>486</v>
      </c>
      <c r="D1047" s="10"/>
      <c r="H1047" s="4"/>
      <c r="P1047" s="165"/>
      <c r="Q1047" s="165"/>
      <c r="R1047" s="165"/>
      <c r="S1047" s="165"/>
      <c r="T1047" s="165"/>
      <c r="U1047" s="165"/>
      <c r="V1047" s="165"/>
      <c r="W1047" s="165"/>
      <c r="X1047" s="165"/>
      <c r="Y1047" s="165"/>
    </row>
    <row r="1048" spans="1:27" s="15" customFormat="1" ht="17">
      <c r="A1048" s="4" t="s">
        <v>486</v>
      </c>
      <c r="B1048" s="4" t="s">
        <v>486</v>
      </c>
      <c r="C1048" s="4" t="s">
        <v>486</v>
      </c>
      <c r="D1048" s="10"/>
      <c r="H1048" s="4"/>
      <c r="P1048" s="165"/>
      <c r="Q1048" s="165"/>
      <c r="R1048" s="165"/>
      <c r="S1048" s="165"/>
      <c r="T1048" s="165"/>
      <c r="U1048" s="165"/>
      <c r="V1048" s="165"/>
      <c r="W1048" s="165"/>
      <c r="X1048" s="165"/>
      <c r="Y1048" s="165"/>
    </row>
    <row r="1049" spans="1:27" s="15" customFormat="1" ht="17">
      <c r="A1049" s="4" t="s">
        <v>486</v>
      </c>
      <c r="B1049" s="4" t="s">
        <v>486</v>
      </c>
      <c r="C1049" s="4"/>
      <c r="D1049" s="10"/>
      <c r="E1049" s="131" t="s">
        <v>119</v>
      </c>
      <c r="H1049" s="4"/>
      <c r="P1049" s="165"/>
      <c r="Q1049" s="165"/>
      <c r="R1049" s="165"/>
      <c r="S1049" s="165"/>
      <c r="T1049" s="165"/>
      <c r="U1049" s="165"/>
      <c r="V1049" s="165"/>
      <c r="W1049" s="165"/>
      <c r="X1049" s="165"/>
      <c r="Y1049" s="165"/>
      <c r="Z1049" s="15" t="str">
        <f t="shared" si="44"/>
        <v/>
      </c>
      <c r="AA1049" s="15" t="str">
        <f t="shared" si="45"/>
        <v/>
      </c>
    </row>
    <row r="1050" spans="1:27" ht="306">
      <c r="A1050" s="4">
        <v>2638</v>
      </c>
      <c r="B1050" s="4" t="s">
        <v>2489</v>
      </c>
      <c r="C1050" s="4">
        <v>239</v>
      </c>
      <c r="E1050" s="13" t="s">
        <v>3311</v>
      </c>
      <c r="F1050" s="12" t="s">
        <v>2490</v>
      </c>
      <c r="G1050" s="12" t="s">
        <v>2491</v>
      </c>
      <c r="H1050" s="43"/>
      <c r="I1050" s="43"/>
      <c r="J1050" s="159" t="s">
        <v>3310</v>
      </c>
      <c r="K1050" s="43"/>
      <c r="L1050" s="43"/>
      <c r="M1050" s="43"/>
      <c r="P1050" s="132">
        <v>1</v>
      </c>
      <c r="Q1050" s="133" t="s">
        <v>3607</v>
      </c>
      <c r="R1050" s="133"/>
      <c r="S1050" s="115">
        <v>1</v>
      </c>
      <c r="T1050" s="116"/>
      <c r="U1050" s="132"/>
      <c r="V1050" s="133"/>
      <c r="W1050" s="133"/>
      <c r="X1050" s="115"/>
      <c r="Y1050" s="116"/>
      <c r="Z1050" s="119">
        <f t="shared" si="44"/>
        <v>1</v>
      </c>
      <c r="AA1050" s="37">
        <f t="shared" si="45"/>
        <v>1</v>
      </c>
    </row>
    <row r="1051" spans="1:27" ht="306">
      <c r="A1051" s="4">
        <v>2639</v>
      </c>
      <c r="B1051" s="4" t="s">
        <v>2489</v>
      </c>
      <c r="C1051" s="4">
        <v>239</v>
      </c>
      <c r="E1051" s="13" t="s">
        <v>3312</v>
      </c>
      <c r="F1051" s="12" t="s">
        <v>2492</v>
      </c>
      <c r="G1051" s="12" t="s">
        <v>2493</v>
      </c>
      <c r="H1051" s="43"/>
      <c r="I1051" s="43"/>
      <c r="J1051" s="159" t="s">
        <v>3310</v>
      </c>
      <c r="K1051" s="43"/>
      <c r="L1051" s="43"/>
      <c r="M1051" s="43"/>
      <c r="P1051" s="132">
        <v>1</v>
      </c>
      <c r="Q1051" s="133" t="s">
        <v>3607</v>
      </c>
      <c r="R1051" s="133"/>
      <c r="S1051" s="115">
        <v>1</v>
      </c>
      <c r="T1051" s="116"/>
      <c r="U1051" s="132"/>
      <c r="V1051" s="133"/>
      <c r="W1051" s="133"/>
      <c r="X1051" s="115"/>
      <c r="Y1051" s="116"/>
      <c r="Z1051" s="119">
        <f t="shared" si="44"/>
        <v>1</v>
      </c>
      <c r="AA1051" s="37">
        <f t="shared" si="45"/>
        <v>1</v>
      </c>
    </row>
    <row r="1052" spans="1:27" ht="306">
      <c r="A1052" s="4">
        <v>2640</v>
      </c>
      <c r="B1052" s="4" t="s">
        <v>2489</v>
      </c>
      <c r="C1052" s="4">
        <v>239</v>
      </c>
      <c r="E1052" s="13" t="s">
        <v>3313</v>
      </c>
      <c r="F1052" s="12" t="s">
        <v>2494</v>
      </c>
      <c r="G1052" s="12" t="s">
        <v>2495</v>
      </c>
      <c r="H1052" s="43"/>
      <c r="I1052" s="43"/>
      <c r="J1052" s="159" t="s">
        <v>3310</v>
      </c>
      <c r="K1052" s="43"/>
      <c r="L1052" s="43"/>
      <c r="M1052" s="43"/>
      <c r="P1052" s="132">
        <v>2</v>
      </c>
      <c r="Q1052" s="133" t="s">
        <v>3608</v>
      </c>
      <c r="R1052" s="133"/>
      <c r="S1052" s="115">
        <v>2</v>
      </c>
      <c r="T1052" s="116"/>
      <c r="U1052" s="132"/>
      <c r="V1052" s="133"/>
      <c r="W1052" s="133"/>
      <c r="X1052" s="115"/>
      <c r="Y1052" s="116"/>
      <c r="Z1052" s="119">
        <f t="shared" si="44"/>
        <v>2</v>
      </c>
      <c r="AA1052" s="37">
        <f t="shared" si="45"/>
        <v>2</v>
      </c>
    </row>
    <row r="1053" spans="1:27" ht="306">
      <c r="A1053" s="4">
        <v>2641</v>
      </c>
      <c r="B1053" s="4" t="s">
        <v>2489</v>
      </c>
      <c r="C1053" s="4">
        <v>239</v>
      </c>
      <c r="E1053" s="13" t="s">
        <v>3314</v>
      </c>
      <c r="F1053" s="12" t="s">
        <v>2496</v>
      </c>
      <c r="G1053" s="12" t="s">
        <v>2070</v>
      </c>
      <c r="H1053" s="43"/>
      <c r="I1053" s="43"/>
      <c r="J1053" s="159" t="s">
        <v>3310</v>
      </c>
      <c r="K1053" s="43"/>
      <c r="L1053" s="43"/>
      <c r="M1053" s="43"/>
      <c r="P1053" s="132">
        <v>0</v>
      </c>
      <c r="Q1053" s="133"/>
      <c r="R1053" s="133"/>
      <c r="S1053" s="115">
        <v>0</v>
      </c>
      <c r="T1053" s="116"/>
      <c r="U1053" s="132"/>
      <c r="V1053" s="133"/>
      <c r="W1053" s="133"/>
      <c r="X1053" s="115"/>
      <c r="Y1053" s="116"/>
      <c r="Z1053" s="119">
        <f t="shared" si="44"/>
        <v>0</v>
      </c>
      <c r="AA1053" s="37">
        <f t="shared" si="45"/>
        <v>0</v>
      </c>
    </row>
    <row r="1054" spans="1:27" s="15" customFormat="1" ht="17">
      <c r="A1054" s="4" t="s">
        <v>486</v>
      </c>
      <c r="B1054" s="4" t="s">
        <v>486</v>
      </c>
      <c r="C1054" s="4" t="s">
        <v>486</v>
      </c>
      <c r="D1054" s="10"/>
      <c r="H1054" s="4"/>
      <c r="P1054" s="165"/>
      <c r="Q1054" s="165"/>
      <c r="R1054" s="165"/>
      <c r="S1054" s="165"/>
      <c r="T1054" s="165"/>
      <c r="U1054" s="165"/>
      <c r="V1054" s="165"/>
      <c r="W1054" s="165"/>
      <c r="X1054" s="165"/>
      <c r="Y1054" s="165"/>
    </row>
    <row r="1055" spans="1:27" s="15" customFormat="1" ht="17">
      <c r="A1055" s="4" t="s">
        <v>486</v>
      </c>
      <c r="B1055" s="4" t="s">
        <v>486</v>
      </c>
      <c r="C1055" s="4" t="s">
        <v>486</v>
      </c>
      <c r="D1055" s="10" t="s">
        <v>486</v>
      </c>
      <c r="H1055" s="4"/>
      <c r="P1055" s="165"/>
      <c r="Q1055" s="165"/>
      <c r="R1055" s="165"/>
      <c r="S1055" s="165"/>
      <c r="T1055" s="165"/>
      <c r="U1055" s="165"/>
      <c r="V1055" s="165"/>
      <c r="W1055" s="165"/>
      <c r="X1055" s="165"/>
      <c r="Y1055" s="165"/>
    </row>
    <row r="1056" spans="1:27" s="15" customFormat="1" ht="17">
      <c r="A1056" s="4" t="s">
        <v>486</v>
      </c>
      <c r="B1056" s="4" t="s">
        <v>486</v>
      </c>
      <c r="C1056" s="4"/>
      <c r="D1056" s="10" t="s">
        <v>486</v>
      </c>
      <c r="E1056" s="131" t="s">
        <v>2497</v>
      </c>
      <c r="H1056" s="4"/>
      <c r="P1056" s="165"/>
      <c r="Q1056" s="165"/>
      <c r="R1056" s="165"/>
      <c r="S1056" s="165"/>
      <c r="T1056" s="165"/>
      <c r="U1056" s="165"/>
      <c r="V1056" s="165"/>
      <c r="W1056" s="165"/>
      <c r="X1056" s="165"/>
      <c r="Y1056" s="165"/>
      <c r="Z1056" s="15" t="str">
        <f t="shared" si="44"/>
        <v/>
      </c>
      <c r="AA1056" s="15" t="str">
        <f t="shared" si="45"/>
        <v/>
      </c>
    </row>
    <row r="1057" spans="1:27" ht="204">
      <c r="A1057" s="4">
        <v>2642</v>
      </c>
      <c r="B1057" s="4" t="s">
        <v>2498</v>
      </c>
      <c r="C1057" s="4">
        <v>241</v>
      </c>
      <c r="E1057" s="13" t="s">
        <v>3316</v>
      </c>
      <c r="F1057" s="12" t="s">
        <v>2499</v>
      </c>
      <c r="G1057" s="12" t="s">
        <v>2500</v>
      </c>
      <c r="H1057" s="43"/>
      <c r="I1057" s="43"/>
      <c r="J1057" s="159" t="s">
        <v>3315</v>
      </c>
      <c r="K1057" s="43"/>
      <c r="L1057" s="43"/>
      <c r="M1057" s="43"/>
      <c r="P1057" s="132">
        <v>0</v>
      </c>
      <c r="Q1057" s="133" t="s">
        <v>3525</v>
      </c>
      <c r="R1057" s="133"/>
      <c r="S1057" s="115">
        <v>0</v>
      </c>
      <c r="T1057" s="116"/>
      <c r="U1057" s="132"/>
      <c r="V1057" s="133"/>
      <c r="W1057" s="133"/>
      <c r="X1057" s="115"/>
      <c r="Y1057" s="116"/>
      <c r="Z1057" s="119">
        <f t="shared" si="44"/>
        <v>0</v>
      </c>
      <c r="AA1057" s="37">
        <f t="shared" si="45"/>
        <v>0</v>
      </c>
    </row>
    <row r="1058" spans="1:27" ht="204">
      <c r="A1058" s="4">
        <v>2643</v>
      </c>
      <c r="B1058" s="4" t="s">
        <v>2498</v>
      </c>
      <c r="C1058" s="4">
        <v>241</v>
      </c>
      <c r="E1058" s="13" t="s">
        <v>3317</v>
      </c>
      <c r="F1058" s="12" t="s">
        <v>2501</v>
      </c>
      <c r="G1058" s="12" t="s">
        <v>2502</v>
      </c>
      <c r="H1058" s="43"/>
      <c r="I1058" s="43"/>
      <c r="J1058" s="159" t="s">
        <v>3315</v>
      </c>
      <c r="K1058" s="43"/>
      <c r="L1058" s="43"/>
      <c r="M1058" s="43"/>
      <c r="P1058" s="132">
        <v>0</v>
      </c>
      <c r="Q1058" s="133" t="s">
        <v>3525</v>
      </c>
      <c r="R1058" s="133"/>
      <c r="S1058" s="115">
        <v>0</v>
      </c>
      <c r="T1058" s="116"/>
      <c r="U1058" s="132"/>
      <c r="V1058" s="133"/>
      <c r="W1058" s="133"/>
      <c r="X1058" s="115"/>
      <c r="Y1058" s="116"/>
      <c r="Z1058" s="119">
        <f t="shared" si="44"/>
        <v>0</v>
      </c>
      <c r="AA1058" s="37">
        <f t="shared" si="45"/>
        <v>0</v>
      </c>
    </row>
    <row r="1059" spans="1:27" ht="204">
      <c r="A1059" s="4">
        <v>2644</v>
      </c>
      <c r="B1059" s="4" t="s">
        <v>2498</v>
      </c>
      <c r="C1059" s="4">
        <v>241</v>
      </c>
      <c r="E1059" s="13" t="s">
        <v>3318</v>
      </c>
      <c r="F1059" s="12" t="s">
        <v>2503</v>
      </c>
      <c r="G1059" s="12" t="s">
        <v>2504</v>
      </c>
      <c r="H1059" s="43"/>
      <c r="I1059" s="43"/>
      <c r="J1059" s="159" t="s">
        <v>3315</v>
      </c>
      <c r="K1059" s="43"/>
      <c r="L1059" s="43"/>
      <c r="M1059" s="43"/>
      <c r="P1059" s="132">
        <v>0</v>
      </c>
      <c r="Q1059" s="133"/>
      <c r="R1059" s="133"/>
      <c r="S1059" s="115">
        <v>0</v>
      </c>
      <c r="T1059" s="116"/>
      <c r="U1059" s="132"/>
      <c r="V1059" s="133"/>
      <c r="W1059" s="133"/>
      <c r="X1059" s="115"/>
      <c r="Y1059" s="116"/>
      <c r="Z1059" s="119">
        <f t="shared" si="44"/>
        <v>0</v>
      </c>
      <c r="AA1059" s="37">
        <f t="shared" si="45"/>
        <v>0</v>
      </c>
    </row>
    <row r="1060" spans="1:27" ht="204">
      <c r="A1060" s="4">
        <v>2645</v>
      </c>
      <c r="B1060" s="4" t="s">
        <v>2498</v>
      </c>
      <c r="C1060" s="4">
        <v>241</v>
      </c>
      <c r="E1060" s="13" t="s">
        <v>3319</v>
      </c>
      <c r="F1060" s="12" t="s">
        <v>2505</v>
      </c>
      <c r="G1060" s="12" t="s">
        <v>2506</v>
      </c>
      <c r="H1060" s="43"/>
      <c r="I1060" s="43"/>
      <c r="J1060" s="159" t="s">
        <v>3315</v>
      </c>
      <c r="K1060" s="43"/>
      <c r="L1060" s="43"/>
      <c r="M1060" s="43"/>
      <c r="P1060" s="132">
        <v>0</v>
      </c>
      <c r="Q1060" s="133"/>
      <c r="R1060" s="133"/>
      <c r="S1060" s="115">
        <v>0</v>
      </c>
      <c r="T1060" s="116"/>
      <c r="U1060" s="132"/>
      <c r="V1060" s="133"/>
      <c r="W1060" s="133"/>
      <c r="X1060" s="115"/>
      <c r="Y1060" s="116"/>
      <c r="Z1060" s="119">
        <f t="shared" si="44"/>
        <v>0</v>
      </c>
      <c r="AA1060" s="37">
        <f t="shared" si="45"/>
        <v>0</v>
      </c>
    </row>
    <row r="1061" spans="1:27" ht="204">
      <c r="A1061" s="4">
        <v>2646</v>
      </c>
      <c r="B1061" s="4" t="s">
        <v>2498</v>
      </c>
      <c r="C1061" s="4">
        <v>241</v>
      </c>
      <c r="E1061" s="13" t="s">
        <v>3320</v>
      </c>
      <c r="F1061" s="12" t="s">
        <v>2507</v>
      </c>
      <c r="G1061" s="12" t="s">
        <v>2508</v>
      </c>
      <c r="H1061" s="43"/>
      <c r="I1061" s="43"/>
      <c r="J1061" s="159" t="s">
        <v>3315</v>
      </c>
      <c r="K1061" s="43"/>
      <c r="L1061" s="43"/>
      <c r="M1061" s="43"/>
      <c r="P1061" s="132">
        <v>0</v>
      </c>
      <c r="Q1061" s="133"/>
      <c r="R1061" s="133"/>
      <c r="S1061" s="115">
        <v>0</v>
      </c>
      <c r="T1061" s="116"/>
      <c r="U1061" s="132"/>
      <c r="V1061" s="133"/>
      <c r="W1061" s="133"/>
      <c r="X1061" s="115"/>
      <c r="Y1061" s="116"/>
      <c r="Z1061" s="119">
        <f t="shared" si="44"/>
        <v>0</v>
      </c>
      <c r="AA1061" s="37">
        <f t="shared" si="45"/>
        <v>0</v>
      </c>
    </row>
    <row r="1062" spans="1:27" ht="204">
      <c r="A1062" s="4">
        <v>2647</v>
      </c>
      <c r="B1062" s="4" t="s">
        <v>2498</v>
      </c>
      <c r="C1062" s="4">
        <v>241</v>
      </c>
      <c r="E1062" s="13" t="s">
        <v>3321</v>
      </c>
      <c r="F1062" s="12" t="s">
        <v>2509</v>
      </c>
      <c r="G1062" s="12" t="s">
        <v>2510</v>
      </c>
      <c r="H1062" s="43"/>
      <c r="I1062" s="43"/>
      <c r="J1062" s="159" t="s">
        <v>3315</v>
      </c>
      <c r="K1062" s="43"/>
      <c r="L1062" s="43"/>
      <c r="M1062" s="43"/>
      <c r="P1062" s="132">
        <v>0</v>
      </c>
      <c r="Q1062" s="133"/>
      <c r="R1062" s="133"/>
      <c r="S1062" s="115">
        <v>0</v>
      </c>
      <c r="T1062" s="116"/>
      <c r="U1062" s="132"/>
      <c r="V1062" s="133"/>
      <c r="W1062" s="133"/>
      <c r="X1062" s="115"/>
      <c r="Y1062" s="116"/>
      <c r="Z1062" s="119">
        <f t="shared" si="44"/>
        <v>0</v>
      </c>
      <c r="AA1062" s="37">
        <f t="shared" si="45"/>
        <v>0</v>
      </c>
    </row>
    <row r="1063" spans="1:27" ht="204">
      <c r="A1063" s="4">
        <v>2648</v>
      </c>
      <c r="B1063" s="4" t="s">
        <v>2498</v>
      </c>
      <c r="C1063" s="4">
        <v>241</v>
      </c>
      <c r="E1063" s="13" t="s">
        <v>3322</v>
      </c>
      <c r="F1063" s="12" t="s">
        <v>2511</v>
      </c>
      <c r="G1063" s="12" t="s">
        <v>2512</v>
      </c>
      <c r="H1063" s="43"/>
      <c r="I1063" s="43"/>
      <c r="J1063" s="159" t="s">
        <v>3315</v>
      </c>
      <c r="K1063" s="43"/>
      <c r="L1063" s="43"/>
      <c r="M1063" s="43"/>
      <c r="P1063" s="132">
        <v>0</v>
      </c>
      <c r="Q1063" s="133"/>
      <c r="R1063" s="133"/>
      <c r="S1063" s="115">
        <v>0</v>
      </c>
      <c r="T1063" s="116"/>
      <c r="U1063" s="132"/>
      <c r="V1063" s="133"/>
      <c r="W1063" s="133"/>
      <c r="X1063" s="115"/>
      <c r="Y1063" s="116"/>
      <c r="Z1063" s="119">
        <f t="shared" si="44"/>
        <v>0</v>
      </c>
      <c r="AA1063" s="37">
        <f t="shared" si="45"/>
        <v>0</v>
      </c>
    </row>
    <row r="1064" spans="1:27" ht="204">
      <c r="A1064" s="4">
        <v>2649</v>
      </c>
      <c r="B1064" s="4" t="s">
        <v>2498</v>
      </c>
      <c r="C1064" s="4">
        <v>241</v>
      </c>
      <c r="E1064" s="13" t="s">
        <v>3323</v>
      </c>
      <c r="F1064" s="12" t="s">
        <v>2513</v>
      </c>
      <c r="G1064" s="12" t="s">
        <v>2514</v>
      </c>
      <c r="H1064" s="43"/>
      <c r="I1064" s="43"/>
      <c r="J1064" s="159" t="s">
        <v>3315</v>
      </c>
      <c r="K1064" s="43"/>
      <c r="L1064" s="43"/>
      <c r="M1064" s="43"/>
      <c r="P1064" s="132">
        <v>0</v>
      </c>
      <c r="Q1064" s="133"/>
      <c r="R1064" s="133"/>
      <c r="S1064" s="115">
        <v>0</v>
      </c>
      <c r="T1064" s="116"/>
      <c r="U1064" s="132"/>
      <c r="V1064" s="133"/>
      <c r="W1064" s="133"/>
      <c r="X1064" s="115"/>
      <c r="Y1064" s="116"/>
      <c r="Z1064" s="119">
        <f t="shared" si="44"/>
        <v>0</v>
      </c>
      <c r="AA1064" s="37">
        <f t="shared" si="45"/>
        <v>0</v>
      </c>
    </row>
    <row r="1065" spans="1:27" ht="204">
      <c r="A1065" s="4">
        <v>2650</v>
      </c>
      <c r="B1065" s="4" t="s">
        <v>2498</v>
      </c>
      <c r="C1065" s="4">
        <v>241</v>
      </c>
      <c r="E1065" s="13" t="s">
        <v>3324</v>
      </c>
      <c r="F1065" s="12" t="s">
        <v>2515</v>
      </c>
      <c r="G1065" s="12" t="s">
        <v>2516</v>
      </c>
      <c r="H1065" s="43"/>
      <c r="I1065" s="43"/>
      <c r="J1065" s="159" t="s">
        <v>3315</v>
      </c>
      <c r="K1065" s="43"/>
      <c r="L1065" s="43"/>
      <c r="M1065" s="43"/>
      <c r="P1065" s="132">
        <v>0</v>
      </c>
      <c r="Q1065" s="133"/>
      <c r="R1065" s="133"/>
      <c r="S1065" s="115">
        <v>0</v>
      </c>
      <c r="T1065" s="116"/>
      <c r="U1065" s="132"/>
      <c r="V1065" s="133"/>
      <c r="W1065" s="133"/>
      <c r="X1065" s="115"/>
      <c r="Y1065" s="116"/>
      <c r="Z1065" s="119">
        <f t="shared" si="44"/>
        <v>0</v>
      </c>
      <c r="AA1065" s="37">
        <f t="shared" si="45"/>
        <v>0</v>
      </c>
    </row>
    <row r="1066" spans="1:27" ht="204">
      <c r="A1066" s="4">
        <v>2651</v>
      </c>
      <c r="B1066" s="4" t="s">
        <v>2498</v>
      </c>
      <c r="C1066" s="4">
        <v>241</v>
      </c>
      <c r="E1066" s="13" t="s">
        <v>3325</v>
      </c>
      <c r="F1066" s="12" t="s">
        <v>2517</v>
      </c>
      <c r="G1066" s="12" t="s">
        <v>2518</v>
      </c>
      <c r="H1066" s="43"/>
      <c r="I1066" s="43"/>
      <c r="J1066" s="159" t="s">
        <v>3315</v>
      </c>
      <c r="K1066" s="43"/>
      <c r="L1066" s="43"/>
      <c r="M1066" s="43"/>
      <c r="P1066" s="132">
        <v>0</v>
      </c>
      <c r="Q1066" s="133"/>
      <c r="R1066" s="133"/>
      <c r="S1066" s="115">
        <v>0</v>
      </c>
      <c r="T1066" s="116"/>
      <c r="U1066" s="132"/>
      <c r="V1066" s="133"/>
      <c r="W1066" s="133"/>
      <c r="X1066" s="115"/>
      <c r="Y1066" s="116"/>
      <c r="Z1066" s="119">
        <f t="shared" si="44"/>
        <v>0</v>
      </c>
      <c r="AA1066" s="37">
        <f t="shared" si="45"/>
        <v>0</v>
      </c>
    </row>
    <row r="1067" spans="1:27" ht="204">
      <c r="A1067" s="4">
        <v>2652</v>
      </c>
      <c r="B1067" s="4" t="s">
        <v>2498</v>
      </c>
      <c r="C1067" s="4">
        <v>241</v>
      </c>
      <c r="E1067" s="13" t="s">
        <v>3326</v>
      </c>
      <c r="F1067" s="12" t="s">
        <v>2519</v>
      </c>
      <c r="G1067" s="12" t="s">
        <v>2520</v>
      </c>
      <c r="H1067" s="43"/>
      <c r="I1067" s="43"/>
      <c r="J1067" s="159" t="s">
        <v>3315</v>
      </c>
      <c r="K1067" s="43"/>
      <c r="L1067" s="43"/>
      <c r="M1067" s="43"/>
      <c r="P1067" s="132">
        <v>0</v>
      </c>
      <c r="Q1067" s="133"/>
      <c r="R1067" s="133"/>
      <c r="S1067" s="115">
        <v>0</v>
      </c>
      <c r="T1067" s="116"/>
      <c r="U1067" s="132"/>
      <c r="V1067" s="133"/>
      <c r="W1067" s="133"/>
      <c r="X1067" s="115"/>
      <c r="Y1067" s="116"/>
      <c r="Z1067" s="119">
        <f t="shared" si="44"/>
        <v>0</v>
      </c>
      <c r="AA1067" s="37">
        <f t="shared" si="45"/>
        <v>0</v>
      </c>
    </row>
    <row r="1068" spans="1:27" ht="204">
      <c r="A1068" s="4">
        <v>2653</v>
      </c>
      <c r="B1068" s="4" t="s">
        <v>2498</v>
      </c>
      <c r="C1068" s="4">
        <v>241</v>
      </c>
      <c r="E1068" s="13" t="s">
        <v>3327</v>
      </c>
      <c r="F1068" s="12" t="s">
        <v>2521</v>
      </c>
      <c r="G1068" s="12" t="s">
        <v>2522</v>
      </c>
      <c r="H1068" s="43"/>
      <c r="I1068" s="43"/>
      <c r="J1068" s="159" t="s">
        <v>3315</v>
      </c>
      <c r="K1068" s="43"/>
      <c r="L1068" s="43"/>
      <c r="M1068" s="43"/>
      <c r="P1068" s="132">
        <v>0</v>
      </c>
      <c r="Q1068" s="133"/>
      <c r="R1068" s="133"/>
      <c r="S1068" s="115">
        <v>0</v>
      </c>
      <c r="T1068" s="116"/>
      <c r="U1068" s="132"/>
      <c r="V1068" s="133"/>
      <c r="W1068" s="133"/>
      <c r="X1068" s="115"/>
      <c r="Y1068" s="116"/>
      <c r="Z1068" s="119">
        <f t="shared" si="44"/>
        <v>0</v>
      </c>
      <c r="AA1068" s="37">
        <f t="shared" si="45"/>
        <v>0</v>
      </c>
    </row>
    <row r="1069" spans="1:27" ht="204">
      <c r="A1069" s="4">
        <v>2654</v>
      </c>
      <c r="B1069" s="4" t="s">
        <v>2498</v>
      </c>
      <c r="C1069" s="4">
        <v>241</v>
      </c>
      <c r="E1069" s="13" t="s">
        <v>3328</v>
      </c>
      <c r="F1069" s="12" t="s">
        <v>2523</v>
      </c>
      <c r="G1069" s="12" t="s">
        <v>2524</v>
      </c>
      <c r="H1069" s="43"/>
      <c r="I1069" s="43"/>
      <c r="J1069" s="159" t="s">
        <v>3315</v>
      </c>
      <c r="K1069" s="43"/>
      <c r="L1069" s="43"/>
      <c r="M1069" s="43"/>
      <c r="P1069" s="132">
        <v>0</v>
      </c>
      <c r="Q1069" s="133"/>
      <c r="R1069" s="133"/>
      <c r="S1069" s="115">
        <v>0</v>
      </c>
      <c r="T1069" s="116"/>
      <c r="U1069" s="132"/>
      <c r="V1069" s="133"/>
      <c r="W1069" s="133"/>
      <c r="X1069" s="115"/>
      <c r="Y1069" s="116"/>
      <c r="Z1069" s="119">
        <f t="shared" si="44"/>
        <v>0</v>
      </c>
      <c r="AA1069" s="37">
        <f t="shared" si="45"/>
        <v>0</v>
      </c>
    </row>
    <row r="1070" spans="1:27" ht="204">
      <c r="A1070" s="4">
        <v>2655</v>
      </c>
      <c r="B1070" s="4" t="s">
        <v>2498</v>
      </c>
      <c r="C1070" s="4">
        <v>241</v>
      </c>
      <c r="E1070" s="13" t="s">
        <v>3329</v>
      </c>
      <c r="F1070" s="12" t="s">
        <v>2525</v>
      </c>
      <c r="G1070" s="12" t="s">
        <v>2526</v>
      </c>
      <c r="H1070" s="43"/>
      <c r="I1070" s="43"/>
      <c r="J1070" s="159" t="s">
        <v>3315</v>
      </c>
      <c r="K1070" s="43"/>
      <c r="L1070" s="43"/>
      <c r="M1070" s="43"/>
      <c r="P1070" s="132">
        <v>0</v>
      </c>
      <c r="Q1070" s="133"/>
      <c r="R1070" s="133"/>
      <c r="S1070" s="115">
        <v>0</v>
      </c>
      <c r="T1070" s="116"/>
      <c r="U1070" s="132"/>
      <c r="V1070" s="133"/>
      <c r="W1070" s="133"/>
      <c r="X1070" s="115"/>
      <c r="Y1070" s="116"/>
      <c r="Z1070" s="119">
        <f t="shared" si="44"/>
        <v>0</v>
      </c>
      <c r="AA1070" s="37">
        <f t="shared" si="45"/>
        <v>0</v>
      </c>
    </row>
    <row r="1071" spans="1:27" ht="204">
      <c r="A1071" s="4">
        <v>2656</v>
      </c>
      <c r="B1071" s="4" t="s">
        <v>2498</v>
      </c>
      <c r="C1071" s="4">
        <v>241</v>
      </c>
      <c r="E1071" s="13" t="s">
        <v>3330</v>
      </c>
      <c r="F1071" s="12" t="s">
        <v>2527</v>
      </c>
      <c r="G1071" s="12" t="s">
        <v>2390</v>
      </c>
      <c r="H1071" s="43"/>
      <c r="I1071" s="43"/>
      <c r="J1071" s="159" t="s">
        <v>3315</v>
      </c>
      <c r="K1071" s="43"/>
      <c r="L1071" s="43"/>
      <c r="M1071" s="43"/>
      <c r="P1071" s="132">
        <v>0</v>
      </c>
      <c r="Q1071" s="133"/>
      <c r="R1071" s="133"/>
      <c r="S1071" s="115">
        <v>0</v>
      </c>
      <c r="T1071" s="116"/>
      <c r="U1071" s="132"/>
      <c r="V1071" s="133"/>
      <c r="W1071" s="133"/>
      <c r="X1071" s="115"/>
      <c r="Y1071" s="116"/>
      <c r="Z1071" s="119">
        <f t="shared" si="44"/>
        <v>0</v>
      </c>
      <c r="AA1071" s="37">
        <f t="shared" si="45"/>
        <v>0</v>
      </c>
    </row>
    <row r="1072" spans="1:27" ht="204">
      <c r="A1072" s="4">
        <v>2657</v>
      </c>
      <c r="B1072" s="4" t="s">
        <v>2498</v>
      </c>
      <c r="C1072" s="4">
        <v>241</v>
      </c>
      <c r="E1072" s="13" t="s">
        <v>3331</v>
      </c>
      <c r="F1072" s="12" t="s">
        <v>2528</v>
      </c>
      <c r="G1072" s="12" t="s">
        <v>2070</v>
      </c>
      <c r="H1072" s="43"/>
      <c r="I1072" s="43"/>
      <c r="J1072" s="159" t="s">
        <v>3315</v>
      </c>
      <c r="K1072" s="43"/>
      <c r="L1072" s="43"/>
      <c r="M1072" s="43"/>
      <c r="P1072" s="132">
        <v>0</v>
      </c>
      <c r="Q1072" s="133"/>
      <c r="R1072" s="133"/>
      <c r="S1072" s="115">
        <v>0</v>
      </c>
      <c r="T1072" s="116"/>
      <c r="U1072" s="132"/>
      <c r="V1072" s="133"/>
      <c r="W1072" s="133"/>
      <c r="X1072" s="115"/>
      <c r="Y1072" s="116"/>
      <c r="Z1072" s="119">
        <f t="shared" si="44"/>
        <v>0</v>
      </c>
      <c r="AA1072" s="37">
        <f t="shared" si="45"/>
        <v>0</v>
      </c>
    </row>
    <row r="1073" spans="1:27" s="15" customFormat="1" ht="17">
      <c r="A1073" s="4" t="s">
        <v>486</v>
      </c>
      <c r="B1073" s="4" t="s">
        <v>486</v>
      </c>
      <c r="C1073" s="4" t="s">
        <v>486</v>
      </c>
      <c r="D1073" s="10" t="s">
        <v>486</v>
      </c>
      <c r="H1073" s="4"/>
      <c r="P1073" s="165"/>
      <c r="Q1073" s="165"/>
      <c r="R1073" s="165"/>
      <c r="S1073" s="165"/>
      <c r="T1073" s="165"/>
      <c r="U1073" s="165"/>
      <c r="V1073" s="165"/>
      <c r="W1073" s="165"/>
      <c r="X1073" s="165"/>
      <c r="Y1073" s="165"/>
    </row>
    <row r="1074" spans="1:27" s="15" customFormat="1" ht="17">
      <c r="A1074" s="4" t="s">
        <v>486</v>
      </c>
      <c r="B1074" s="4" t="s">
        <v>486</v>
      </c>
      <c r="C1074" s="4" t="s">
        <v>486</v>
      </c>
      <c r="D1074" s="10" t="s">
        <v>486</v>
      </c>
      <c r="H1074" s="4"/>
      <c r="P1074" s="165"/>
      <c r="Q1074" s="165"/>
      <c r="R1074" s="165"/>
      <c r="S1074" s="165"/>
      <c r="T1074" s="165"/>
      <c r="U1074" s="165"/>
      <c r="V1074" s="165"/>
      <c r="W1074" s="165"/>
      <c r="X1074" s="165"/>
      <c r="Y1074" s="165"/>
    </row>
    <row r="1075" spans="1:27" s="15" customFormat="1" ht="17">
      <c r="A1075" s="4" t="s">
        <v>486</v>
      </c>
      <c r="B1075" s="4"/>
      <c r="C1075" s="4"/>
      <c r="D1075" s="10"/>
      <c r="E1075" s="131" t="s">
        <v>122</v>
      </c>
      <c r="H1075" s="4"/>
      <c r="P1075" s="165"/>
      <c r="Q1075" s="165"/>
      <c r="R1075" s="165"/>
      <c r="S1075" s="165"/>
      <c r="T1075" s="165"/>
      <c r="U1075" s="165"/>
      <c r="V1075" s="165"/>
      <c r="W1075" s="165"/>
      <c r="X1075" s="165"/>
      <c r="Y1075" s="165"/>
      <c r="Z1075" s="15" t="str">
        <f t="shared" si="44"/>
        <v/>
      </c>
      <c r="AA1075" s="15" t="str">
        <f t="shared" si="45"/>
        <v/>
      </c>
    </row>
    <row r="1076" spans="1:27" ht="409.6">
      <c r="A1076" s="4">
        <v>2658</v>
      </c>
      <c r="B1076" s="4" t="s">
        <v>2529</v>
      </c>
      <c r="C1076" s="4">
        <v>243</v>
      </c>
      <c r="D1076" s="10" t="s">
        <v>32</v>
      </c>
      <c r="E1076" s="12" t="s">
        <v>2208</v>
      </c>
      <c r="F1076" s="12" t="s">
        <v>2530</v>
      </c>
      <c r="G1076" s="12" t="s">
        <v>2531</v>
      </c>
      <c r="H1076" s="43"/>
      <c r="I1076" s="43"/>
      <c r="J1076" s="159" t="s">
        <v>3332</v>
      </c>
      <c r="K1076" s="43"/>
      <c r="L1076" s="43"/>
      <c r="M1076" s="43"/>
      <c r="N1076" s="161">
        <v>5</v>
      </c>
      <c r="O1076" s="161">
        <v>3</v>
      </c>
      <c r="P1076" s="132">
        <v>0</v>
      </c>
      <c r="Q1076" s="133" t="s">
        <v>3525</v>
      </c>
      <c r="R1076" s="133"/>
      <c r="S1076" s="115">
        <v>0</v>
      </c>
      <c r="T1076" s="116"/>
      <c r="U1076" s="132"/>
      <c r="V1076" s="133"/>
      <c r="W1076" s="133"/>
      <c r="X1076" s="115"/>
      <c r="Y1076" s="116"/>
      <c r="Z1076" s="119">
        <f t="shared" si="44"/>
        <v>0</v>
      </c>
      <c r="AA1076" s="37">
        <f t="shared" si="45"/>
        <v>0</v>
      </c>
    </row>
    <row r="1077" spans="1:27" s="15" customFormat="1" ht="17">
      <c r="A1077" s="4" t="s">
        <v>486</v>
      </c>
      <c r="C1077" s="4" t="s">
        <v>486</v>
      </c>
      <c r="D1077" s="10" t="str">
        <f t="shared" ref="D1077:D1080" si="46">IF(C1077&lt;&gt;"","P2P","")</f>
        <v/>
      </c>
      <c r="H1077" s="4"/>
      <c r="P1077" s="165"/>
      <c r="Q1077" s="165"/>
      <c r="R1077" s="165"/>
      <c r="S1077" s="165"/>
      <c r="T1077" s="165"/>
      <c r="U1077" s="165"/>
      <c r="V1077" s="165"/>
      <c r="W1077" s="165"/>
      <c r="X1077" s="165"/>
      <c r="Y1077" s="165"/>
    </row>
    <row r="1078" spans="1:27" s="15" customFormat="1" ht="17">
      <c r="A1078" s="4" t="s">
        <v>486</v>
      </c>
      <c r="C1078" s="4" t="s">
        <v>486</v>
      </c>
      <c r="D1078" s="10" t="str">
        <f t="shared" si="46"/>
        <v/>
      </c>
      <c r="H1078" s="4"/>
      <c r="P1078" s="165"/>
      <c r="Q1078" s="165"/>
      <c r="R1078" s="165"/>
      <c r="S1078" s="165"/>
      <c r="T1078" s="165"/>
      <c r="U1078" s="165"/>
      <c r="V1078" s="165"/>
      <c r="W1078" s="165"/>
      <c r="X1078" s="165"/>
      <c r="Y1078" s="165"/>
    </row>
    <row r="1079" spans="1:27" s="15" customFormat="1" ht="17">
      <c r="A1079" s="4" t="s">
        <v>486</v>
      </c>
      <c r="B1079" s="4"/>
      <c r="C1079" s="4"/>
      <c r="D1079" s="10" t="str">
        <f t="shared" si="46"/>
        <v/>
      </c>
      <c r="E1079" s="131" t="s">
        <v>2532</v>
      </c>
      <c r="H1079" s="4"/>
      <c r="P1079" s="165"/>
      <c r="Q1079" s="165"/>
      <c r="R1079" s="165"/>
      <c r="S1079" s="165"/>
      <c r="T1079" s="165"/>
      <c r="U1079" s="165"/>
      <c r="V1079" s="165"/>
      <c r="W1079" s="165"/>
      <c r="X1079" s="165"/>
      <c r="Y1079" s="165"/>
      <c r="Z1079" s="15" t="str">
        <f t="shared" si="44"/>
        <v/>
      </c>
      <c r="AA1079" s="15" t="str">
        <f t="shared" si="45"/>
        <v/>
      </c>
    </row>
    <row r="1080" spans="1:27" ht="119">
      <c r="A1080" s="4">
        <v>2659</v>
      </c>
      <c r="D1080" s="10" t="str">
        <f t="shared" si="46"/>
        <v/>
      </c>
      <c r="E1080" s="160" t="s">
        <v>3333</v>
      </c>
      <c r="F1080" s="12" t="s">
        <v>2533</v>
      </c>
      <c r="G1080" s="12" t="s">
        <v>2113</v>
      </c>
      <c r="H1080" s="43"/>
      <c r="I1080" s="43"/>
      <c r="J1080" s="43"/>
      <c r="K1080" s="43"/>
      <c r="L1080" s="43"/>
      <c r="M1080" s="43"/>
      <c r="P1080" s="132">
        <v>0</v>
      </c>
      <c r="Q1080" s="133" t="s">
        <v>3525</v>
      </c>
      <c r="R1080" s="133"/>
      <c r="S1080" s="115">
        <v>0</v>
      </c>
      <c r="T1080" s="116"/>
      <c r="U1080" s="132"/>
      <c r="V1080" s="133"/>
      <c r="W1080" s="133"/>
      <c r="X1080" s="115"/>
      <c r="Y1080" s="116"/>
      <c r="Z1080" s="119">
        <f t="shared" si="44"/>
        <v>0</v>
      </c>
      <c r="AA1080" s="37">
        <f t="shared" si="45"/>
        <v>0</v>
      </c>
    </row>
    <row r="1081" spans="1:27" s="15" customFormat="1" ht="17">
      <c r="A1081" s="4" t="s">
        <v>486</v>
      </c>
      <c r="H1081" s="4"/>
      <c r="P1081" s="165"/>
      <c r="Q1081" s="165"/>
      <c r="R1081" s="165"/>
      <c r="S1081" s="165"/>
      <c r="T1081" s="165"/>
      <c r="U1081" s="165"/>
      <c r="V1081" s="165"/>
      <c r="W1081" s="165"/>
      <c r="X1081" s="165"/>
      <c r="Y1081" s="165"/>
    </row>
    <row r="1082" spans="1:27" s="15" customFormat="1" ht="17">
      <c r="A1082" s="4" t="s">
        <v>486</v>
      </c>
      <c r="H1082" s="4"/>
      <c r="P1082" s="165"/>
      <c r="Q1082" s="165"/>
      <c r="R1082" s="165"/>
      <c r="S1082" s="165"/>
      <c r="T1082" s="165"/>
      <c r="U1082" s="165"/>
      <c r="V1082" s="165"/>
      <c r="W1082" s="165"/>
      <c r="X1082" s="165"/>
      <c r="Y1082" s="165"/>
    </row>
    <row r="1083" spans="1:27" ht="19">
      <c r="A1083" s="4" t="s">
        <v>486</v>
      </c>
      <c r="E1083" s="170" t="s">
        <v>2534</v>
      </c>
      <c r="F1083" s="170"/>
      <c r="G1083" s="170"/>
      <c r="P1083" s="165"/>
      <c r="Q1083" s="165"/>
      <c r="R1083" s="165"/>
      <c r="S1083" s="165"/>
      <c r="T1083" s="165"/>
      <c r="U1083" s="165"/>
      <c r="V1083" s="165"/>
      <c r="W1083" s="165"/>
      <c r="X1083" s="165"/>
      <c r="Y1083" s="165"/>
      <c r="Z1083" s="15" t="str">
        <f t="shared" si="44"/>
        <v/>
      </c>
      <c r="AA1083" s="15" t="str">
        <f t="shared" si="45"/>
        <v/>
      </c>
    </row>
    <row r="1084" spans="1:27" s="15" customFormat="1" ht="34">
      <c r="A1084" s="4" t="s">
        <v>486</v>
      </c>
      <c r="B1084" s="4"/>
      <c r="E1084" s="131" t="s">
        <v>2535</v>
      </c>
      <c r="H1084" s="4"/>
      <c r="P1084" s="165"/>
      <c r="Q1084" s="165"/>
      <c r="R1084" s="165"/>
      <c r="S1084" s="165"/>
      <c r="T1084" s="165"/>
      <c r="U1084" s="165"/>
      <c r="V1084" s="165"/>
      <c r="W1084" s="165"/>
      <c r="X1084" s="165"/>
      <c r="Y1084" s="165"/>
      <c r="Z1084" s="15" t="str">
        <f t="shared" si="44"/>
        <v/>
      </c>
      <c r="AA1084" s="15" t="str">
        <f t="shared" si="45"/>
        <v/>
      </c>
    </row>
    <row r="1085" spans="1:27" ht="170">
      <c r="A1085" s="4">
        <v>2660</v>
      </c>
      <c r="E1085" s="160" t="s">
        <v>3334</v>
      </c>
      <c r="F1085" s="12" t="s">
        <v>2536</v>
      </c>
      <c r="G1085" s="12" t="s">
        <v>2537</v>
      </c>
      <c r="H1085" s="43"/>
      <c r="I1085" s="43"/>
      <c r="J1085" s="43"/>
      <c r="K1085" s="43"/>
      <c r="L1085" s="43"/>
      <c r="M1085" s="43"/>
      <c r="P1085" s="132">
        <v>0</v>
      </c>
      <c r="Q1085" s="133"/>
      <c r="R1085" s="133"/>
      <c r="S1085" s="115"/>
      <c r="T1085" s="116"/>
      <c r="U1085" s="132"/>
      <c r="V1085" s="133"/>
      <c r="W1085" s="133"/>
      <c r="X1085" s="115"/>
      <c r="Y1085" s="116"/>
      <c r="Z1085" s="119">
        <f t="shared" si="44"/>
        <v>0</v>
      </c>
      <c r="AA1085" s="37" t="str">
        <f t="shared" si="45"/>
        <v/>
      </c>
    </row>
    <row r="1086" spans="1:27" ht="153">
      <c r="A1086" s="4">
        <v>2661</v>
      </c>
      <c r="E1086" s="160" t="s">
        <v>3335</v>
      </c>
      <c r="F1086" s="12" t="s">
        <v>2538</v>
      </c>
      <c r="G1086" s="12" t="s">
        <v>2539</v>
      </c>
      <c r="H1086" s="43"/>
      <c r="I1086" s="43"/>
      <c r="J1086" s="43"/>
      <c r="K1086" s="43"/>
      <c r="L1086" s="43"/>
      <c r="M1086" s="43"/>
      <c r="P1086" s="132">
        <v>0</v>
      </c>
      <c r="Q1086" s="133"/>
      <c r="R1086" s="133"/>
      <c r="S1086" s="115"/>
      <c r="T1086" s="116"/>
      <c r="U1086" s="132"/>
      <c r="V1086" s="133"/>
      <c r="W1086" s="133"/>
      <c r="X1086" s="115"/>
      <c r="Y1086" s="116"/>
      <c r="Z1086" s="119">
        <f t="shared" si="44"/>
        <v>0</v>
      </c>
      <c r="AA1086" s="37" t="str">
        <f t="shared" si="45"/>
        <v/>
      </c>
    </row>
    <row r="1087" spans="1:27" ht="153">
      <c r="A1087" s="4">
        <v>2662</v>
      </c>
      <c r="E1087" s="160" t="s">
        <v>3336</v>
      </c>
      <c r="F1087" s="12" t="s">
        <v>2540</v>
      </c>
      <c r="G1087" s="12" t="s">
        <v>2541</v>
      </c>
      <c r="H1087" s="43"/>
      <c r="I1087" s="43"/>
      <c r="J1087" s="43"/>
      <c r="K1087" s="43"/>
      <c r="L1087" s="43"/>
      <c r="M1087" s="43"/>
      <c r="P1087" s="132">
        <v>0</v>
      </c>
      <c r="Q1087" s="133"/>
      <c r="R1087" s="133"/>
      <c r="S1087" s="115"/>
      <c r="T1087" s="116"/>
      <c r="U1087" s="132"/>
      <c r="V1087" s="133"/>
      <c r="W1087" s="133"/>
      <c r="X1087" s="115"/>
      <c r="Y1087" s="116"/>
      <c r="Z1087" s="119">
        <f t="shared" si="44"/>
        <v>0</v>
      </c>
      <c r="AA1087" s="37" t="str">
        <f t="shared" si="45"/>
        <v/>
      </c>
    </row>
    <row r="1088" spans="1:27" ht="187">
      <c r="A1088" s="4">
        <v>2663</v>
      </c>
      <c r="E1088" s="160" t="s">
        <v>3337</v>
      </c>
      <c r="F1088" s="12" t="s">
        <v>2542</v>
      </c>
      <c r="G1088" s="12" t="s">
        <v>2543</v>
      </c>
      <c r="H1088" s="43"/>
      <c r="I1088" s="43"/>
      <c r="J1088" s="43"/>
      <c r="K1088" s="43"/>
      <c r="L1088" s="43"/>
      <c r="M1088" s="43"/>
      <c r="P1088" s="132">
        <v>0</v>
      </c>
      <c r="Q1088" s="133"/>
      <c r="R1088" s="133"/>
      <c r="S1088" s="115"/>
      <c r="T1088" s="116"/>
      <c r="U1088" s="132"/>
      <c r="V1088" s="133"/>
      <c r="W1088" s="133"/>
      <c r="X1088" s="115"/>
      <c r="Y1088" s="116"/>
      <c r="Z1088" s="119">
        <f t="shared" si="44"/>
        <v>0</v>
      </c>
      <c r="AA1088" s="37" t="str">
        <f t="shared" si="45"/>
        <v/>
      </c>
    </row>
    <row r="1089" spans="1:27" ht="153">
      <c r="A1089" s="4">
        <v>2664</v>
      </c>
      <c r="E1089" s="160" t="s">
        <v>3338</v>
      </c>
      <c r="F1089" s="12" t="s">
        <v>2544</v>
      </c>
      <c r="G1089" s="12" t="s">
        <v>2545</v>
      </c>
      <c r="H1089" s="43"/>
      <c r="I1089" s="43"/>
      <c r="J1089" s="43"/>
      <c r="K1089" s="43"/>
      <c r="L1089" s="43"/>
      <c r="M1089" s="43"/>
      <c r="P1089" s="132">
        <v>0</v>
      </c>
      <c r="Q1089" s="133"/>
      <c r="R1089" s="133"/>
      <c r="S1089" s="115"/>
      <c r="T1089" s="116"/>
      <c r="U1089" s="132"/>
      <c r="V1089" s="133"/>
      <c r="W1089" s="133"/>
      <c r="X1089" s="115"/>
      <c r="Y1089" s="116"/>
      <c r="Z1089" s="119">
        <f t="shared" si="44"/>
        <v>0</v>
      </c>
      <c r="AA1089" s="37" t="str">
        <f t="shared" si="45"/>
        <v/>
      </c>
    </row>
    <row r="1090" spans="1:27" ht="153">
      <c r="A1090" s="4">
        <v>2665</v>
      </c>
      <c r="E1090" s="160" t="s">
        <v>3339</v>
      </c>
      <c r="F1090" s="12" t="s">
        <v>2546</v>
      </c>
      <c r="G1090" s="12" t="s">
        <v>2547</v>
      </c>
      <c r="H1090" s="43"/>
      <c r="I1090" s="43"/>
      <c r="J1090" s="43"/>
      <c r="K1090" s="43"/>
      <c r="L1090" s="43"/>
      <c r="M1090" s="43"/>
      <c r="P1090" s="132">
        <v>0</v>
      </c>
      <c r="Q1090" s="133"/>
      <c r="R1090" s="133"/>
      <c r="S1090" s="115"/>
      <c r="T1090" s="116"/>
      <c r="U1090" s="132"/>
      <c r="V1090" s="133"/>
      <c r="W1090" s="133"/>
      <c r="X1090" s="115"/>
      <c r="Y1090" s="116"/>
      <c r="Z1090" s="119">
        <f t="shared" si="44"/>
        <v>0</v>
      </c>
      <c r="AA1090" s="37" t="str">
        <f t="shared" si="45"/>
        <v/>
      </c>
    </row>
    <row r="1091" spans="1:27" ht="170">
      <c r="A1091" s="4">
        <v>2666</v>
      </c>
      <c r="E1091" s="160" t="s">
        <v>3340</v>
      </c>
      <c r="F1091" s="12" t="s">
        <v>2548</v>
      </c>
      <c r="G1091" s="12" t="s">
        <v>2549</v>
      </c>
      <c r="H1091" s="43"/>
      <c r="I1091" s="43"/>
      <c r="J1091" s="43"/>
      <c r="K1091" s="43"/>
      <c r="L1091" s="43"/>
      <c r="M1091" s="43"/>
      <c r="P1091" s="132">
        <v>0</v>
      </c>
      <c r="Q1091" s="133"/>
      <c r="R1091" s="133"/>
      <c r="S1091" s="115"/>
      <c r="T1091" s="116"/>
      <c r="U1091" s="132"/>
      <c r="V1091" s="133"/>
      <c r="W1091" s="133"/>
      <c r="X1091" s="115"/>
      <c r="Y1091" s="116"/>
      <c r="Z1091" s="119">
        <f t="shared" si="44"/>
        <v>0</v>
      </c>
      <c r="AA1091" s="37" t="str">
        <f t="shared" si="45"/>
        <v/>
      </c>
    </row>
    <row r="1092" spans="1:27" s="15" customFormat="1" ht="17">
      <c r="A1092" s="4" t="s">
        <v>486</v>
      </c>
      <c r="H1092" s="4"/>
      <c r="P1092" s="165"/>
      <c r="Q1092" s="165"/>
      <c r="R1092" s="165"/>
      <c r="S1092" s="165"/>
      <c r="T1092" s="165"/>
      <c r="U1092" s="165"/>
      <c r="V1092" s="165"/>
      <c r="W1092" s="165"/>
      <c r="X1092" s="165"/>
      <c r="Y1092" s="165"/>
    </row>
    <row r="1093" spans="1:27" s="15" customFormat="1" ht="17">
      <c r="A1093" s="4" t="s">
        <v>486</v>
      </c>
      <c r="H1093" s="4"/>
      <c r="P1093" s="165"/>
      <c r="Q1093" s="165"/>
      <c r="R1093" s="165"/>
      <c r="S1093" s="165"/>
      <c r="T1093" s="165"/>
      <c r="U1093" s="165"/>
      <c r="V1093" s="165"/>
      <c r="W1093" s="165"/>
      <c r="X1093" s="165"/>
      <c r="Y1093" s="165"/>
    </row>
    <row r="1094" spans="1:27" s="15" customFormat="1" ht="17">
      <c r="A1094" s="4" t="s">
        <v>486</v>
      </c>
      <c r="B1094" s="4"/>
      <c r="E1094" s="131" t="s">
        <v>2550</v>
      </c>
      <c r="H1094" s="4"/>
      <c r="P1094" s="165"/>
      <c r="Q1094" s="165"/>
      <c r="R1094" s="165"/>
      <c r="S1094" s="165"/>
      <c r="T1094" s="165"/>
      <c r="U1094" s="165"/>
      <c r="V1094" s="165"/>
      <c r="W1094" s="165"/>
      <c r="X1094" s="165"/>
      <c r="Y1094" s="165"/>
      <c r="Z1094" s="15" t="str">
        <f t="shared" si="44"/>
        <v/>
      </c>
      <c r="AA1094" s="15" t="str">
        <f t="shared" si="45"/>
        <v/>
      </c>
    </row>
    <row r="1095" spans="1:27" ht="153">
      <c r="A1095" s="4">
        <v>2667</v>
      </c>
      <c r="E1095" s="160" t="s">
        <v>3341</v>
      </c>
      <c r="F1095" s="12" t="s">
        <v>2551</v>
      </c>
      <c r="G1095" s="12" t="s">
        <v>2552</v>
      </c>
      <c r="H1095" s="43"/>
      <c r="I1095" s="43"/>
      <c r="J1095" s="43"/>
      <c r="K1095" s="43"/>
      <c r="L1095" s="43"/>
      <c r="M1095" s="43"/>
      <c r="P1095" s="132">
        <v>0</v>
      </c>
      <c r="Q1095" s="133"/>
      <c r="R1095" s="133"/>
      <c r="S1095" s="115"/>
      <c r="T1095" s="116"/>
      <c r="U1095" s="132"/>
      <c r="V1095" s="133"/>
      <c r="W1095" s="133"/>
      <c r="X1095" s="115"/>
      <c r="Y1095" s="116"/>
      <c r="Z1095" s="119">
        <f t="shared" si="44"/>
        <v>0</v>
      </c>
      <c r="AA1095" s="37" t="str">
        <f t="shared" si="45"/>
        <v/>
      </c>
    </row>
    <row r="1096" spans="1:27" ht="153">
      <c r="A1096" s="4">
        <v>2668</v>
      </c>
      <c r="E1096" s="160" t="s">
        <v>3342</v>
      </c>
      <c r="F1096" s="12" t="s">
        <v>2553</v>
      </c>
      <c r="G1096" s="12" t="s">
        <v>2554</v>
      </c>
      <c r="H1096" s="43"/>
      <c r="I1096" s="43"/>
      <c r="J1096" s="43"/>
      <c r="K1096" s="43"/>
      <c r="L1096" s="43"/>
      <c r="M1096" s="43"/>
      <c r="P1096" s="132">
        <v>0</v>
      </c>
      <c r="Q1096" s="133"/>
      <c r="R1096" s="133"/>
      <c r="S1096" s="115"/>
      <c r="T1096" s="116"/>
      <c r="U1096" s="132"/>
      <c r="V1096" s="133"/>
      <c r="W1096" s="133"/>
      <c r="X1096" s="115"/>
      <c r="Y1096" s="116"/>
      <c r="Z1096" s="119">
        <f t="shared" si="44"/>
        <v>0</v>
      </c>
      <c r="AA1096" s="37" t="str">
        <f t="shared" si="45"/>
        <v/>
      </c>
    </row>
    <row r="1097" spans="1:27" ht="204">
      <c r="A1097" s="4">
        <v>2669</v>
      </c>
      <c r="E1097" s="160" t="s">
        <v>3343</v>
      </c>
      <c r="F1097" s="12" t="s">
        <v>2555</v>
      </c>
      <c r="G1097" s="12" t="s">
        <v>2556</v>
      </c>
      <c r="H1097" s="43"/>
      <c r="I1097" s="43"/>
      <c r="J1097" s="43"/>
      <c r="K1097" s="43"/>
      <c r="L1097" s="43"/>
      <c r="M1097" s="43"/>
      <c r="P1097" s="132">
        <v>0</v>
      </c>
      <c r="Q1097" s="133"/>
      <c r="R1097" s="133"/>
      <c r="S1097" s="115"/>
      <c r="T1097" s="116"/>
      <c r="U1097" s="132"/>
      <c r="V1097" s="133"/>
      <c r="W1097" s="133"/>
      <c r="X1097" s="115"/>
      <c r="Y1097" s="116"/>
      <c r="Z1097" s="119">
        <f t="shared" si="44"/>
        <v>0</v>
      </c>
      <c r="AA1097" s="37" t="str">
        <f t="shared" si="45"/>
        <v/>
      </c>
    </row>
    <row r="1098" spans="1:27" ht="187">
      <c r="A1098" s="4">
        <v>2670</v>
      </c>
      <c r="E1098" s="160" t="s">
        <v>3344</v>
      </c>
      <c r="F1098" s="12" t="s">
        <v>2557</v>
      </c>
      <c r="G1098" s="12" t="s">
        <v>2558</v>
      </c>
      <c r="H1098" s="43"/>
      <c r="I1098" s="43"/>
      <c r="J1098" s="43"/>
      <c r="K1098" s="43"/>
      <c r="L1098" s="43"/>
      <c r="M1098" s="43"/>
      <c r="P1098" s="132">
        <v>0</v>
      </c>
      <c r="Q1098" s="133"/>
      <c r="R1098" s="133"/>
      <c r="S1098" s="115"/>
      <c r="T1098" s="116"/>
      <c r="U1098" s="132"/>
      <c r="V1098" s="133"/>
      <c r="W1098" s="133"/>
      <c r="X1098" s="115"/>
      <c r="Y1098" s="116"/>
      <c r="Z1098" s="119">
        <f t="shared" si="44"/>
        <v>0</v>
      </c>
      <c r="AA1098" s="37" t="str">
        <f t="shared" si="45"/>
        <v/>
      </c>
    </row>
    <row r="1099" spans="1:27" ht="153">
      <c r="A1099" s="4">
        <v>2671</v>
      </c>
      <c r="E1099" s="160" t="s">
        <v>3345</v>
      </c>
      <c r="F1099" s="12" t="s">
        <v>2559</v>
      </c>
      <c r="G1099" s="12" t="s">
        <v>2560</v>
      </c>
      <c r="H1099" s="43"/>
      <c r="I1099" s="43"/>
      <c r="J1099" s="43"/>
      <c r="K1099" s="43"/>
      <c r="L1099" s="43"/>
      <c r="M1099" s="43"/>
      <c r="P1099" s="132">
        <v>0</v>
      </c>
      <c r="Q1099" s="133"/>
      <c r="R1099" s="133"/>
      <c r="S1099" s="115"/>
      <c r="T1099" s="116"/>
      <c r="U1099" s="132"/>
      <c r="V1099" s="133"/>
      <c r="W1099" s="133"/>
      <c r="X1099" s="115"/>
      <c r="Y1099" s="116"/>
      <c r="Z1099" s="119">
        <f t="shared" si="44"/>
        <v>0</v>
      </c>
      <c r="AA1099" s="37" t="str">
        <f t="shared" si="45"/>
        <v/>
      </c>
    </row>
    <row r="1100" spans="1:27" ht="187">
      <c r="A1100" s="4">
        <v>2672</v>
      </c>
      <c r="E1100" s="160" t="s">
        <v>3346</v>
      </c>
      <c r="F1100" s="12" t="s">
        <v>2561</v>
      </c>
      <c r="G1100" s="12" t="s">
        <v>2562</v>
      </c>
      <c r="H1100" s="43"/>
      <c r="I1100" s="43"/>
      <c r="J1100" s="43"/>
      <c r="K1100" s="43"/>
      <c r="L1100" s="43"/>
      <c r="M1100" s="43"/>
      <c r="P1100" s="132">
        <v>0</v>
      </c>
      <c r="Q1100" s="133"/>
      <c r="R1100" s="133"/>
      <c r="S1100" s="115"/>
      <c r="T1100" s="116"/>
      <c r="U1100" s="132"/>
      <c r="V1100" s="133"/>
      <c r="W1100" s="133"/>
      <c r="X1100" s="115"/>
      <c r="Y1100" s="116"/>
      <c r="Z1100" s="119">
        <f t="shared" si="44"/>
        <v>0</v>
      </c>
      <c r="AA1100" s="37" t="str">
        <f t="shared" si="45"/>
        <v/>
      </c>
    </row>
    <row r="1101" spans="1:27" s="15" customFormat="1" ht="17">
      <c r="A1101" s="4" t="s">
        <v>486</v>
      </c>
      <c r="H1101" s="4"/>
      <c r="P1101" s="165"/>
      <c r="Q1101" s="165"/>
      <c r="R1101" s="165"/>
      <c r="S1101" s="165"/>
      <c r="T1101" s="165"/>
      <c r="U1101" s="165"/>
      <c r="V1101" s="165"/>
      <c r="W1101" s="165"/>
      <c r="X1101" s="165"/>
      <c r="Y1101" s="165"/>
    </row>
    <row r="1102" spans="1:27" s="15" customFormat="1" ht="17">
      <c r="A1102" s="4" t="s">
        <v>486</v>
      </c>
      <c r="H1102" s="4"/>
      <c r="P1102" s="165"/>
      <c r="Q1102" s="165"/>
      <c r="R1102" s="165"/>
      <c r="S1102" s="165"/>
      <c r="T1102" s="165"/>
      <c r="U1102" s="165"/>
      <c r="V1102" s="165"/>
      <c r="W1102" s="165"/>
      <c r="X1102" s="165"/>
      <c r="Y1102" s="165"/>
    </row>
    <row r="1103" spans="1:27" s="15" customFormat="1" ht="17">
      <c r="A1103" s="4" t="s">
        <v>486</v>
      </c>
      <c r="B1103" s="4"/>
      <c r="E1103" s="131" t="s">
        <v>2563</v>
      </c>
      <c r="H1103" s="4"/>
      <c r="P1103" s="165"/>
      <c r="Q1103" s="165"/>
      <c r="R1103" s="165"/>
      <c r="S1103" s="165"/>
      <c r="T1103" s="165"/>
      <c r="U1103" s="165"/>
      <c r="V1103" s="165"/>
      <c r="W1103" s="165"/>
      <c r="X1103" s="165"/>
      <c r="Y1103" s="165"/>
      <c r="Z1103" s="15" t="str">
        <f t="shared" ref="Z1103:Z1113" si="47">IF(U1103&lt;&gt;"",U1103,IF(P1103&lt;&gt;"",P1103,IF(N1103&lt;&gt;"",N1103,"")))</f>
        <v/>
      </c>
      <c r="AA1103" s="15" t="str">
        <f t="shared" ref="AA1103:AA1113" si="48">IF(X1103&lt;&gt;"",X1103,IF(S1103&lt;&gt;"",S1103,IF(O1103&lt;&gt;"",O1103,"")))</f>
        <v/>
      </c>
    </row>
    <row r="1104" spans="1:27" ht="153">
      <c r="A1104" s="4">
        <v>2673</v>
      </c>
      <c r="E1104" s="160" t="s">
        <v>3347</v>
      </c>
      <c r="F1104" s="12" t="s">
        <v>2564</v>
      </c>
      <c r="G1104" s="12" t="s">
        <v>2565</v>
      </c>
      <c r="H1104" s="43"/>
      <c r="I1104" s="43"/>
      <c r="J1104" s="43"/>
      <c r="K1104" s="43"/>
      <c r="L1104" s="43"/>
      <c r="M1104" s="43"/>
      <c r="P1104" s="132">
        <v>0</v>
      </c>
      <c r="Q1104" s="133"/>
      <c r="R1104" s="133"/>
      <c r="S1104" s="115"/>
      <c r="T1104" s="116"/>
      <c r="U1104" s="132"/>
      <c r="V1104" s="133"/>
      <c r="W1104" s="133"/>
      <c r="X1104" s="115"/>
      <c r="Y1104" s="116"/>
      <c r="Z1104" s="119">
        <f t="shared" si="47"/>
        <v>0</v>
      </c>
      <c r="AA1104" s="37" t="str">
        <f t="shared" si="48"/>
        <v/>
      </c>
    </row>
    <row r="1105" spans="1:27" ht="170">
      <c r="A1105" s="4">
        <v>2674</v>
      </c>
      <c r="E1105" s="160" t="s">
        <v>3348</v>
      </c>
      <c r="F1105" s="12" t="s">
        <v>2566</v>
      </c>
      <c r="G1105" s="12" t="s">
        <v>2567</v>
      </c>
      <c r="H1105" s="43"/>
      <c r="I1105" s="43"/>
      <c r="J1105" s="43"/>
      <c r="K1105" s="43"/>
      <c r="L1105" s="43"/>
      <c r="M1105" s="43"/>
      <c r="P1105" s="132">
        <v>0</v>
      </c>
      <c r="Q1105" s="133"/>
      <c r="R1105" s="133"/>
      <c r="S1105" s="115"/>
      <c r="T1105" s="116"/>
      <c r="U1105" s="132"/>
      <c r="V1105" s="133"/>
      <c r="W1105" s="133"/>
      <c r="X1105" s="115"/>
      <c r="Y1105" s="116"/>
      <c r="Z1105" s="119">
        <f t="shared" si="47"/>
        <v>0</v>
      </c>
      <c r="AA1105" s="37" t="str">
        <f t="shared" si="48"/>
        <v/>
      </c>
    </row>
    <row r="1106" spans="1:27" ht="170">
      <c r="A1106" s="4">
        <v>2675</v>
      </c>
      <c r="E1106" s="160" t="s">
        <v>3349</v>
      </c>
      <c r="F1106" s="12" t="s">
        <v>2568</v>
      </c>
      <c r="G1106" s="12" t="s">
        <v>2569</v>
      </c>
      <c r="H1106" s="43"/>
      <c r="I1106" s="43"/>
      <c r="J1106" s="43"/>
      <c r="K1106" s="43"/>
      <c r="L1106" s="43"/>
      <c r="M1106" s="43"/>
      <c r="P1106" s="132">
        <v>0</v>
      </c>
      <c r="Q1106" s="133"/>
      <c r="R1106" s="133"/>
      <c r="S1106" s="115"/>
      <c r="T1106" s="116"/>
      <c r="U1106" s="132"/>
      <c r="V1106" s="133"/>
      <c r="W1106" s="133"/>
      <c r="X1106" s="115"/>
      <c r="Y1106" s="116"/>
      <c r="Z1106" s="119">
        <f t="shared" si="47"/>
        <v>0</v>
      </c>
      <c r="AA1106" s="37" t="str">
        <f t="shared" si="48"/>
        <v/>
      </c>
    </row>
    <row r="1107" spans="1:27" ht="153">
      <c r="A1107" s="4">
        <v>2676</v>
      </c>
      <c r="E1107" s="160" t="s">
        <v>3350</v>
      </c>
      <c r="F1107" s="12" t="s">
        <v>2570</v>
      </c>
      <c r="G1107" s="12" t="s">
        <v>2571</v>
      </c>
      <c r="H1107" s="43"/>
      <c r="I1107" s="43"/>
      <c r="J1107" s="43"/>
      <c r="K1107" s="43"/>
      <c r="L1107" s="43"/>
      <c r="M1107" s="43"/>
      <c r="P1107" s="132">
        <v>0</v>
      </c>
      <c r="Q1107" s="133"/>
      <c r="R1107" s="133"/>
      <c r="S1107" s="115"/>
      <c r="T1107" s="116"/>
      <c r="U1107" s="132"/>
      <c r="V1107" s="133"/>
      <c r="W1107" s="133"/>
      <c r="X1107" s="115"/>
      <c r="Y1107" s="116"/>
      <c r="Z1107" s="119">
        <f t="shared" si="47"/>
        <v>0</v>
      </c>
      <c r="AA1107" s="37" t="str">
        <f t="shared" si="48"/>
        <v/>
      </c>
    </row>
    <row r="1108" spans="1:27" ht="153">
      <c r="A1108" s="4">
        <v>2677</v>
      </c>
      <c r="E1108" s="160" t="s">
        <v>3351</v>
      </c>
      <c r="F1108" s="12" t="s">
        <v>2572</v>
      </c>
      <c r="G1108" s="12" t="s">
        <v>2573</v>
      </c>
      <c r="H1108" s="43"/>
      <c r="I1108" s="43"/>
      <c r="J1108" s="43"/>
      <c r="K1108" s="43"/>
      <c r="L1108" s="43"/>
      <c r="M1108" s="43"/>
      <c r="P1108" s="132">
        <v>0</v>
      </c>
      <c r="Q1108" s="133"/>
      <c r="R1108" s="133"/>
      <c r="S1108" s="115"/>
      <c r="T1108" s="116"/>
      <c r="U1108" s="132"/>
      <c r="V1108" s="133"/>
      <c r="W1108" s="133"/>
      <c r="X1108" s="115"/>
      <c r="Y1108" s="116"/>
      <c r="Z1108" s="119">
        <f t="shared" si="47"/>
        <v>0</v>
      </c>
      <c r="AA1108" s="37" t="str">
        <f t="shared" si="48"/>
        <v/>
      </c>
    </row>
    <row r="1109" spans="1:27" ht="153">
      <c r="A1109" s="4">
        <v>2678</v>
      </c>
      <c r="E1109" s="160" t="s">
        <v>3352</v>
      </c>
      <c r="F1109" s="12" t="s">
        <v>2574</v>
      </c>
      <c r="G1109" s="12" t="s">
        <v>2575</v>
      </c>
      <c r="H1109" s="43"/>
      <c r="I1109" s="43"/>
      <c r="J1109" s="43"/>
      <c r="K1109" s="43"/>
      <c r="L1109" s="43"/>
      <c r="M1109" s="43"/>
      <c r="P1109" s="132">
        <v>0</v>
      </c>
      <c r="Q1109" s="133"/>
      <c r="R1109" s="133"/>
      <c r="S1109" s="115"/>
      <c r="T1109" s="116"/>
      <c r="U1109" s="132"/>
      <c r="V1109" s="133"/>
      <c r="W1109" s="133"/>
      <c r="X1109" s="115"/>
      <c r="Y1109" s="116"/>
      <c r="Z1109" s="119">
        <f t="shared" si="47"/>
        <v>0</v>
      </c>
      <c r="AA1109" s="37" t="str">
        <f t="shared" si="48"/>
        <v/>
      </c>
    </row>
    <row r="1110" spans="1:27" ht="153">
      <c r="A1110" s="4">
        <v>2679</v>
      </c>
      <c r="E1110" s="160" t="s">
        <v>3353</v>
      </c>
      <c r="F1110" s="12" t="s">
        <v>2576</v>
      </c>
      <c r="G1110" s="12" t="s">
        <v>2577</v>
      </c>
      <c r="H1110" s="43"/>
      <c r="I1110" s="43"/>
      <c r="J1110" s="43"/>
      <c r="K1110" s="43"/>
      <c r="L1110" s="43"/>
      <c r="M1110" s="43"/>
      <c r="P1110" s="132">
        <v>0</v>
      </c>
      <c r="Q1110" s="133"/>
      <c r="R1110" s="133"/>
      <c r="S1110" s="115"/>
      <c r="T1110" s="116"/>
      <c r="U1110" s="132"/>
      <c r="V1110" s="133"/>
      <c r="W1110" s="133"/>
      <c r="X1110" s="115"/>
      <c r="Y1110" s="116"/>
      <c r="Z1110" s="119">
        <f t="shared" si="47"/>
        <v>0</v>
      </c>
      <c r="AA1110" s="37" t="str">
        <f t="shared" si="48"/>
        <v/>
      </c>
    </row>
    <row r="1111" spans="1:27" ht="221">
      <c r="A1111" s="4">
        <v>2680</v>
      </c>
      <c r="E1111" s="160" t="s">
        <v>3354</v>
      </c>
      <c r="F1111" s="12" t="s">
        <v>2578</v>
      </c>
      <c r="G1111" s="12" t="s">
        <v>2579</v>
      </c>
      <c r="H1111" s="43"/>
      <c r="I1111" s="43"/>
      <c r="J1111" s="43"/>
      <c r="K1111" s="43"/>
      <c r="L1111" s="43"/>
      <c r="M1111" s="43"/>
      <c r="P1111" s="132">
        <v>0</v>
      </c>
      <c r="Q1111" s="133"/>
      <c r="R1111" s="133"/>
      <c r="S1111" s="115"/>
      <c r="T1111" s="116"/>
      <c r="U1111" s="132"/>
      <c r="V1111" s="133"/>
      <c r="W1111" s="133"/>
      <c r="X1111" s="115"/>
      <c r="Y1111" s="116"/>
      <c r="Z1111" s="119">
        <f t="shared" si="47"/>
        <v>0</v>
      </c>
      <c r="AA1111" s="37" t="str">
        <f t="shared" si="48"/>
        <v/>
      </c>
    </row>
    <row r="1112" spans="1:27" ht="153">
      <c r="A1112" s="4">
        <v>2681</v>
      </c>
      <c r="E1112" s="160" t="s">
        <v>3355</v>
      </c>
      <c r="F1112" s="12" t="s">
        <v>2580</v>
      </c>
      <c r="G1112" s="12" t="s">
        <v>2581</v>
      </c>
      <c r="H1112" s="43"/>
      <c r="I1112" s="43"/>
      <c r="J1112" s="43"/>
      <c r="K1112" s="43"/>
      <c r="L1112" s="43"/>
      <c r="M1112" s="43"/>
      <c r="P1112" s="132">
        <v>0</v>
      </c>
      <c r="Q1112" s="133"/>
      <c r="R1112" s="133"/>
      <c r="S1112" s="115"/>
      <c r="T1112" s="116"/>
      <c r="U1112" s="132"/>
      <c r="V1112" s="133"/>
      <c r="W1112" s="133"/>
      <c r="X1112" s="115"/>
      <c r="Y1112" s="116"/>
      <c r="Z1112" s="119">
        <f t="shared" si="47"/>
        <v>0</v>
      </c>
      <c r="AA1112" s="37" t="str">
        <f t="shared" si="48"/>
        <v/>
      </c>
    </row>
    <row r="1113" spans="1:27" ht="221">
      <c r="A1113" s="4">
        <v>2682</v>
      </c>
      <c r="E1113" s="160" t="s">
        <v>3356</v>
      </c>
      <c r="F1113" s="12" t="s">
        <v>2582</v>
      </c>
      <c r="G1113" s="12" t="s">
        <v>2583</v>
      </c>
      <c r="H1113" s="43"/>
      <c r="I1113" s="43"/>
      <c r="J1113" s="43"/>
      <c r="K1113" s="43"/>
      <c r="L1113" s="43"/>
      <c r="M1113" s="43"/>
      <c r="P1113" s="132">
        <v>0</v>
      </c>
      <c r="Q1113" s="133"/>
      <c r="R1113" s="133"/>
      <c r="S1113" s="115"/>
      <c r="T1113" s="116"/>
      <c r="U1113" s="132"/>
      <c r="V1113" s="133"/>
      <c r="W1113" s="133"/>
      <c r="X1113" s="115"/>
      <c r="Y1113" s="116"/>
      <c r="Z1113" s="119">
        <f t="shared" si="47"/>
        <v>0</v>
      </c>
      <c r="AA1113" s="37" t="str">
        <f t="shared" si="48"/>
        <v/>
      </c>
    </row>
    <row r="1114" spans="1:27" s="15" customFormat="1"/>
    <row r="1115" spans="1:27" s="15" customFormat="1"/>
    <row r="1116" spans="1:27" s="15" customFormat="1"/>
    <row r="1117" spans="1:27" s="15" customFormat="1"/>
    <row r="1118" spans="1:27" s="15" customFormat="1"/>
    <row r="1119" spans="1:27" s="15" customFormat="1"/>
    <row r="1120" spans="1:27"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048576" spans="20:20">
      <c r="T1048576" s="116"/>
    </row>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0000000-0002-0000-0200-000000000000}">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00000000-0002-0000-0200-000001000000}">
      <formula1>0</formula1>
      <formula2>5</formula2>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4:D34"/>
  <sheetViews>
    <sheetView topLeftCell="B24" workbookViewId="0">
      <selection activeCell="C36" sqref="C36"/>
    </sheetView>
  </sheetViews>
  <sheetFormatPr baseColWidth="10" defaultColWidth="10.83203125" defaultRowHeight="16"/>
  <cols>
    <col min="1" max="1" width="10.83203125" style="4"/>
    <col min="2" max="2" width="62" style="4" customWidth="1"/>
    <col min="3" max="3" width="86.83203125" style="4" customWidth="1"/>
    <col min="4" max="4" width="80.1640625" style="43" customWidth="1"/>
    <col min="5" max="16384" width="10.83203125" style="4"/>
  </cols>
  <sheetData>
    <row r="4" spans="2:4" ht="22">
      <c r="C4" s="42" t="s">
        <v>0</v>
      </c>
      <c r="D4" s="44" t="s">
        <v>736</v>
      </c>
    </row>
    <row r="5" spans="2:4" ht="17">
      <c r="B5" s="39" t="s">
        <v>1</v>
      </c>
      <c r="C5" s="40" t="s">
        <v>743</v>
      </c>
      <c r="D5" s="45"/>
    </row>
    <row r="6" spans="2:4" ht="17">
      <c r="B6" s="39" t="s">
        <v>2</v>
      </c>
      <c r="C6" s="40" t="s">
        <v>864</v>
      </c>
      <c r="D6" s="45"/>
    </row>
    <row r="7" spans="2:4" ht="17">
      <c r="B7" s="39" t="s">
        <v>3</v>
      </c>
      <c r="C7" s="41" t="s">
        <v>865</v>
      </c>
      <c r="D7" s="46"/>
    </row>
    <row r="8" spans="2:4" ht="17">
      <c r="B8" s="39" t="s">
        <v>4</v>
      </c>
      <c r="C8" s="40" t="s">
        <v>863</v>
      </c>
      <c r="D8" s="162" t="s">
        <v>3610</v>
      </c>
    </row>
    <row r="9" spans="2:4" ht="51">
      <c r="B9" s="39" t="s">
        <v>5</v>
      </c>
      <c r="C9" s="40" t="s">
        <v>866</v>
      </c>
      <c r="D9" s="45"/>
    </row>
    <row r="10" spans="2:4" ht="17">
      <c r="B10" s="39" t="s">
        <v>6</v>
      </c>
      <c r="C10" s="40"/>
      <c r="D10" s="45">
        <v>1984</v>
      </c>
    </row>
    <row r="11" spans="2:4" ht="17">
      <c r="B11" s="39" t="s">
        <v>7</v>
      </c>
      <c r="C11" s="40">
        <v>400</v>
      </c>
      <c r="D11" s="45"/>
    </row>
    <row r="12" spans="2:4" ht="17">
      <c r="B12" s="39" t="s">
        <v>8</v>
      </c>
      <c r="C12" s="40" t="s">
        <v>867</v>
      </c>
      <c r="D12" s="45" t="s">
        <v>3611</v>
      </c>
    </row>
    <row r="13" spans="2:4" ht="34">
      <c r="B13" s="39" t="s">
        <v>9</v>
      </c>
      <c r="C13" s="40" t="s">
        <v>868</v>
      </c>
      <c r="D13" s="45"/>
    </row>
    <row r="14" spans="2:4" ht="51">
      <c r="B14" s="39" t="s">
        <v>10</v>
      </c>
      <c r="C14" s="40" t="s">
        <v>869</v>
      </c>
      <c r="D14" s="45"/>
    </row>
    <row r="15" spans="2:4" ht="68">
      <c r="B15" s="39" t="s">
        <v>11</v>
      </c>
      <c r="C15" s="40" t="s">
        <v>870</v>
      </c>
      <c r="D15" s="45"/>
    </row>
    <row r="16" spans="2:4" ht="17">
      <c r="B16" s="39" t="s">
        <v>12</v>
      </c>
      <c r="C16" s="40" t="s">
        <v>871</v>
      </c>
      <c r="D16" s="47"/>
    </row>
    <row r="17" spans="2:4" ht="136">
      <c r="B17" s="39" t="s">
        <v>13</v>
      </c>
      <c r="C17" s="40" t="s">
        <v>3612</v>
      </c>
      <c r="D17" s="45"/>
    </row>
    <row r="18" spans="2:4" ht="51">
      <c r="B18" s="39" t="s">
        <v>14</v>
      </c>
      <c r="C18" s="40" t="s">
        <v>3613</v>
      </c>
      <c r="D18" s="47"/>
    </row>
    <row r="19" spans="2:4" ht="136">
      <c r="B19" s="39" t="s">
        <v>15</v>
      </c>
      <c r="C19" s="40" t="s">
        <v>872</v>
      </c>
      <c r="D19" s="47"/>
    </row>
    <row r="20" spans="2:4" ht="34">
      <c r="B20" s="39" t="s">
        <v>16</v>
      </c>
      <c r="C20" s="40" t="s">
        <v>873</v>
      </c>
      <c r="D20" s="45"/>
    </row>
    <row r="21" spans="2:4" ht="17">
      <c r="B21" s="39" t="s">
        <v>17</v>
      </c>
      <c r="C21" s="40">
        <v>1000000</v>
      </c>
      <c r="D21" s="47"/>
    </row>
    <row r="22" spans="2:4" ht="17">
      <c r="B22" s="39" t="s">
        <v>18</v>
      </c>
      <c r="C22" s="40">
        <v>90000</v>
      </c>
      <c r="D22" s="47"/>
    </row>
    <row r="23" spans="2:4" ht="34">
      <c r="B23" s="39" t="s">
        <v>19</v>
      </c>
      <c r="C23" s="40">
        <v>1000000000</v>
      </c>
      <c r="D23" s="47"/>
    </row>
    <row r="24" spans="2:4" ht="17">
      <c r="B24" s="39" t="s">
        <v>20</v>
      </c>
      <c r="C24" s="40" t="s">
        <v>874</v>
      </c>
      <c r="D24" s="47"/>
    </row>
    <row r="25" spans="2:4" ht="34">
      <c r="B25" s="39" t="s">
        <v>21</v>
      </c>
      <c r="C25" s="40">
        <v>220000000</v>
      </c>
      <c r="D25" s="47"/>
    </row>
    <row r="26" spans="2:4" ht="17">
      <c r="B26" s="39" t="s">
        <v>22</v>
      </c>
      <c r="C26" s="40" t="s">
        <v>874</v>
      </c>
      <c r="D26" s="47"/>
    </row>
    <row r="27" spans="2:4" ht="187">
      <c r="B27" s="39" t="s">
        <v>23</v>
      </c>
      <c r="C27" s="40" t="s">
        <v>875</v>
      </c>
      <c r="D27" s="47"/>
    </row>
    <row r="28" spans="2:4" ht="17" hidden="1">
      <c r="B28" s="20" t="s">
        <v>883</v>
      </c>
      <c r="C28" s="40"/>
      <c r="D28" s="47"/>
    </row>
    <row r="29" spans="2:4" ht="17" hidden="1">
      <c r="B29" s="20" t="s">
        <v>884</v>
      </c>
      <c r="C29" s="40"/>
      <c r="D29" s="47"/>
    </row>
    <row r="30" spans="2:4" ht="17" hidden="1">
      <c r="B30" s="20" t="s">
        <v>885</v>
      </c>
      <c r="C30" s="40"/>
      <c r="D30" s="47"/>
    </row>
    <row r="31" spans="2:4" ht="17" hidden="1">
      <c r="B31" s="20" t="s">
        <v>886</v>
      </c>
      <c r="C31" s="40"/>
      <c r="D31" s="47"/>
    </row>
    <row r="32" spans="2:4" ht="17">
      <c r="B32" s="20" t="s">
        <v>887</v>
      </c>
      <c r="C32" s="40"/>
      <c r="D32" s="47"/>
    </row>
    <row r="33" spans="2:4" ht="17">
      <c r="B33" s="20" t="s">
        <v>888</v>
      </c>
      <c r="C33" s="40"/>
      <c r="D33" s="47"/>
    </row>
    <row r="34" spans="2:4" ht="17">
      <c r="B34" s="32" t="s">
        <v>34</v>
      </c>
      <c r="C34" s="12"/>
      <c r="D34" s="47">
        <v>3000</v>
      </c>
    </row>
  </sheetData>
  <hyperlinks>
    <hyperlink ref="D8" r:id="rId1" xr:uid="{A948C2BE-4C5E-465D-A701-7E56E7943431}"/>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2:U171"/>
  <sheetViews>
    <sheetView topLeftCell="B1" zoomScale="84" workbookViewId="0">
      <pane xSplit="1" topLeftCell="C1" activePane="topRight" state="frozen"/>
      <selection activeCell="B1" sqref="B1"/>
      <selection pane="topRight" activeCell="I11" sqref="I11"/>
    </sheetView>
  </sheetViews>
  <sheetFormatPr baseColWidth="10" defaultColWidth="10.83203125" defaultRowHeight="16"/>
  <cols>
    <col min="1" max="1" width="6.6640625" style="10" hidden="1" customWidth="1"/>
    <col min="2" max="2" width="33.33203125" style="4" customWidth="1"/>
    <col min="3" max="3" width="108.1640625" style="4" customWidth="1"/>
    <col min="4" max="4" width="14.83203125" style="51" customWidth="1"/>
    <col min="5" max="5" width="92.1640625" style="4" customWidth="1"/>
    <col min="6" max="6" width="15" style="4" customWidth="1"/>
    <col min="7" max="7" width="8" style="10" customWidth="1"/>
    <col min="8" max="8" width="10.83203125" style="43" customWidth="1"/>
    <col min="9" max="9" width="67.5" style="43" customWidth="1"/>
    <col min="10" max="10" width="10.83203125" style="43" customWidth="1"/>
    <col min="11" max="11" width="10.83203125" style="43"/>
    <col min="12" max="12" width="10.83203125" style="103"/>
    <col min="13" max="13" width="10.83203125" style="43"/>
    <col min="14" max="14" width="14.1640625" style="103" customWidth="1"/>
    <col min="15" max="16" width="10.83203125" style="43"/>
    <col min="17" max="17" width="10.83203125" style="103"/>
    <col min="18" max="18" width="11" customWidth="1"/>
    <col min="19" max="16384" width="10.83203125" style="4"/>
  </cols>
  <sheetData>
    <row r="2" spans="2:21" ht="88">
      <c r="C2" s="34" t="s">
        <v>737</v>
      </c>
    </row>
    <row r="4" spans="2:21" ht="34">
      <c r="D4" s="52" t="s">
        <v>738</v>
      </c>
    </row>
    <row r="5" spans="2:21" ht="60">
      <c r="C5" s="2" t="s">
        <v>123</v>
      </c>
      <c r="D5" s="120" t="s">
        <v>880</v>
      </c>
      <c r="E5" s="121" t="s">
        <v>881</v>
      </c>
      <c r="F5" s="122" t="s">
        <v>882</v>
      </c>
      <c r="G5" s="121" t="s">
        <v>879</v>
      </c>
      <c r="I5" s="4"/>
      <c r="J5" s="10"/>
      <c r="L5" s="43"/>
      <c r="N5" s="43"/>
      <c r="O5" s="103"/>
      <c r="R5" s="43"/>
      <c r="S5" s="43"/>
      <c r="T5" s="103"/>
      <c r="U5"/>
    </row>
    <row r="6" spans="2:21" ht="16" customHeight="1">
      <c r="B6" s="177" t="s">
        <v>25</v>
      </c>
      <c r="C6" s="5" t="s">
        <v>35</v>
      </c>
      <c r="D6" s="53" t="s">
        <v>725</v>
      </c>
      <c r="E6" s="53">
        <v>3.0833333333333335</v>
      </c>
      <c r="F6" s="53">
        <f>AVERAGE(R27:R38)</f>
        <v>4.75</v>
      </c>
      <c r="G6" s="53">
        <f>AVERAGE(S27:S38)</f>
        <v>3.0833333333333335</v>
      </c>
      <c r="I6" s="4"/>
      <c r="J6" s="10"/>
      <c r="L6" s="43"/>
      <c r="N6" s="43"/>
      <c r="O6" s="103"/>
      <c r="R6" s="43"/>
      <c r="S6" s="43"/>
      <c r="T6" s="103"/>
      <c r="U6"/>
    </row>
    <row r="7" spans="2:21" ht="16" customHeight="1">
      <c r="B7" s="178"/>
      <c r="C7" s="5" t="s">
        <v>36</v>
      </c>
      <c r="D7" s="53" t="s">
        <v>725</v>
      </c>
      <c r="E7" s="53">
        <v>2.9565217391304346</v>
      </c>
      <c r="F7" s="53">
        <f>AVERAGE(R43:R65)</f>
        <v>3.3913043478260869</v>
      </c>
      <c r="G7" s="53">
        <f>AVERAGE(S43:S65)</f>
        <v>2.9565217391304346</v>
      </c>
      <c r="I7" s="4"/>
      <c r="J7" s="10"/>
      <c r="L7" s="43"/>
      <c r="N7" s="43"/>
      <c r="O7" s="103"/>
      <c r="R7" s="43"/>
      <c r="S7" s="43"/>
      <c r="T7" s="103"/>
      <c r="U7"/>
    </row>
    <row r="8" spans="2:21" ht="16" customHeight="1">
      <c r="B8" s="178"/>
      <c r="C8" s="5" t="s">
        <v>37</v>
      </c>
      <c r="D8" s="53" t="s">
        <v>725</v>
      </c>
      <c r="E8" s="53">
        <v>2.5357142857142856</v>
      </c>
      <c r="F8" s="53">
        <f>AVERAGE(R70:R83)</f>
        <v>2.7857142857142856</v>
      </c>
      <c r="G8" s="53">
        <f>AVERAGE(S70:S83)</f>
        <v>2.5357142857142856</v>
      </c>
      <c r="I8" s="4"/>
      <c r="J8" s="10"/>
      <c r="L8" s="43"/>
      <c r="N8" s="43"/>
      <c r="O8" s="103"/>
      <c r="R8" s="43"/>
      <c r="S8" s="43"/>
      <c r="T8" s="103"/>
      <c r="U8"/>
    </row>
    <row r="9" spans="2:21" ht="16" customHeight="1">
      <c r="B9" s="179"/>
      <c r="C9" s="5" t="s">
        <v>38</v>
      </c>
      <c r="D9" s="53" t="s">
        <v>725</v>
      </c>
      <c r="E9" s="53">
        <v>2.3125</v>
      </c>
      <c r="F9" s="53">
        <f>AVERAGE(R88:R95)</f>
        <v>1.875</v>
      </c>
      <c r="G9" s="53">
        <f>AVERAGE(S88:S95)</f>
        <v>2.3125</v>
      </c>
      <c r="I9" s="4"/>
      <c r="J9" s="10"/>
      <c r="L9" s="43"/>
      <c r="N9" s="43"/>
      <c r="O9" s="103"/>
      <c r="R9" s="43"/>
      <c r="S9" s="43"/>
      <c r="T9" s="103"/>
      <c r="U9"/>
    </row>
    <row r="10" spans="2:21" ht="16" customHeight="1">
      <c r="B10" s="180" t="s">
        <v>726</v>
      </c>
      <c r="C10" s="6" t="s">
        <v>86</v>
      </c>
      <c r="D10" s="53" t="s">
        <v>725</v>
      </c>
      <c r="E10" s="53">
        <v>2.9444444444444446</v>
      </c>
      <c r="F10" s="53">
        <f>AVERAGE(R100:R108)</f>
        <v>3.7777777777777777</v>
      </c>
      <c r="G10" s="53">
        <f>AVERAGE(S100:S108)</f>
        <v>2.9444444444444446</v>
      </c>
      <c r="I10" s="4"/>
      <c r="J10" s="10"/>
      <c r="L10" s="43"/>
      <c r="N10" s="43"/>
      <c r="O10" s="103"/>
      <c r="R10" s="43"/>
      <c r="S10" s="43"/>
      <c r="T10" s="103"/>
      <c r="U10"/>
    </row>
    <row r="11" spans="2:21" ht="16" customHeight="1">
      <c r="B11" s="181"/>
      <c r="C11" s="7" t="s">
        <v>39</v>
      </c>
      <c r="D11" s="53" t="s">
        <v>725</v>
      </c>
      <c r="E11" s="53">
        <v>2.2857142857142856</v>
      </c>
      <c r="F11" s="53">
        <f>AVERAGE(R113:R119)</f>
        <v>3.5714285714285716</v>
      </c>
      <c r="G11" s="53">
        <f>AVERAGE(S113:S119)</f>
        <v>2.2857142857142856</v>
      </c>
      <c r="I11" s="4"/>
      <c r="J11" s="10"/>
      <c r="L11" s="43"/>
      <c r="N11" s="43"/>
      <c r="O11" s="103"/>
      <c r="R11" s="43"/>
      <c r="S11" s="43"/>
      <c r="T11" s="103"/>
      <c r="U11"/>
    </row>
    <row r="12" spans="2:21" ht="16" customHeight="1">
      <c r="B12" s="181"/>
      <c r="C12" s="7" t="s">
        <v>40</v>
      </c>
      <c r="D12" s="53" t="s">
        <v>725</v>
      </c>
      <c r="E12" s="53">
        <v>2.0384615384615383</v>
      </c>
      <c r="F12" s="53">
        <f>AVERAGE(R124:R136)</f>
        <v>3.4615384615384617</v>
      </c>
      <c r="G12" s="53">
        <f>AVERAGE(S124:S136)</f>
        <v>2.0384615384615383</v>
      </c>
      <c r="I12" s="4"/>
      <c r="J12" s="10"/>
      <c r="L12" s="43"/>
      <c r="N12" s="43"/>
      <c r="O12" s="103"/>
      <c r="R12" s="43"/>
      <c r="S12" s="43"/>
      <c r="T12" s="103"/>
      <c r="U12"/>
    </row>
    <row r="13" spans="2:21" ht="16" customHeight="1">
      <c r="B13" s="182"/>
      <c r="C13" s="6" t="s">
        <v>261</v>
      </c>
      <c r="D13" s="53" t="s">
        <v>725</v>
      </c>
      <c r="E13" s="53">
        <v>2</v>
      </c>
      <c r="F13" s="53">
        <f>AVERAGE(R141:R143)</f>
        <v>2</v>
      </c>
      <c r="G13" s="53">
        <f>AVERAGE(S141:S143)</f>
        <v>2</v>
      </c>
      <c r="I13" s="4"/>
      <c r="J13" s="10"/>
      <c r="L13" s="43"/>
      <c r="N13" s="43"/>
      <c r="O13" s="103"/>
      <c r="R13" s="43"/>
      <c r="S13" s="43"/>
      <c r="T13" s="103"/>
      <c r="U13"/>
    </row>
    <row r="14" spans="2:21" ht="16" customHeight="1">
      <c r="B14" s="183" t="s">
        <v>727</v>
      </c>
      <c r="C14" s="8" t="s">
        <v>42</v>
      </c>
      <c r="D14" s="53" t="s">
        <v>725</v>
      </c>
      <c r="E14" s="53">
        <v>2.6</v>
      </c>
      <c r="F14" s="53">
        <f>AVERAGE(R148:R157)</f>
        <v>3.4</v>
      </c>
      <c r="G14" s="53">
        <f>AVERAGE(S148:S157)</f>
        <v>2.6</v>
      </c>
      <c r="I14" s="4"/>
      <c r="J14" s="10"/>
      <c r="L14" s="43"/>
      <c r="N14" s="43"/>
      <c r="O14" s="103"/>
      <c r="R14" s="43"/>
      <c r="S14" s="43"/>
      <c r="T14" s="103"/>
      <c r="U14"/>
    </row>
    <row r="15" spans="2:21" ht="16" customHeight="1">
      <c r="B15" s="184"/>
      <c r="C15" s="8" t="s">
        <v>43</v>
      </c>
      <c r="D15" s="53" t="s">
        <v>725</v>
      </c>
      <c r="E15" s="53">
        <v>2</v>
      </c>
      <c r="F15" s="53">
        <f>AVERAGE(R162:R168)</f>
        <v>2.8571428571428572</v>
      </c>
      <c r="G15" s="53">
        <f>AVERAGE(S162:S168)</f>
        <v>2</v>
      </c>
      <c r="I15" s="4"/>
      <c r="J15" s="10"/>
      <c r="L15" s="43"/>
      <c r="N15" s="43"/>
      <c r="O15" s="103"/>
      <c r="R15" s="43"/>
      <c r="S15" s="43"/>
      <c r="T15" s="103"/>
      <c r="U15"/>
    </row>
    <row r="16" spans="2:21" ht="17">
      <c r="C16" s="87" t="s">
        <v>728</v>
      </c>
      <c r="D16" s="123" t="s">
        <v>725</v>
      </c>
      <c r="E16" s="123">
        <v>2.5195862033497907</v>
      </c>
      <c r="F16" s="123">
        <f>AVERAGE(F6:F13)</f>
        <v>3.2015954305356482</v>
      </c>
      <c r="G16" s="123">
        <f>AVERAGE(G6:G13)</f>
        <v>2.5195862033497907</v>
      </c>
      <c r="I16" s="4"/>
      <c r="J16" s="10"/>
      <c r="L16" s="43"/>
      <c r="N16" s="43"/>
      <c r="O16" s="103"/>
      <c r="R16" s="43"/>
      <c r="S16" s="43"/>
      <c r="T16" s="103"/>
      <c r="U16"/>
    </row>
    <row r="17" spans="1:21" ht="17">
      <c r="C17" s="87" t="s">
        <v>729</v>
      </c>
      <c r="D17" s="123" t="s">
        <v>725</v>
      </c>
      <c r="E17" s="123">
        <v>2.3114367114367114</v>
      </c>
      <c r="F17" s="123">
        <f>AVERAGE(F10:F15)</f>
        <v>3.1779812779812779</v>
      </c>
      <c r="G17" s="123">
        <f>AVERAGE(G10:G15)</f>
        <v>2.3114367114367114</v>
      </c>
      <c r="I17" s="4"/>
      <c r="J17" s="10"/>
      <c r="L17" s="43"/>
      <c r="N17" s="43"/>
      <c r="O17" s="103"/>
      <c r="R17" s="43"/>
      <c r="S17" s="43"/>
      <c r="T17" s="103"/>
      <c r="U17"/>
    </row>
    <row r="18" spans="1:21" ht="17">
      <c r="C18" s="87" t="s">
        <v>730</v>
      </c>
      <c r="D18" s="123" t="s">
        <v>725</v>
      </c>
      <c r="E18" s="123">
        <v>2.4756689626798325</v>
      </c>
      <c r="F18" s="123">
        <f>AVERAGE(F6:F15)</f>
        <v>3.1869906301428044</v>
      </c>
      <c r="G18" s="123">
        <f>AVERAGE(G6:G15)</f>
        <v>2.4756689626798325</v>
      </c>
      <c r="I18" s="4"/>
      <c r="J18" s="10"/>
      <c r="L18" s="43"/>
      <c r="N18" s="43"/>
      <c r="O18" s="103"/>
      <c r="R18" s="43"/>
      <c r="S18" s="43"/>
      <c r="T18" s="103"/>
      <c r="U18"/>
    </row>
    <row r="20" spans="1:21" ht="40">
      <c r="B20" s="38" t="s">
        <v>720</v>
      </c>
      <c r="C20" s="11" t="s">
        <v>739</v>
      </c>
      <c r="E20" s="35" t="s">
        <v>742</v>
      </c>
    </row>
    <row r="21" spans="1:21" ht="17">
      <c r="B21" s="33" t="s">
        <v>25</v>
      </c>
      <c r="C21" s="102" t="s">
        <v>725</v>
      </c>
    </row>
    <row r="22" spans="1:21" ht="17">
      <c r="B22" s="33" t="s">
        <v>26</v>
      </c>
      <c r="C22" s="102" t="s">
        <v>725</v>
      </c>
    </row>
    <row r="23" spans="1:21" ht="17">
      <c r="B23" s="33" t="s">
        <v>27</v>
      </c>
      <c r="C23" s="102" t="s">
        <v>725</v>
      </c>
    </row>
    <row r="24" spans="1:21" ht="180">
      <c r="M24" s="104" t="s">
        <v>876</v>
      </c>
    </row>
    <row r="25" spans="1:21" ht="17">
      <c r="D25" s="101" t="s">
        <v>735</v>
      </c>
      <c r="G25" s="101" t="s">
        <v>735</v>
      </c>
      <c r="H25" s="105" t="s">
        <v>722</v>
      </c>
      <c r="S25" s="101" t="s">
        <v>722</v>
      </c>
    </row>
    <row r="26" spans="1:21" s="31" customFormat="1" ht="60">
      <c r="A26" s="10" t="s">
        <v>724</v>
      </c>
      <c r="B26" s="48" t="s">
        <v>35</v>
      </c>
      <c r="C26" s="29" t="s">
        <v>124</v>
      </c>
      <c r="D26" s="99" t="s">
        <v>733</v>
      </c>
      <c r="E26" s="100" t="s">
        <v>734</v>
      </c>
      <c r="F26" s="92" t="s">
        <v>230</v>
      </c>
      <c r="G26" s="36" t="s">
        <v>264</v>
      </c>
      <c r="H26" s="106" t="s">
        <v>125</v>
      </c>
      <c r="I26" s="106" t="s">
        <v>126</v>
      </c>
      <c r="J26" s="107" t="s">
        <v>230</v>
      </c>
      <c r="K26" s="108" t="s">
        <v>264</v>
      </c>
      <c r="L26" s="108" t="s">
        <v>723</v>
      </c>
      <c r="M26" s="106" t="s">
        <v>718</v>
      </c>
      <c r="N26" s="106" t="s">
        <v>741</v>
      </c>
      <c r="O26" s="107" t="s">
        <v>230</v>
      </c>
      <c r="P26" s="108" t="s">
        <v>732</v>
      </c>
      <c r="Q26" s="108" t="s">
        <v>877</v>
      </c>
      <c r="R26" s="118" t="s">
        <v>878</v>
      </c>
      <c r="S26" s="29" t="s">
        <v>731</v>
      </c>
    </row>
    <row r="27" spans="1:21" ht="144" customHeight="1">
      <c r="A27" s="10">
        <v>138</v>
      </c>
      <c r="B27" s="93" t="s">
        <v>232</v>
      </c>
      <c r="C27" s="93" t="s">
        <v>127</v>
      </c>
      <c r="D27" s="94">
        <v>5</v>
      </c>
      <c r="E27" s="95" t="str">
        <f>HYPERLINK("https://docs.google.com/document/d/1cVwa9qzwh0SEfZxPHl35WGSFJgBdoY33DSx29rgf1QE/edit","Catalog Creation Onboarding")</f>
        <v>Catalog Creation Onboarding</v>
      </c>
      <c r="F27" s="96" t="s">
        <v>744</v>
      </c>
      <c r="G27" s="97">
        <v>4</v>
      </c>
      <c r="H27" s="109"/>
      <c r="I27" s="110"/>
      <c r="J27" s="110"/>
      <c r="K27" s="111"/>
      <c r="L27" s="112"/>
      <c r="M27" s="109"/>
      <c r="N27" s="109"/>
      <c r="O27" s="110"/>
      <c r="P27" s="111"/>
      <c r="Q27" s="112"/>
      <c r="R27" s="119">
        <f t="shared" ref="R27:R38" si="0">IF(M27&lt;&gt;"",M27,IF(H27&lt;&gt;"",H27,IF(D27&lt;&gt;"",D27,"")))</f>
        <v>5</v>
      </c>
      <c r="S27" s="98">
        <f t="shared" ref="S27:S38" si="1">IF(P27&lt;&gt;"",P27,IF(K27&lt;&gt;"",K27,IF(G27&lt;&gt;"",G27,"")))</f>
        <v>4</v>
      </c>
    </row>
    <row r="28" spans="1:21" ht="320">
      <c r="A28" s="10">
        <v>139</v>
      </c>
      <c r="B28" s="12" t="s">
        <v>44</v>
      </c>
      <c r="C28" s="12" t="s">
        <v>128</v>
      </c>
      <c r="D28" s="56">
        <v>5</v>
      </c>
      <c r="E28" s="57" t="str">
        <f>HYPERLINK("https://docs.google.com/document/d/1HGt72xYW1xBKf6mp2j5YeDbnLhy_8TRdyP9DNylEvO4/edit","1.2 Catalog Data Quality Control")</f>
        <v>1.2 Catalog Data Quality Control</v>
      </c>
      <c r="F28" s="62" t="s">
        <v>745</v>
      </c>
      <c r="G28" s="25">
        <v>3</v>
      </c>
      <c r="H28" s="113"/>
      <c r="I28" s="114"/>
      <c r="J28" s="114"/>
      <c r="K28" s="115"/>
      <c r="L28" s="116"/>
      <c r="M28" s="113"/>
      <c r="N28" s="113"/>
      <c r="O28" s="114"/>
      <c r="P28" s="115"/>
      <c r="Q28" s="116"/>
      <c r="R28" s="119">
        <f t="shared" si="0"/>
        <v>5</v>
      </c>
      <c r="S28" s="37">
        <f t="shared" si="1"/>
        <v>3</v>
      </c>
    </row>
    <row r="29" spans="1:21" ht="176">
      <c r="A29" s="10">
        <v>140</v>
      </c>
      <c r="B29" s="12" t="s">
        <v>234</v>
      </c>
      <c r="C29" s="12" t="s">
        <v>129</v>
      </c>
      <c r="D29" s="56">
        <v>5</v>
      </c>
      <c r="E29" s="58" t="s">
        <v>834</v>
      </c>
      <c r="F29" s="62"/>
      <c r="G29" s="25">
        <v>3</v>
      </c>
      <c r="H29" s="113"/>
      <c r="I29" s="114"/>
      <c r="J29" s="114"/>
      <c r="K29" s="115"/>
      <c r="L29" s="116"/>
      <c r="M29" s="113"/>
      <c r="N29" s="113"/>
      <c r="O29" s="114"/>
      <c r="P29" s="115"/>
      <c r="Q29" s="116"/>
      <c r="R29" s="119">
        <f t="shared" si="0"/>
        <v>5</v>
      </c>
      <c r="S29" s="37">
        <f t="shared" si="1"/>
        <v>3</v>
      </c>
    </row>
    <row r="30" spans="1:21" ht="112">
      <c r="A30" s="10">
        <v>141</v>
      </c>
      <c r="B30" s="12" t="s">
        <v>45</v>
      </c>
      <c r="C30" s="12" t="s">
        <v>130</v>
      </c>
      <c r="D30" s="56">
        <v>5</v>
      </c>
      <c r="E30" s="58" t="s">
        <v>835</v>
      </c>
      <c r="F30" s="84"/>
      <c r="G30" s="25">
        <v>3</v>
      </c>
      <c r="H30" s="113"/>
      <c r="I30" s="114"/>
      <c r="J30" s="114"/>
      <c r="K30" s="115"/>
      <c r="L30" s="116"/>
      <c r="M30" s="113"/>
      <c r="N30" s="113"/>
      <c r="O30" s="114"/>
      <c r="P30" s="115"/>
      <c r="Q30" s="116"/>
      <c r="R30" s="119">
        <f t="shared" si="0"/>
        <v>5</v>
      </c>
      <c r="S30" s="37">
        <f t="shared" si="1"/>
        <v>3</v>
      </c>
    </row>
    <row r="31" spans="1:21" ht="153">
      <c r="A31" s="10">
        <v>142</v>
      </c>
      <c r="B31" s="12" t="s">
        <v>233</v>
      </c>
      <c r="C31" s="12" t="s">
        <v>131</v>
      </c>
      <c r="D31" s="59">
        <v>5</v>
      </c>
      <c r="E31" s="60" t="str">
        <f>HYPERLINK("https://docs.google.com/document/d/1YomC286n1SWF9rqfOiUEBAgeCroo2_KVfmrjUThYCrA/edit","1.5 Catalog Objects ")</f>
        <v xml:space="preserve">1.5 Catalog Objects </v>
      </c>
      <c r="F31" s="62" t="s">
        <v>746</v>
      </c>
      <c r="G31" s="25">
        <v>4</v>
      </c>
      <c r="H31" s="113"/>
      <c r="I31" s="114"/>
      <c r="J31" s="114"/>
      <c r="K31" s="115"/>
      <c r="L31" s="116"/>
      <c r="M31" s="113"/>
      <c r="N31" s="113"/>
      <c r="O31" s="114"/>
      <c r="P31" s="115"/>
      <c r="Q31" s="116"/>
      <c r="R31" s="119">
        <f t="shared" si="0"/>
        <v>5</v>
      </c>
      <c r="S31" s="37">
        <f t="shared" si="1"/>
        <v>4</v>
      </c>
    </row>
    <row r="32" spans="1:21" ht="64">
      <c r="A32" s="10">
        <v>143</v>
      </c>
      <c r="B32" s="12" t="s">
        <v>46</v>
      </c>
      <c r="C32" s="12" t="s">
        <v>132</v>
      </c>
      <c r="D32" s="56">
        <v>4</v>
      </c>
      <c r="E32" s="58" t="s">
        <v>836</v>
      </c>
      <c r="F32" s="62"/>
      <c r="G32" s="25">
        <v>2.5</v>
      </c>
      <c r="H32" s="113"/>
      <c r="I32" s="114"/>
      <c r="J32" s="114"/>
      <c r="K32" s="115"/>
      <c r="L32" s="116"/>
      <c r="M32" s="113"/>
      <c r="N32" s="113"/>
      <c r="O32" s="114"/>
      <c r="P32" s="115"/>
      <c r="Q32" s="116"/>
      <c r="R32" s="119">
        <f t="shared" si="0"/>
        <v>4</v>
      </c>
      <c r="S32" s="37">
        <f t="shared" si="1"/>
        <v>2.5</v>
      </c>
    </row>
    <row r="33" spans="1:19" ht="119">
      <c r="A33" s="10">
        <v>144</v>
      </c>
      <c r="B33" s="12" t="s">
        <v>47</v>
      </c>
      <c r="C33" s="12" t="s">
        <v>133</v>
      </c>
      <c r="D33" s="56">
        <v>5</v>
      </c>
      <c r="E33" s="61" t="str">
        <f>HYPERLINK("https://docs.google.com/document/d/1gJ5vT4yaBL6ZB52Xem2sjaKw7mkdEIVpiwXeaa4dC90/edit","1.7 Catalog Analytics")</f>
        <v>1.7 Catalog Analytics</v>
      </c>
      <c r="F33" s="62" t="s">
        <v>747</v>
      </c>
      <c r="G33" s="25">
        <v>3</v>
      </c>
      <c r="H33" s="113"/>
      <c r="I33" s="114"/>
      <c r="J33" s="114"/>
      <c r="K33" s="115"/>
      <c r="L33" s="116"/>
      <c r="M33" s="113"/>
      <c r="N33" s="113"/>
      <c r="O33" s="114"/>
      <c r="P33" s="115"/>
      <c r="Q33" s="116"/>
      <c r="R33" s="119">
        <f t="shared" si="0"/>
        <v>5</v>
      </c>
      <c r="S33" s="37">
        <f t="shared" si="1"/>
        <v>3</v>
      </c>
    </row>
    <row r="34" spans="1:19" ht="34">
      <c r="A34" s="10">
        <v>145</v>
      </c>
      <c r="B34" s="12" t="s">
        <v>48</v>
      </c>
      <c r="C34" s="12" t="s">
        <v>134</v>
      </c>
      <c r="D34" s="59">
        <v>5</v>
      </c>
      <c r="E34" s="66" t="str">
        <f>HYPERLINK("https://docs.google.com/document/d/1cppJ46LJYagfCcA9RJbeaUAy-hJHRWtcGv3eP9oVcVo/edit","Catalog Roadmap")</f>
        <v>Catalog Roadmap</v>
      </c>
      <c r="F34" s="62"/>
      <c r="G34" s="25">
        <v>3</v>
      </c>
      <c r="H34" s="113"/>
      <c r="I34" s="114"/>
      <c r="J34" s="114"/>
      <c r="K34" s="115"/>
      <c r="L34" s="116"/>
      <c r="M34" s="113"/>
      <c r="N34" s="113"/>
      <c r="O34" s="114"/>
      <c r="P34" s="115"/>
      <c r="Q34" s="116"/>
      <c r="R34" s="119">
        <f t="shared" si="0"/>
        <v>5</v>
      </c>
      <c r="S34" s="37">
        <f t="shared" si="1"/>
        <v>3</v>
      </c>
    </row>
    <row r="35" spans="1:19" ht="144">
      <c r="A35" s="10">
        <v>146</v>
      </c>
      <c r="B35" s="12" t="s">
        <v>49</v>
      </c>
      <c r="C35" s="12" t="s">
        <v>135</v>
      </c>
      <c r="D35" s="56">
        <v>3</v>
      </c>
      <c r="E35" s="58" t="s">
        <v>837</v>
      </c>
      <c r="F35" s="62"/>
      <c r="G35" s="25">
        <v>2</v>
      </c>
      <c r="H35" s="113"/>
      <c r="I35" s="114"/>
      <c r="J35" s="114"/>
      <c r="K35" s="115"/>
      <c r="L35" s="116"/>
      <c r="M35" s="113"/>
      <c r="N35" s="113"/>
      <c r="O35" s="114"/>
      <c r="P35" s="115"/>
      <c r="Q35" s="116"/>
      <c r="R35" s="119">
        <f t="shared" si="0"/>
        <v>3</v>
      </c>
      <c r="S35" s="37">
        <f t="shared" si="1"/>
        <v>2</v>
      </c>
    </row>
    <row r="36" spans="1:19" ht="112">
      <c r="A36" s="10">
        <v>147</v>
      </c>
      <c r="B36" s="12" t="s">
        <v>50</v>
      </c>
      <c r="C36" s="12" t="s">
        <v>136</v>
      </c>
      <c r="D36" s="56">
        <v>5</v>
      </c>
      <c r="E36" s="58" t="s">
        <v>838</v>
      </c>
      <c r="F36" s="62"/>
      <c r="G36" s="25">
        <v>3</v>
      </c>
      <c r="H36" s="113"/>
      <c r="I36" s="114"/>
      <c r="J36" s="114"/>
      <c r="K36" s="115"/>
      <c r="L36" s="116"/>
      <c r="M36" s="113"/>
      <c r="N36" s="113"/>
      <c r="O36" s="114"/>
      <c r="P36" s="115"/>
      <c r="Q36" s="116"/>
      <c r="R36" s="119">
        <f t="shared" si="0"/>
        <v>5</v>
      </c>
      <c r="S36" s="37">
        <f t="shared" si="1"/>
        <v>3</v>
      </c>
    </row>
    <row r="37" spans="1:19" ht="304">
      <c r="A37" s="10">
        <v>148</v>
      </c>
      <c r="B37" s="12" t="s">
        <v>51</v>
      </c>
      <c r="C37" s="12" t="s">
        <v>137</v>
      </c>
      <c r="D37" s="56">
        <v>5</v>
      </c>
      <c r="E37" s="58" t="s">
        <v>839</v>
      </c>
      <c r="F37" s="88"/>
      <c r="G37" s="25">
        <v>3</v>
      </c>
      <c r="H37" s="113"/>
      <c r="I37" s="114"/>
      <c r="J37" s="114"/>
      <c r="K37" s="115"/>
      <c r="L37" s="116"/>
      <c r="M37" s="113"/>
      <c r="N37" s="113"/>
      <c r="O37" s="114"/>
      <c r="P37" s="115"/>
      <c r="Q37" s="116"/>
      <c r="R37" s="119">
        <f t="shared" si="0"/>
        <v>5</v>
      </c>
      <c r="S37" s="37">
        <f t="shared" si="1"/>
        <v>3</v>
      </c>
    </row>
    <row r="38" spans="1:19" ht="34">
      <c r="A38" s="10">
        <v>149</v>
      </c>
      <c r="B38" s="12" t="s">
        <v>235</v>
      </c>
      <c r="C38" s="12" t="s">
        <v>138</v>
      </c>
      <c r="D38" s="56">
        <v>5</v>
      </c>
      <c r="E38" s="57" t="str">
        <f>HYPERLINK("https://docs.google.com/document/d/10fEqfHWCZCfDBxX2isb07asptw9TIIYi5RQ98lpZpfc/edit","1.12 Catalog ""Secret Sauce"" ")</f>
        <v xml:space="preserve">1.12 Catalog "Secret Sauce" </v>
      </c>
      <c r="F38" s="62"/>
      <c r="G38" s="25">
        <v>3.5</v>
      </c>
      <c r="H38" s="113"/>
      <c r="I38" s="114"/>
      <c r="J38" s="114"/>
      <c r="K38" s="115"/>
      <c r="L38" s="116"/>
      <c r="M38" s="113"/>
      <c r="N38" s="113"/>
      <c r="O38" s="114"/>
      <c r="P38" s="115"/>
      <c r="Q38" s="116"/>
      <c r="R38" s="119">
        <f t="shared" si="0"/>
        <v>5</v>
      </c>
      <c r="S38" s="37">
        <f t="shared" si="1"/>
        <v>3.5</v>
      </c>
    </row>
    <row r="39" spans="1:19">
      <c r="D39" s="4"/>
      <c r="E39" s="89"/>
      <c r="F39" s="89"/>
      <c r="K39" s="117"/>
      <c r="P39" s="117"/>
    </row>
    <row r="40" spans="1:19">
      <c r="D40" s="4"/>
      <c r="E40" s="89"/>
      <c r="F40" s="89"/>
      <c r="K40" s="117"/>
      <c r="P40" s="117"/>
    </row>
    <row r="41" spans="1:19">
      <c r="D41" s="4"/>
      <c r="E41" s="89"/>
      <c r="F41" s="89"/>
      <c r="K41" s="117"/>
      <c r="P41" s="117"/>
    </row>
    <row r="42" spans="1:19" ht="50">
      <c r="B42" s="48" t="s">
        <v>36</v>
      </c>
      <c r="D42" s="4"/>
      <c r="E42" s="89"/>
      <c r="F42" s="89"/>
      <c r="K42" s="117"/>
      <c r="P42" s="117"/>
    </row>
    <row r="43" spans="1:19" ht="409.6">
      <c r="A43" s="10">
        <v>150</v>
      </c>
      <c r="B43" s="12" t="s">
        <v>52</v>
      </c>
      <c r="C43" s="12" t="s">
        <v>139</v>
      </c>
      <c r="D43" s="56">
        <v>3</v>
      </c>
      <c r="E43" s="62" t="s">
        <v>840</v>
      </c>
      <c r="F43" s="62" t="s">
        <v>748</v>
      </c>
      <c r="G43" s="25">
        <v>3</v>
      </c>
      <c r="H43" s="113"/>
      <c r="I43" s="114"/>
      <c r="J43" s="114"/>
      <c r="K43" s="115"/>
      <c r="L43" s="116"/>
      <c r="M43" s="113"/>
      <c r="N43" s="113"/>
      <c r="O43" s="114"/>
      <c r="P43" s="115"/>
      <c r="Q43" s="116"/>
      <c r="R43" s="119">
        <f t="shared" ref="R43:R65" si="2">IF(M43&lt;&gt;"",M43,IF(H43&lt;&gt;"",H43,IF(D43&lt;&gt;"",D43,"")))</f>
        <v>3</v>
      </c>
      <c r="S43" s="37">
        <f t="shared" ref="S43:S65" si="3">IF(P43&lt;&gt;"",P43,IF(K43&lt;&gt;"",K43,IF(G43&lt;&gt;"",G43,"")))</f>
        <v>3</v>
      </c>
    </row>
    <row r="44" spans="1:19" ht="350">
      <c r="A44" s="10">
        <v>151</v>
      </c>
      <c r="B44" s="12" t="s">
        <v>53</v>
      </c>
      <c r="C44" s="12" t="s">
        <v>140</v>
      </c>
      <c r="D44" s="56">
        <v>5</v>
      </c>
      <c r="E44" s="62" t="s">
        <v>841</v>
      </c>
      <c r="F44" s="62"/>
      <c r="G44" s="25">
        <v>3.5</v>
      </c>
      <c r="H44" s="113"/>
      <c r="I44" s="114"/>
      <c r="J44" s="114"/>
      <c r="K44" s="115"/>
      <c r="L44" s="116"/>
      <c r="M44" s="113"/>
      <c r="N44" s="113"/>
      <c r="O44" s="114"/>
      <c r="P44" s="115"/>
      <c r="Q44" s="116"/>
      <c r="R44" s="119">
        <f t="shared" si="2"/>
        <v>5</v>
      </c>
      <c r="S44" s="37">
        <f t="shared" si="3"/>
        <v>3.5</v>
      </c>
    </row>
    <row r="45" spans="1:19" ht="350">
      <c r="A45" s="10">
        <v>152</v>
      </c>
      <c r="B45" s="12" t="s">
        <v>236</v>
      </c>
      <c r="C45" s="12" t="s">
        <v>141</v>
      </c>
      <c r="D45" s="56">
        <v>3</v>
      </c>
      <c r="E45" s="62" t="s">
        <v>842</v>
      </c>
      <c r="F45" s="62" t="s">
        <v>749</v>
      </c>
      <c r="G45" s="25">
        <v>3</v>
      </c>
      <c r="H45" s="113"/>
      <c r="I45" s="114"/>
      <c r="J45" s="114"/>
      <c r="K45" s="115"/>
      <c r="L45" s="116"/>
      <c r="M45" s="113"/>
      <c r="N45" s="113"/>
      <c r="O45" s="114"/>
      <c r="P45" s="115"/>
      <c r="Q45" s="116"/>
      <c r="R45" s="119">
        <f t="shared" si="2"/>
        <v>3</v>
      </c>
      <c r="S45" s="37">
        <f t="shared" si="3"/>
        <v>3</v>
      </c>
    </row>
    <row r="46" spans="1:19" ht="208">
      <c r="A46" s="10">
        <v>153</v>
      </c>
      <c r="B46" s="12" t="s">
        <v>54</v>
      </c>
      <c r="C46" s="12" t="s">
        <v>142</v>
      </c>
      <c r="D46" s="56">
        <v>3</v>
      </c>
      <c r="E46" s="63" t="s">
        <v>750</v>
      </c>
      <c r="F46" s="62"/>
      <c r="G46" s="25">
        <v>3</v>
      </c>
      <c r="H46" s="113"/>
      <c r="I46" s="114"/>
      <c r="J46" s="114"/>
      <c r="K46" s="115"/>
      <c r="L46" s="116"/>
      <c r="M46" s="113"/>
      <c r="N46" s="113"/>
      <c r="O46" s="114"/>
      <c r="P46" s="115"/>
      <c r="Q46" s="116"/>
      <c r="R46" s="119">
        <f t="shared" si="2"/>
        <v>3</v>
      </c>
      <c r="S46" s="37">
        <f t="shared" si="3"/>
        <v>3</v>
      </c>
    </row>
    <row r="47" spans="1:19" ht="409.6">
      <c r="A47" s="10">
        <v>154</v>
      </c>
      <c r="B47" s="12" t="s">
        <v>55</v>
      </c>
      <c r="C47" s="12" t="s">
        <v>143</v>
      </c>
      <c r="D47" s="56">
        <v>5</v>
      </c>
      <c r="E47" s="62" t="s">
        <v>843</v>
      </c>
      <c r="F47" s="62" t="s">
        <v>751</v>
      </c>
      <c r="G47" s="25">
        <v>3</v>
      </c>
      <c r="H47" s="113"/>
      <c r="I47" s="114"/>
      <c r="J47" s="114"/>
      <c r="K47" s="115"/>
      <c r="L47" s="116"/>
      <c r="M47" s="113"/>
      <c r="N47" s="113"/>
      <c r="O47" s="114"/>
      <c r="P47" s="115"/>
      <c r="Q47" s="116"/>
      <c r="R47" s="119">
        <f t="shared" si="2"/>
        <v>5</v>
      </c>
      <c r="S47" s="37">
        <f t="shared" si="3"/>
        <v>3</v>
      </c>
    </row>
    <row r="48" spans="1:19" ht="192">
      <c r="A48" s="10">
        <v>155</v>
      </c>
      <c r="B48" s="12" t="s">
        <v>56</v>
      </c>
      <c r="C48" s="12" t="s">
        <v>144</v>
      </c>
      <c r="D48" s="56">
        <v>3</v>
      </c>
      <c r="E48" s="63" t="s">
        <v>752</v>
      </c>
      <c r="F48" s="62" t="s">
        <v>749</v>
      </c>
      <c r="G48" s="25">
        <v>3</v>
      </c>
      <c r="H48" s="113"/>
      <c r="I48" s="114"/>
      <c r="J48" s="114"/>
      <c r="K48" s="115"/>
      <c r="L48" s="116"/>
      <c r="M48" s="113"/>
      <c r="N48" s="113"/>
      <c r="O48" s="114"/>
      <c r="P48" s="115"/>
      <c r="Q48" s="116"/>
      <c r="R48" s="119">
        <f t="shared" si="2"/>
        <v>3</v>
      </c>
      <c r="S48" s="37">
        <f t="shared" si="3"/>
        <v>3</v>
      </c>
    </row>
    <row r="49" spans="1:19" ht="409.6">
      <c r="A49" s="10">
        <v>156</v>
      </c>
      <c r="B49" s="12" t="s">
        <v>57</v>
      </c>
      <c r="C49" s="12" t="s">
        <v>145</v>
      </c>
      <c r="D49" s="56">
        <v>4</v>
      </c>
      <c r="E49" s="62" t="s">
        <v>844</v>
      </c>
      <c r="F49" s="90" t="s">
        <v>753</v>
      </c>
      <c r="G49" s="25">
        <v>3.5</v>
      </c>
      <c r="H49" s="113"/>
      <c r="I49" s="114"/>
      <c r="J49" s="114"/>
      <c r="K49" s="115"/>
      <c r="L49" s="116"/>
      <c r="M49" s="113"/>
      <c r="N49" s="113"/>
      <c r="O49" s="114"/>
      <c r="P49" s="115"/>
      <c r="Q49" s="116"/>
      <c r="R49" s="119">
        <f t="shared" si="2"/>
        <v>4</v>
      </c>
      <c r="S49" s="37">
        <f t="shared" si="3"/>
        <v>3.5</v>
      </c>
    </row>
    <row r="50" spans="1:19" ht="208">
      <c r="A50" s="10">
        <v>157</v>
      </c>
      <c r="B50" s="12" t="s">
        <v>58</v>
      </c>
      <c r="C50" s="12" t="s">
        <v>146</v>
      </c>
      <c r="D50" s="56">
        <v>3</v>
      </c>
      <c r="E50" s="62" t="s">
        <v>845</v>
      </c>
      <c r="F50" s="62"/>
      <c r="G50" s="25">
        <v>3</v>
      </c>
      <c r="H50" s="113"/>
      <c r="I50" s="114"/>
      <c r="J50" s="114"/>
      <c r="K50" s="115"/>
      <c r="L50" s="116"/>
      <c r="M50" s="113"/>
      <c r="N50" s="113"/>
      <c r="O50" s="114"/>
      <c r="P50" s="115"/>
      <c r="Q50" s="116"/>
      <c r="R50" s="119">
        <f t="shared" si="2"/>
        <v>3</v>
      </c>
      <c r="S50" s="37">
        <f t="shared" si="3"/>
        <v>3</v>
      </c>
    </row>
    <row r="51" spans="1:19" ht="409.6">
      <c r="A51" s="10">
        <v>158</v>
      </c>
      <c r="B51" s="12" t="s">
        <v>59</v>
      </c>
      <c r="C51" s="12" t="s">
        <v>147</v>
      </c>
      <c r="D51" s="56">
        <v>4</v>
      </c>
      <c r="E51" s="64" t="s">
        <v>754</v>
      </c>
      <c r="F51" s="62" t="s">
        <v>755</v>
      </c>
      <c r="G51" s="25">
        <v>3</v>
      </c>
      <c r="H51" s="113"/>
      <c r="I51" s="114"/>
      <c r="J51" s="114"/>
      <c r="K51" s="115"/>
      <c r="L51" s="116"/>
      <c r="M51" s="113"/>
      <c r="N51" s="113"/>
      <c r="O51" s="114"/>
      <c r="P51" s="115"/>
      <c r="Q51" s="116"/>
      <c r="R51" s="119">
        <f t="shared" si="2"/>
        <v>4</v>
      </c>
      <c r="S51" s="37">
        <f t="shared" si="3"/>
        <v>3</v>
      </c>
    </row>
    <row r="52" spans="1:19" ht="144">
      <c r="A52" s="10">
        <v>159</v>
      </c>
      <c r="B52" s="12" t="s">
        <v>60</v>
      </c>
      <c r="C52" s="12" t="s">
        <v>148</v>
      </c>
      <c r="D52" s="56">
        <v>4</v>
      </c>
      <c r="E52" s="62" t="s">
        <v>846</v>
      </c>
      <c r="F52" s="62" t="s">
        <v>756</v>
      </c>
      <c r="G52" s="25">
        <v>3</v>
      </c>
      <c r="H52" s="113"/>
      <c r="I52" s="114"/>
      <c r="J52" s="114"/>
      <c r="K52" s="115"/>
      <c r="L52" s="116"/>
      <c r="M52" s="113"/>
      <c r="N52" s="113"/>
      <c r="O52" s="114"/>
      <c r="P52" s="115"/>
      <c r="Q52" s="116"/>
      <c r="R52" s="119">
        <f t="shared" si="2"/>
        <v>4</v>
      </c>
      <c r="S52" s="37">
        <f t="shared" si="3"/>
        <v>3</v>
      </c>
    </row>
    <row r="53" spans="1:19" ht="380">
      <c r="A53" s="10">
        <v>160</v>
      </c>
      <c r="B53" s="12" t="s">
        <v>61</v>
      </c>
      <c r="C53" s="12" t="s">
        <v>149</v>
      </c>
      <c r="D53" s="56">
        <v>5</v>
      </c>
      <c r="E53" s="62" t="s">
        <v>847</v>
      </c>
      <c r="F53" s="62" t="s">
        <v>757</v>
      </c>
      <c r="G53" s="25">
        <v>3.5</v>
      </c>
      <c r="H53" s="113"/>
      <c r="I53" s="114"/>
      <c r="J53" s="114"/>
      <c r="K53" s="115"/>
      <c r="L53" s="116"/>
      <c r="M53" s="113"/>
      <c r="N53" s="113"/>
      <c r="O53" s="114"/>
      <c r="P53" s="115"/>
      <c r="Q53" s="116"/>
      <c r="R53" s="119">
        <f t="shared" si="2"/>
        <v>5</v>
      </c>
      <c r="S53" s="37">
        <f t="shared" si="3"/>
        <v>3.5</v>
      </c>
    </row>
    <row r="54" spans="1:19" ht="144">
      <c r="A54" s="10">
        <v>161</v>
      </c>
      <c r="B54" s="12" t="s">
        <v>237</v>
      </c>
      <c r="C54" s="12" t="s">
        <v>150</v>
      </c>
      <c r="D54" s="56">
        <v>2</v>
      </c>
      <c r="E54" s="62" t="s">
        <v>848</v>
      </c>
      <c r="F54" s="62"/>
      <c r="G54" s="25">
        <v>2</v>
      </c>
      <c r="H54" s="113"/>
      <c r="I54" s="114"/>
      <c r="J54" s="114"/>
      <c r="K54" s="115"/>
      <c r="L54" s="116"/>
      <c r="M54" s="113"/>
      <c r="N54" s="113"/>
      <c r="O54" s="114"/>
      <c r="P54" s="115"/>
      <c r="Q54" s="116"/>
      <c r="R54" s="119">
        <f t="shared" si="2"/>
        <v>2</v>
      </c>
      <c r="S54" s="37">
        <f t="shared" si="3"/>
        <v>2</v>
      </c>
    </row>
    <row r="55" spans="1:19" ht="128">
      <c r="A55" s="10">
        <v>162</v>
      </c>
      <c r="B55" s="12" t="s">
        <v>62</v>
      </c>
      <c r="C55" s="12" t="s">
        <v>151</v>
      </c>
      <c r="D55" s="56">
        <v>3</v>
      </c>
      <c r="E55" s="63" t="s">
        <v>758</v>
      </c>
      <c r="F55" s="62"/>
      <c r="G55" s="25">
        <v>3</v>
      </c>
      <c r="H55" s="113"/>
      <c r="I55" s="114"/>
      <c r="J55" s="114"/>
      <c r="K55" s="115"/>
      <c r="L55" s="116"/>
      <c r="M55" s="113"/>
      <c r="N55" s="113"/>
      <c r="O55" s="114"/>
      <c r="P55" s="115"/>
      <c r="Q55" s="116"/>
      <c r="R55" s="119">
        <f t="shared" si="2"/>
        <v>3</v>
      </c>
      <c r="S55" s="37">
        <f t="shared" si="3"/>
        <v>3</v>
      </c>
    </row>
    <row r="56" spans="1:19" ht="409.6">
      <c r="A56" s="10">
        <v>163</v>
      </c>
      <c r="B56" s="12" t="s">
        <v>63</v>
      </c>
      <c r="C56" s="12" t="s">
        <v>152</v>
      </c>
      <c r="D56" s="56">
        <v>3</v>
      </c>
      <c r="E56" s="62" t="s">
        <v>849</v>
      </c>
      <c r="F56" s="62"/>
      <c r="G56" s="25">
        <v>3</v>
      </c>
      <c r="H56" s="113"/>
      <c r="I56" s="114"/>
      <c r="J56" s="114"/>
      <c r="K56" s="115"/>
      <c r="L56" s="116"/>
      <c r="M56" s="113"/>
      <c r="N56" s="113"/>
      <c r="O56" s="114"/>
      <c r="P56" s="115"/>
      <c r="Q56" s="116"/>
      <c r="R56" s="119">
        <f t="shared" si="2"/>
        <v>3</v>
      </c>
      <c r="S56" s="37">
        <f t="shared" si="3"/>
        <v>3</v>
      </c>
    </row>
    <row r="57" spans="1:19" ht="409.6">
      <c r="A57" s="10">
        <v>164</v>
      </c>
      <c r="B57" s="12" t="s">
        <v>238</v>
      </c>
      <c r="C57" s="12" t="s">
        <v>153</v>
      </c>
      <c r="D57" s="56">
        <v>3</v>
      </c>
      <c r="E57" s="62" t="s">
        <v>850</v>
      </c>
      <c r="F57" s="62"/>
      <c r="G57" s="25">
        <v>3</v>
      </c>
      <c r="H57" s="113"/>
      <c r="I57" s="114"/>
      <c r="J57" s="114"/>
      <c r="K57" s="115"/>
      <c r="L57" s="116"/>
      <c r="M57" s="113"/>
      <c r="N57" s="113"/>
      <c r="O57" s="114"/>
      <c r="P57" s="115"/>
      <c r="Q57" s="116"/>
      <c r="R57" s="119">
        <f t="shared" si="2"/>
        <v>3</v>
      </c>
      <c r="S57" s="37">
        <f t="shared" si="3"/>
        <v>3</v>
      </c>
    </row>
    <row r="58" spans="1:19" ht="409.6">
      <c r="A58" s="10">
        <v>165</v>
      </c>
      <c r="B58" s="12" t="s">
        <v>64</v>
      </c>
      <c r="C58" s="12" t="s">
        <v>154</v>
      </c>
      <c r="D58" s="56">
        <v>3</v>
      </c>
      <c r="E58" s="62" t="s">
        <v>851</v>
      </c>
      <c r="F58" s="62" t="s">
        <v>759</v>
      </c>
      <c r="G58" s="25">
        <v>3</v>
      </c>
      <c r="H58" s="113"/>
      <c r="I58" s="114"/>
      <c r="J58" s="114"/>
      <c r="K58" s="115"/>
      <c r="L58" s="116"/>
      <c r="M58" s="113"/>
      <c r="N58" s="113"/>
      <c r="O58" s="114"/>
      <c r="P58" s="115"/>
      <c r="Q58" s="116"/>
      <c r="R58" s="119">
        <f t="shared" si="2"/>
        <v>3</v>
      </c>
      <c r="S58" s="37">
        <f t="shared" si="3"/>
        <v>3</v>
      </c>
    </row>
    <row r="59" spans="1:19" ht="409.6">
      <c r="A59" s="10">
        <v>166</v>
      </c>
      <c r="B59" s="12" t="s">
        <v>65</v>
      </c>
      <c r="C59" s="12" t="s">
        <v>155</v>
      </c>
      <c r="D59" s="56">
        <v>3</v>
      </c>
      <c r="E59" s="62" t="s">
        <v>852</v>
      </c>
      <c r="F59" s="62" t="s">
        <v>760</v>
      </c>
      <c r="G59" s="25">
        <v>3</v>
      </c>
      <c r="H59" s="113"/>
      <c r="I59" s="114"/>
      <c r="J59" s="114"/>
      <c r="K59" s="115"/>
      <c r="L59" s="116"/>
      <c r="M59" s="113"/>
      <c r="N59" s="113"/>
      <c r="O59" s="114"/>
      <c r="P59" s="115"/>
      <c r="Q59" s="116"/>
      <c r="R59" s="119">
        <f t="shared" si="2"/>
        <v>3</v>
      </c>
      <c r="S59" s="37">
        <f t="shared" si="3"/>
        <v>3</v>
      </c>
    </row>
    <row r="60" spans="1:19" ht="350">
      <c r="A60" s="10">
        <v>167</v>
      </c>
      <c r="B60" s="12" t="s">
        <v>66</v>
      </c>
      <c r="C60" s="12" t="s">
        <v>156</v>
      </c>
      <c r="D60" s="56">
        <v>3</v>
      </c>
      <c r="E60" s="63" t="s">
        <v>761</v>
      </c>
      <c r="F60" s="62"/>
      <c r="G60" s="25">
        <v>3</v>
      </c>
      <c r="H60" s="113"/>
      <c r="I60" s="114"/>
      <c r="J60" s="114"/>
      <c r="K60" s="115"/>
      <c r="L60" s="116"/>
      <c r="M60" s="113"/>
      <c r="N60" s="113"/>
      <c r="O60" s="114"/>
      <c r="P60" s="115"/>
      <c r="Q60" s="116"/>
      <c r="R60" s="119">
        <f t="shared" si="2"/>
        <v>3</v>
      </c>
      <c r="S60" s="37">
        <f t="shared" si="3"/>
        <v>3</v>
      </c>
    </row>
    <row r="61" spans="1:19" ht="112">
      <c r="A61" s="10">
        <v>168</v>
      </c>
      <c r="B61" s="12" t="s">
        <v>67</v>
      </c>
      <c r="C61" s="12" t="s">
        <v>157</v>
      </c>
      <c r="D61" s="56">
        <v>3</v>
      </c>
      <c r="E61" s="58" t="s">
        <v>853</v>
      </c>
      <c r="F61" s="62"/>
      <c r="G61" s="25">
        <v>2.5</v>
      </c>
      <c r="H61" s="113"/>
      <c r="I61" s="114"/>
      <c r="J61" s="114"/>
      <c r="K61" s="115"/>
      <c r="L61" s="116"/>
      <c r="M61" s="113"/>
      <c r="N61" s="113"/>
      <c r="O61" s="114"/>
      <c r="P61" s="115"/>
      <c r="Q61" s="116"/>
      <c r="R61" s="119">
        <f t="shared" si="2"/>
        <v>3</v>
      </c>
      <c r="S61" s="37">
        <f t="shared" si="3"/>
        <v>2.5</v>
      </c>
    </row>
    <row r="62" spans="1:19" ht="409.6">
      <c r="A62" s="10">
        <v>169</v>
      </c>
      <c r="B62" s="12" t="s">
        <v>68</v>
      </c>
      <c r="C62" s="12" t="s">
        <v>158</v>
      </c>
      <c r="D62" s="56">
        <v>2</v>
      </c>
      <c r="E62" s="62" t="s">
        <v>854</v>
      </c>
      <c r="F62" s="62"/>
      <c r="G62" s="25">
        <v>2</v>
      </c>
      <c r="H62" s="113"/>
      <c r="I62" s="114"/>
      <c r="J62" s="114"/>
      <c r="K62" s="115"/>
      <c r="L62" s="116"/>
      <c r="M62" s="113"/>
      <c r="N62" s="113"/>
      <c r="O62" s="114"/>
      <c r="P62" s="115"/>
      <c r="Q62" s="116"/>
      <c r="R62" s="119">
        <f t="shared" si="2"/>
        <v>2</v>
      </c>
      <c r="S62" s="37">
        <f t="shared" si="3"/>
        <v>2</v>
      </c>
    </row>
    <row r="63" spans="1:19" ht="34">
      <c r="A63" s="10">
        <v>170</v>
      </c>
      <c r="B63" s="12" t="s">
        <v>69</v>
      </c>
      <c r="C63" s="12" t="s">
        <v>159</v>
      </c>
      <c r="D63" s="59">
        <v>4</v>
      </c>
      <c r="E63" s="62" t="s">
        <v>762</v>
      </c>
      <c r="F63" s="62"/>
      <c r="G63" s="25">
        <v>3</v>
      </c>
      <c r="H63" s="113"/>
      <c r="I63" s="114"/>
      <c r="J63" s="114"/>
      <c r="K63" s="115"/>
      <c r="L63" s="116"/>
      <c r="M63" s="113"/>
      <c r="N63" s="113"/>
      <c r="O63" s="114"/>
      <c r="P63" s="115"/>
      <c r="Q63" s="116"/>
      <c r="R63" s="119">
        <f t="shared" si="2"/>
        <v>4</v>
      </c>
      <c r="S63" s="37">
        <f t="shared" si="3"/>
        <v>3</v>
      </c>
    </row>
    <row r="64" spans="1:19" ht="34">
      <c r="A64" s="10">
        <v>171</v>
      </c>
      <c r="B64" s="12" t="s">
        <v>70</v>
      </c>
      <c r="C64" s="12" t="s">
        <v>160</v>
      </c>
      <c r="D64" s="59">
        <v>3</v>
      </c>
      <c r="E64" s="62" t="s">
        <v>763</v>
      </c>
      <c r="F64" s="62" t="s">
        <v>764</v>
      </c>
      <c r="G64" s="25">
        <v>3</v>
      </c>
      <c r="H64" s="113"/>
      <c r="I64" s="114"/>
      <c r="J64" s="114"/>
      <c r="K64" s="115"/>
      <c r="L64" s="116"/>
      <c r="M64" s="113"/>
      <c r="N64" s="113"/>
      <c r="O64" s="114"/>
      <c r="P64" s="115"/>
      <c r="Q64" s="116"/>
      <c r="R64" s="119">
        <f t="shared" si="2"/>
        <v>3</v>
      </c>
      <c r="S64" s="37">
        <f t="shared" si="3"/>
        <v>3</v>
      </c>
    </row>
    <row r="65" spans="1:19" ht="51">
      <c r="A65" s="10">
        <v>172</v>
      </c>
      <c r="B65" s="12" t="s">
        <v>50</v>
      </c>
      <c r="C65" s="12" t="s">
        <v>136</v>
      </c>
      <c r="D65" s="59">
        <v>4</v>
      </c>
      <c r="E65" s="62" t="s">
        <v>765</v>
      </c>
      <c r="F65" s="62"/>
      <c r="G65" s="25">
        <v>3</v>
      </c>
      <c r="H65" s="113"/>
      <c r="I65" s="114"/>
      <c r="J65" s="114"/>
      <c r="K65" s="115"/>
      <c r="L65" s="116"/>
      <c r="M65" s="113"/>
      <c r="N65" s="113"/>
      <c r="O65" s="114"/>
      <c r="P65" s="115"/>
      <c r="Q65" s="116"/>
      <c r="R65" s="119">
        <f t="shared" si="2"/>
        <v>4</v>
      </c>
      <c r="S65" s="37">
        <f t="shared" si="3"/>
        <v>3</v>
      </c>
    </row>
    <row r="66" spans="1:19">
      <c r="D66" s="4"/>
      <c r="E66" s="89"/>
      <c r="F66" s="89"/>
      <c r="K66" s="117"/>
      <c r="P66" s="117"/>
    </row>
    <row r="67" spans="1:19">
      <c r="D67" s="4"/>
      <c r="E67" s="89"/>
      <c r="F67" s="89"/>
      <c r="K67" s="117"/>
      <c r="P67" s="117"/>
    </row>
    <row r="68" spans="1:19">
      <c r="D68" s="4"/>
      <c r="E68" s="89"/>
      <c r="F68" s="89"/>
      <c r="K68" s="117"/>
      <c r="P68" s="117"/>
    </row>
    <row r="69" spans="1:19" ht="26" thickBot="1">
      <c r="B69" s="48" t="s">
        <v>37</v>
      </c>
      <c r="D69" s="4"/>
      <c r="E69" s="89"/>
      <c r="F69" s="89"/>
      <c r="K69" s="117"/>
      <c r="P69" s="117"/>
    </row>
    <row r="70" spans="1:19" ht="209" thickBot="1">
      <c r="A70" s="10">
        <v>173</v>
      </c>
      <c r="B70" s="12" t="s">
        <v>239</v>
      </c>
      <c r="C70" s="12" t="s">
        <v>161</v>
      </c>
      <c r="D70" s="65">
        <v>3</v>
      </c>
      <c r="E70" s="62" t="s">
        <v>766</v>
      </c>
      <c r="F70" s="62"/>
      <c r="G70" s="25">
        <v>3</v>
      </c>
      <c r="H70" s="113"/>
      <c r="I70" s="114"/>
      <c r="J70" s="114"/>
      <c r="K70" s="115"/>
      <c r="L70" s="116"/>
      <c r="M70" s="113"/>
      <c r="N70" s="113"/>
      <c r="O70" s="114"/>
      <c r="P70" s="115"/>
      <c r="Q70" s="116"/>
      <c r="R70" s="119">
        <f t="shared" ref="R70:R83" si="4">IF(M70&lt;&gt;"",M70,IF(H70&lt;&gt;"",H70,IF(D70&lt;&gt;"",D70,"")))</f>
        <v>3</v>
      </c>
      <c r="S70" s="37">
        <f t="shared" ref="S70:S83" si="5">IF(P70&lt;&gt;"",P70,IF(K70&lt;&gt;"",K70,IF(G70&lt;&gt;"",G70,"")))</f>
        <v>3</v>
      </c>
    </row>
    <row r="71" spans="1:19" ht="189" thickTop="1" thickBot="1">
      <c r="A71" s="10">
        <v>174</v>
      </c>
      <c r="B71" s="12" t="s">
        <v>240</v>
      </c>
      <c r="C71" s="12" t="s">
        <v>162</v>
      </c>
      <c r="D71" s="65">
        <v>3</v>
      </c>
      <c r="E71" s="66" t="str">
        <f>HYPERLINK("https://docs.google.com/document/d/18srgtJYFEdHkqHKbU0d0_V7deKxaQ64PI8XjDM1fXrI/edit","3.2 Order Creation")</f>
        <v>3.2 Order Creation</v>
      </c>
      <c r="F71" s="62" t="s">
        <v>767</v>
      </c>
      <c r="G71" s="25">
        <v>3</v>
      </c>
      <c r="H71" s="113"/>
      <c r="I71" s="114"/>
      <c r="J71" s="114"/>
      <c r="K71" s="115"/>
      <c r="L71" s="116"/>
      <c r="M71" s="113"/>
      <c r="N71" s="113"/>
      <c r="O71" s="114"/>
      <c r="P71" s="115"/>
      <c r="Q71" s="116"/>
      <c r="R71" s="119">
        <f t="shared" si="4"/>
        <v>3</v>
      </c>
      <c r="S71" s="37">
        <f t="shared" si="5"/>
        <v>3</v>
      </c>
    </row>
    <row r="72" spans="1:19" ht="98" thickTop="1" thickBot="1">
      <c r="A72" s="10">
        <v>175</v>
      </c>
      <c r="B72" s="12" t="s">
        <v>71</v>
      </c>
      <c r="C72" s="12" t="s">
        <v>163</v>
      </c>
      <c r="D72" s="67">
        <v>4</v>
      </c>
      <c r="E72" s="62" t="s">
        <v>768</v>
      </c>
      <c r="F72" s="62"/>
      <c r="G72" s="25">
        <v>3</v>
      </c>
      <c r="H72" s="113"/>
      <c r="I72" s="114"/>
      <c r="J72" s="114"/>
      <c r="K72" s="115"/>
      <c r="L72" s="116"/>
      <c r="M72" s="113"/>
      <c r="N72" s="113"/>
      <c r="O72" s="114"/>
      <c r="P72" s="115"/>
      <c r="Q72" s="116"/>
      <c r="R72" s="119">
        <f t="shared" si="4"/>
        <v>4</v>
      </c>
      <c r="S72" s="37">
        <f t="shared" si="5"/>
        <v>3</v>
      </c>
    </row>
    <row r="73" spans="1:19" ht="50" thickTop="1" thickBot="1">
      <c r="A73" s="10">
        <v>176</v>
      </c>
      <c r="B73" s="12" t="s">
        <v>72</v>
      </c>
      <c r="C73" s="12" t="s">
        <v>164</v>
      </c>
      <c r="D73" s="67">
        <v>2</v>
      </c>
      <c r="E73" s="62" t="s">
        <v>769</v>
      </c>
      <c r="F73" s="62"/>
      <c r="G73" s="25">
        <v>2</v>
      </c>
      <c r="H73" s="113"/>
      <c r="I73" s="114"/>
      <c r="J73" s="114"/>
      <c r="K73" s="115"/>
      <c r="L73" s="116"/>
      <c r="M73" s="113"/>
      <c r="N73" s="113"/>
      <c r="O73" s="114"/>
      <c r="P73" s="115"/>
      <c r="Q73" s="116"/>
      <c r="R73" s="119">
        <f t="shared" si="4"/>
        <v>2</v>
      </c>
      <c r="S73" s="37">
        <f t="shared" si="5"/>
        <v>2</v>
      </c>
    </row>
    <row r="74" spans="1:19" ht="367" thickTop="1" thickBot="1">
      <c r="A74" s="10">
        <v>177</v>
      </c>
      <c r="B74" s="12" t="s">
        <v>73</v>
      </c>
      <c r="C74" s="12" t="s">
        <v>165</v>
      </c>
      <c r="D74" s="67">
        <v>4</v>
      </c>
      <c r="E74" s="63" t="s">
        <v>770</v>
      </c>
      <c r="F74" s="62" t="s">
        <v>771</v>
      </c>
      <c r="G74" s="25">
        <v>3</v>
      </c>
      <c r="H74" s="113"/>
      <c r="I74" s="114"/>
      <c r="J74" s="114"/>
      <c r="K74" s="115"/>
      <c r="L74" s="116"/>
      <c r="M74" s="113"/>
      <c r="N74" s="113"/>
      <c r="O74" s="114"/>
      <c r="P74" s="115"/>
      <c r="Q74" s="116"/>
      <c r="R74" s="119">
        <f t="shared" si="4"/>
        <v>4</v>
      </c>
      <c r="S74" s="37">
        <f t="shared" si="5"/>
        <v>3</v>
      </c>
    </row>
    <row r="75" spans="1:19" ht="210" thickTop="1" thickBot="1">
      <c r="A75" s="10">
        <v>178</v>
      </c>
      <c r="B75" s="12" t="s">
        <v>74</v>
      </c>
      <c r="C75" s="12" t="s">
        <v>166</v>
      </c>
      <c r="D75" s="67">
        <v>3</v>
      </c>
      <c r="E75" s="63" t="s">
        <v>772</v>
      </c>
      <c r="F75" s="62" t="s">
        <v>773</v>
      </c>
      <c r="G75" s="25">
        <v>3</v>
      </c>
      <c r="H75" s="113"/>
      <c r="I75" s="114"/>
      <c r="J75" s="114"/>
      <c r="K75" s="115"/>
      <c r="L75" s="116"/>
      <c r="M75" s="113"/>
      <c r="N75" s="113"/>
      <c r="O75" s="114"/>
      <c r="P75" s="115"/>
      <c r="Q75" s="116"/>
      <c r="R75" s="119">
        <f t="shared" si="4"/>
        <v>3</v>
      </c>
      <c r="S75" s="37">
        <f t="shared" si="5"/>
        <v>3</v>
      </c>
    </row>
    <row r="76" spans="1:19" ht="162" thickTop="1" thickBot="1">
      <c r="A76" s="10">
        <v>179</v>
      </c>
      <c r="B76" s="12" t="s">
        <v>75</v>
      </c>
      <c r="C76" s="12" t="s">
        <v>167</v>
      </c>
      <c r="D76" s="67">
        <v>3</v>
      </c>
      <c r="E76" s="62" t="s">
        <v>774</v>
      </c>
      <c r="F76" s="62" t="s">
        <v>773</v>
      </c>
      <c r="G76" s="25">
        <v>2</v>
      </c>
      <c r="H76" s="113"/>
      <c r="I76" s="114"/>
      <c r="J76" s="114"/>
      <c r="K76" s="115"/>
      <c r="L76" s="116"/>
      <c r="M76" s="113"/>
      <c r="N76" s="113"/>
      <c r="O76" s="114"/>
      <c r="P76" s="115"/>
      <c r="Q76" s="116"/>
      <c r="R76" s="119">
        <f t="shared" si="4"/>
        <v>3</v>
      </c>
      <c r="S76" s="37">
        <f t="shared" si="5"/>
        <v>2</v>
      </c>
    </row>
    <row r="77" spans="1:19" ht="322" thickTop="1" thickBot="1">
      <c r="A77" s="10">
        <v>180</v>
      </c>
      <c r="B77" s="12" t="s">
        <v>76</v>
      </c>
      <c r="C77" s="12" t="s">
        <v>168</v>
      </c>
      <c r="D77" s="67">
        <v>3</v>
      </c>
      <c r="E77" s="62" t="s">
        <v>855</v>
      </c>
      <c r="F77" s="62"/>
      <c r="G77" s="25">
        <v>3</v>
      </c>
      <c r="H77" s="113"/>
      <c r="I77" s="114"/>
      <c r="J77" s="114"/>
      <c r="K77" s="115"/>
      <c r="L77" s="116"/>
      <c r="M77" s="113"/>
      <c r="N77" s="113"/>
      <c r="O77" s="114"/>
      <c r="P77" s="115"/>
      <c r="Q77" s="116"/>
      <c r="R77" s="119">
        <f t="shared" si="4"/>
        <v>3</v>
      </c>
      <c r="S77" s="37">
        <f t="shared" si="5"/>
        <v>3</v>
      </c>
    </row>
    <row r="78" spans="1:19" ht="306" thickTop="1" thickBot="1">
      <c r="A78" s="10">
        <v>181</v>
      </c>
      <c r="B78" s="12" t="s">
        <v>77</v>
      </c>
      <c r="C78" s="12" t="s">
        <v>169</v>
      </c>
      <c r="D78" s="68">
        <v>2</v>
      </c>
      <c r="E78" s="69" t="s">
        <v>775</v>
      </c>
      <c r="F78" s="62"/>
      <c r="G78" s="25">
        <v>2</v>
      </c>
      <c r="H78" s="113"/>
      <c r="I78" s="114"/>
      <c r="J78" s="114"/>
      <c r="K78" s="115"/>
      <c r="L78" s="116"/>
      <c r="M78" s="113"/>
      <c r="N78" s="113"/>
      <c r="O78" s="114"/>
      <c r="P78" s="115"/>
      <c r="Q78" s="116"/>
      <c r="R78" s="119">
        <f t="shared" si="4"/>
        <v>2</v>
      </c>
      <c r="S78" s="37">
        <f t="shared" si="5"/>
        <v>2</v>
      </c>
    </row>
    <row r="79" spans="1:19" ht="53" thickTop="1" thickBot="1">
      <c r="A79" s="10">
        <v>182</v>
      </c>
      <c r="B79" s="12" t="s">
        <v>78</v>
      </c>
      <c r="C79" s="12" t="s">
        <v>170</v>
      </c>
      <c r="D79" s="70">
        <v>1</v>
      </c>
      <c r="E79" s="75" t="s">
        <v>776</v>
      </c>
      <c r="F79" s="62"/>
      <c r="G79" s="25">
        <v>1</v>
      </c>
      <c r="H79" s="113"/>
      <c r="I79" s="114"/>
      <c r="J79" s="114"/>
      <c r="K79" s="115"/>
      <c r="L79" s="116"/>
      <c r="M79" s="113"/>
      <c r="N79" s="113"/>
      <c r="O79" s="114"/>
      <c r="P79" s="115"/>
      <c r="Q79" s="116"/>
      <c r="R79" s="119">
        <f t="shared" si="4"/>
        <v>1</v>
      </c>
      <c r="S79" s="37">
        <f t="shared" si="5"/>
        <v>1</v>
      </c>
    </row>
    <row r="80" spans="1:19" ht="36" thickTop="1" thickBot="1">
      <c r="A80" s="10">
        <v>183</v>
      </c>
      <c r="B80" s="12" t="s">
        <v>79</v>
      </c>
      <c r="C80" s="12" t="s">
        <v>171</v>
      </c>
      <c r="D80" s="71">
        <v>2</v>
      </c>
      <c r="E80" s="72" t="s">
        <v>777</v>
      </c>
      <c r="F80" s="62"/>
      <c r="G80" s="25">
        <v>2.5</v>
      </c>
      <c r="H80" s="113"/>
      <c r="I80" s="114"/>
      <c r="J80" s="114"/>
      <c r="K80" s="115"/>
      <c r="L80" s="116"/>
      <c r="M80" s="113"/>
      <c r="N80" s="113"/>
      <c r="O80" s="114"/>
      <c r="P80" s="115"/>
      <c r="Q80" s="116"/>
      <c r="R80" s="119">
        <f t="shared" si="4"/>
        <v>2</v>
      </c>
      <c r="S80" s="37">
        <f t="shared" si="5"/>
        <v>2.5</v>
      </c>
    </row>
    <row r="81" spans="1:19" ht="409.6" thickTop="1" thickBot="1">
      <c r="A81" s="10">
        <v>184</v>
      </c>
      <c r="B81" s="12" t="s">
        <v>80</v>
      </c>
      <c r="C81" s="12" t="s">
        <v>172</v>
      </c>
      <c r="D81" s="71">
        <v>2</v>
      </c>
      <c r="E81" s="73" t="s">
        <v>778</v>
      </c>
      <c r="F81" s="62"/>
      <c r="G81" s="25">
        <v>2</v>
      </c>
      <c r="H81" s="113"/>
      <c r="I81" s="114"/>
      <c r="J81" s="114"/>
      <c r="K81" s="115"/>
      <c r="L81" s="116"/>
      <c r="M81" s="113"/>
      <c r="N81" s="113"/>
      <c r="O81" s="114"/>
      <c r="P81" s="115"/>
      <c r="Q81" s="116"/>
      <c r="R81" s="119">
        <f t="shared" si="4"/>
        <v>2</v>
      </c>
      <c r="S81" s="37">
        <f t="shared" si="5"/>
        <v>2</v>
      </c>
    </row>
    <row r="82" spans="1:19" ht="258" thickTop="1" thickBot="1">
      <c r="A82" s="10">
        <v>185</v>
      </c>
      <c r="B82" s="12" t="s">
        <v>69</v>
      </c>
      <c r="C82" s="12" t="s">
        <v>173</v>
      </c>
      <c r="D82" s="71">
        <v>4</v>
      </c>
      <c r="E82" s="73" t="s">
        <v>779</v>
      </c>
      <c r="F82" s="62"/>
      <c r="G82" s="25">
        <v>3</v>
      </c>
      <c r="H82" s="113"/>
      <c r="I82" s="114"/>
      <c r="J82" s="114"/>
      <c r="K82" s="115"/>
      <c r="L82" s="116"/>
      <c r="M82" s="113"/>
      <c r="N82" s="113"/>
      <c r="O82" s="114"/>
      <c r="P82" s="115"/>
      <c r="Q82" s="116"/>
      <c r="R82" s="119">
        <f t="shared" si="4"/>
        <v>4</v>
      </c>
      <c r="S82" s="37">
        <f t="shared" si="5"/>
        <v>3</v>
      </c>
    </row>
    <row r="83" spans="1:19" ht="36" thickTop="1" thickBot="1">
      <c r="A83" s="10">
        <v>186</v>
      </c>
      <c r="B83" s="12" t="s">
        <v>81</v>
      </c>
      <c r="C83" s="12" t="s">
        <v>174</v>
      </c>
      <c r="D83" s="70">
        <v>3</v>
      </c>
      <c r="E83" s="75" t="s">
        <v>780</v>
      </c>
      <c r="F83" s="62" t="s">
        <v>764</v>
      </c>
      <c r="G83" s="25">
        <v>3</v>
      </c>
      <c r="H83" s="113"/>
      <c r="I83" s="114"/>
      <c r="J83" s="114"/>
      <c r="K83" s="115"/>
      <c r="L83" s="116"/>
      <c r="M83" s="113"/>
      <c r="N83" s="113"/>
      <c r="O83" s="114"/>
      <c r="P83" s="115"/>
      <c r="Q83" s="116"/>
      <c r="R83" s="119">
        <f t="shared" si="4"/>
        <v>3</v>
      </c>
      <c r="S83" s="37">
        <f t="shared" si="5"/>
        <v>3</v>
      </c>
    </row>
    <row r="84" spans="1:19" ht="17" thickTop="1">
      <c r="D84" s="4"/>
      <c r="E84" s="89"/>
      <c r="F84" s="89"/>
      <c r="K84" s="117"/>
      <c r="P84" s="117"/>
    </row>
    <row r="85" spans="1:19">
      <c r="D85" s="4"/>
      <c r="E85" s="89"/>
      <c r="F85" s="89"/>
      <c r="K85" s="117"/>
      <c r="P85" s="117"/>
    </row>
    <row r="86" spans="1:19">
      <c r="D86" s="4"/>
      <c r="E86" s="89"/>
      <c r="F86" s="89"/>
      <c r="K86" s="117"/>
      <c r="P86" s="117"/>
    </row>
    <row r="87" spans="1:19" ht="26" thickBot="1">
      <c r="B87" s="48" t="s">
        <v>38</v>
      </c>
      <c r="D87" s="4"/>
      <c r="E87" s="89"/>
      <c r="F87" s="89"/>
      <c r="K87" s="117"/>
      <c r="P87" s="117"/>
    </row>
    <row r="88" spans="1:19" ht="65" thickBot="1">
      <c r="A88" s="10">
        <v>187</v>
      </c>
      <c r="B88" s="12" t="s">
        <v>241</v>
      </c>
      <c r="C88" s="12" t="s">
        <v>175</v>
      </c>
      <c r="D88" s="67">
        <v>3</v>
      </c>
      <c r="E88" s="58" t="s">
        <v>781</v>
      </c>
      <c r="F88" s="74" t="s">
        <v>782</v>
      </c>
      <c r="G88" s="25">
        <v>3.5</v>
      </c>
      <c r="H88" s="113"/>
      <c r="I88" s="114"/>
      <c r="J88" s="114"/>
      <c r="K88" s="115"/>
      <c r="L88" s="116"/>
      <c r="M88" s="113"/>
      <c r="N88" s="113"/>
      <c r="O88" s="114"/>
      <c r="P88" s="115"/>
      <c r="Q88" s="116"/>
      <c r="R88" s="119">
        <f t="shared" ref="R88:R95" si="6">IF(M88&lt;&gt;"",M88,IF(H88&lt;&gt;"",H88,IF(D88&lt;&gt;"",D88,"")))</f>
        <v>3</v>
      </c>
      <c r="S88" s="37">
        <f t="shared" ref="S88:S95" si="7">IF(P88&lt;&gt;"",P88,IF(K88&lt;&gt;"",K88,IF(G88&lt;&gt;"",G88,"")))</f>
        <v>3.5</v>
      </c>
    </row>
    <row r="89" spans="1:19" ht="226" thickTop="1" thickBot="1">
      <c r="A89" s="10">
        <v>188</v>
      </c>
      <c r="B89" s="12" t="s">
        <v>242</v>
      </c>
      <c r="C89" s="12" t="s">
        <v>176</v>
      </c>
      <c r="D89" s="65">
        <v>2</v>
      </c>
      <c r="E89" s="62" t="s">
        <v>783</v>
      </c>
      <c r="F89" s="62" t="s">
        <v>784</v>
      </c>
      <c r="G89" s="25">
        <v>2</v>
      </c>
      <c r="H89" s="113"/>
      <c r="I89" s="114"/>
      <c r="J89" s="114"/>
      <c r="K89" s="115"/>
      <c r="L89" s="116"/>
      <c r="M89" s="113"/>
      <c r="N89" s="113"/>
      <c r="O89" s="114"/>
      <c r="P89" s="115"/>
      <c r="Q89" s="116"/>
      <c r="R89" s="119">
        <f t="shared" si="6"/>
        <v>2</v>
      </c>
      <c r="S89" s="37">
        <f t="shared" si="7"/>
        <v>2</v>
      </c>
    </row>
    <row r="90" spans="1:19" ht="138" thickTop="1" thickBot="1">
      <c r="A90" s="10">
        <v>189</v>
      </c>
      <c r="B90" s="12" t="s">
        <v>82</v>
      </c>
      <c r="C90" s="12" t="s">
        <v>177</v>
      </c>
      <c r="D90" s="65">
        <v>3</v>
      </c>
      <c r="E90" s="66" t="str">
        <f>HYPERLINK("https://docs.google.com/document/d/1DMOf77oI8wOljUSBfLq5FbASQlCd176Q9XnM3bxrFxo/edit","4.03 Receiving Process")</f>
        <v>4.03 Receiving Process</v>
      </c>
      <c r="F90" s="62" t="s">
        <v>785</v>
      </c>
      <c r="G90" s="25">
        <v>3.5</v>
      </c>
      <c r="H90" s="113"/>
      <c r="I90" s="114"/>
      <c r="J90" s="114"/>
      <c r="K90" s="115"/>
      <c r="L90" s="116"/>
      <c r="M90" s="113"/>
      <c r="N90" s="113"/>
      <c r="O90" s="114"/>
      <c r="P90" s="115"/>
      <c r="Q90" s="116"/>
      <c r="R90" s="119">
        <f t="shared" si="6"/>
        <v>3</v>
      </c>
      <c r="S90" s="37">
        <f t="shared" si="7"/>
        <v>3.5</v>
      </c>
    </row>
    <row r="91" spans="1:19" ht="82" thickTop="1" thickBot="1">
      <c r="A91" s="10">
        <v>190</v>
      </c>
      <c r="B91" s="12" t="s">
        <v>243</v>
      </c>
      <c r="C91" s="12" t="s">
        <v>178</v>
      </c>
      <c r="D91" s="67">
        <v>1</v>
      </c>
      <c r="E91" s="58" t="s">
        <v>786</v>
      </c>
      <c r="F91" s="62" t="s">
        <v>787</v>
      </c>
      <c r="G91" s="25">
        <v>2</v>
      </c>
      <c r="H91" s="113"/>
      <c r="I91" s="114"/>
      <c r="J91" s="114"/>
      <c r="K91" s="115"/>
      <c r="L91" s="116"/>
      <c r="M91" s="113"/>
      <c r="N91" s="113"/>
      <c r="O91" s="114"/>
      <c r="P91" s="115"/>
      <c r="Q91" s="116"/>
      <c r="R91" s="119">
        <f t="shared" si="6"/>
        <v>1</v>
      </c>
      <c r="S91" s="37">
        <f t="shared" si="7"/>
        <v>2</v>
      </c>
    </row>
    <row r="92" spans="1:19" ht="50" thickTop="1" thickBot="1">
      <c r="A92" s="10">
        <v>191</v>
      </c>
      <c r="B92" s="12" t="s">
        <v>83</v>
      </c>
      <c r="C92" s="12" t="s">
        <v>179</v>
      </c>
      <c r="D92" s="65">
        <v>3</v>
      </c>
      <c r="E92" s="74" t="s">
        <v>788</v>
      </c>
      <c r="F92" s="62"/>
      <c r="G92" s="25">
        <v>2.5</v>
      </c>
      <c r="H92" s="113"/>
      <c r="I92" s="114"/>
      <c r="J92" s="114"/>
      <c r="K92" s="115"/>
      <c r="L92" s="116"/>
      <c r="M92" s="113"/>
      <c r="N92" s="113"/>
      <c r="O92" s="114"/>
      <c r="P92" s="115"/>
      <c r="Q92" s="116"/>
      <c r="R92" s="119">
        <f t="shared" si="6"/>
        <v>3</v>
      </c>
      <c r="S92" s="37">
        <f t="shared" si="7"/>
        <v>2.5</v>
      </c>
    </row>
    <row r="93" spans="1:19" ht="82" thickTop="1" thickBot="1">
      <c r="A93" s="10">
        <v>192</v>
      </c>
      <c r="B93" s="12" t="s">
        <v>84</v>
      </c>
      <c r="C93" s="12" t="s">
        <v>180</v>
      </c>
      <c r="D93" s="65">
        <v>2</v>
      </c>
      <c r="E93" s="62" t="s">
        <v>789</v>
      </c>
      <c r="F93" s="62"/>
      <c r="G93" s="25">
        <v>2</v>
      </c>
      <c r="H93" s="113"/>
      <c r="I93" s="114"/>
      <c r="J93" s="114"/>
      <c r="K93" s="115"/>
      <c r="L93" s="116"/>
      <c r="M93" s="113"/>
      <c r="N93" s="113"/>
      <c r="O93" s="114"/>
      <c r="P93" s="115"/>
      <c r="Q93" s="116"/>
      <c r="R93" s="119">
        <f t="shared" si="6"/>
        <v>2</v>
      </c>
      <c r="S93" s="37">
        <f t="shared" si="7"/>
        <v>2</v>
      </c>
    </row>
    <row r="94" spans="1:19" ht="36" thickTop="1" thickBot="1">
      <c r="A94" s="10">
        <v>193</v>
      </c>
      <c r="B94" s="12" t="s">
        <v>85</v>
      </c>
      <c r="C94" s="12" t="s">
        <v>181</v>
      </c>
      <c r="D94" s="70">
        <v>0</v>
      </c>
      <c r="E94" s="91"/>
      <c r="F94" s="62"/>
      <c r="G94" s="25">
        <v>2</v>
      </c>
      <c r="H94" s="113"/>
      <c r="I94" s="114"/>
      <c r="J94" s="114"/>
      <c r="K94" s="115"/>
      <c r="L94" s="116"/>
      <c r="M94" s="113"/>
      <c r="N94" s="113"/>
      <c r="O94" s="114"/>
      <c r="P94" s="115"/>
      <c r="Q94" s="116"/>
      <c r="R94" s="119">
        <f t="shared" si="6"/>
        <v>0</v>
      </c>
      <c r="S94" s="37">
        <f t="shared" si="7"/>
        <v>2</v>
      </c>
    </row>
    <row r="95" spans="1:19" ht="53" thickTop="1" thickBot="1">
      <c r="A95" s="10">
        <v>194</v>
      </c>
      <c r="B95" s="12" t="s">
        <v>78</v>
      </c>
      <c r="C95" s="12" t="s">
        <v>170</v>
      </c>
      <c r="D95" s="70">
        <v>1</v>
      </c>
      <c r="E95" s="75" t="s">
        <v>790</v>
      </c>
      <c r="F95" s="62"/>
      <c r="G95" s="25">
        <v>1</v>
      </c>
      <c r="H95" s="113"/>
      <c r="I95" s="114"/>
      <c r="J95" s="114"/>
      <c r="K95" s="115"/>
      <c r="L95" s="116"/>
      <c r="M95" s="113"/>
      <c r="N95" s="113"/>
      <c r="O95" s="114"/>
      <c r="P95" s="115"/>
      <c r="Q95" s="116"/>
      <c r="R95" s="119">
        <f t="shared" si="6"/>
        <v>1</v>
      </c>
      <c r="S95" s="37">
        <f t="shared" si="7"/>
        <v>1</v>
      </c>
    </row>
    <row r="96" spans="1:19" ht="17" thickTop="1">
      <c r="D96" s="4"/>
      <c r="E96" s="89"/>
      <c r="F96" s="89"/>
      <c r="K96" s="117"/>
      <c r="P96" s="117"/>
    </row>
    <row r="97" spans="1:19">
      <c r="D97" s="4"/>
      <c r="E97" s="89"/>
      <c r="F97" s="89"/>
      <c r="K97" s="117"/>
      <c r="P97" s="117"/>
    </row>
    <row r="98" spans="1:19">
      <c r="D98" s="4"/>
      <c r="E98" s="89"/>
      <c r="F98" s="89"/>
      <c r="K98" s="117"/>
      <c r="P98" s="117"/>
    </row>
    <row r="99" spans="1:19" ht="26" thickBot="1">
      <c r="B99" s="49" t="s">
        <v>86</v>
      </c>
      <c r="D99" s="4"/>
      <c r="E99" s="89"/>
      <c r="F99" s="89"/>
      <c r="K99" s="117"/>
      <c r="P99" s="117"/>
    </row>
    <row r="100" spans="1:19" ht="239" thickBot="1">
      <c r="A100" s="10">
        <v>195</v>
      </c>
      <c r="B100" s="12" t="s">
        <v>87</v>
      </c>
      <c r="C100" s="12" t="s">
        <v>182</v>
      </c>
      <c r="D100" s="76">
        <v>3</v>
      </c>
      <c r="E100" s="57" t="str">
        <f>HYPERLINK("https://docs.google.com/document/d/1PADlsWsKe3bsOMR9oOMct_8s-_ufQ5KUDP_aYZKBMRU/edit","5.01 Supplier Onboarding")</f>
        <v>5.01 Supplier Onboarding</v>
      </c>
      <c r="F100" s="89"/>
      <c r="G100" s="25">
        <v>3</v>
      </c>
      <c r="H100" s="113"/>
      <c r="I100" s="114"/>
      <c r="J100" s="114"/>
      <c r="K100" s="115"/>
      <c r="L100" s="116"/>
      <c r="M100" s="113"/>
      <c r="N100" s="113"/>
      <c r="O100" s="114"/>
      <c r="P100" s="115"/>
      <c r="Q100" s="116"/>
      <c r="R100" s="119">
        <f t="shared" ref="R100:R108" si="8">IF(M100&lt;&gt;"",M100,IF(H100&lt;&gt;"",H100,IF(D100&lt;&gt;"",D100,"")))</f>
        <v>3</v>
      </c>
      <c r="S100" s="37">
        <f t="shared" ref="S100:S108" si="9">IF(P100&lt;&gt;"",P100,IF(K100&lt;&gt;"",K100,IF(G100&lt;&gt;"",G100,"")))</f>
        <v>3</v>
      </c>
    </row>
    <row r="101" spans="1:19" ht="120" thickTop="1">
      <c r="A101" s="10">
        <v>196</v>
      </c>
      <c r="B101" s="12" t="s">
        <v>88</v>
      </c>
      <c r="C101" s="12" t="s">
        <v>183</v>
      </c>
      <c r="D101" s="77">
        <v>4</v>
      </c>
      <c r="E101" s="78" t="str">
        <f>HYPERLINK("https://docs.google.com/document/d/1wx9yReYZBzYwKanXyPUt00dVP1YLZHQ9z5BViAooQ40/edit","5.02 Supplier Information Management")</f>
        <v>5.02 Supplier Information Management</v>
      </c>
      <c r="F101" s="62" t="s">
        <v>791</v>
      </c>
      <c r="G101" s="25">
        <v>3</v>
      </c>
      <c r="H101" s="113"/>
      <c r="I101" s="114"/>
      <c r="J101" s="114"/>
      <c r="K101" s="115"/>
      <c r="L101" s="116"/>
      <c r="M101" s="113"/>
      <c r="N101" s="113"/>
      <c r="O101" s="114"/>
      <c r="P101" s="115"/>
      <c r="Q101" s="116"/>
      <c r="R101" s="119">
        <f t="shared" si="8"/>
        <v>4</v>
      </c>
      <c r="S101" s="37">
        <f t="shared" si="9"/>
        <v>3</v>
      </c>
    </row>
    <row r="102" spans="1:19" ht="409.6" thickBot="1">
      <c r="A102" s="10">
        <v>197</v>
      </c>
      <c r="B102" s="12" t="s">
        <v>89</v>
      </c>
      <c r="C102" s="12" t="s">
        <v>184</v>
      </c>
      <c r="D102" s="59">
        <v>4</v>
      </c>
      <c r="E102" s="79" t="s">
        <v>856</v>
      </c>
      <c r="F102" s="62"/>
      <c r="G102" s="25">
        <v>2</v>
      </c>
      <c r="H102" s="113"/>
      <c r="I102" s="114"/>
      <c r="J102" s="114"/>
      <c r="K102" s="115"/>
      <c r="L102" s="116"/>
      <c r="M102" s="113"/>
      <c r="N102" s="113"/>
      <c r="O102" s="114"/>
      <c r="P102" s="115"/>
      <c r="Q102" s="116"/>
      <c r="R102" s="119">
        <f t="shared" si="8"/>
        <v>4</v>
      </c>
      <c r="S102" s="37">
        <f t="shared" si="9"/>
        <v>2</v>
      </c>
    </row>
    <row r="103" spans="1:19" ht="35" thickBot="1">
      <c r="A103" s="10">
        <v>198</v>
      </c>
      <c r="B103" s="13" t="s">
        <v>231</v>
      </c>
      <c r="C103" s="12" t="s">
        <v>185</v>
      </c>
      <c r="D103" s="76">
        <v>5</v>
      </c>
      <c r="E103" s="79" t="s">
        <v>792</v>
      </c>
      <c r="F103" s="62"/>
      <c r="G103" s="25">
        <v>3</v>
      </c>
      <c r="H103" s="113"/>
      <c r="I103" s="114"/>
      <c r="J103" s="114"/>
      <c r="K103" s="115"/>
      <c r="L103" s="116"/>
      <c r="M103" s="113"/>
      <c r="N103" s="113"/>
      <c r="O103" s="114"/>
      <c r="P103" s="115"/>
      <c r="Q103" s="116"/>
      <c r="R103" s="119">
        <f t="shared" si="8"/>
        <v>5</v>
      </c>
      <c r="S103" s="37">
        <f t="shared" si="9"/>
        <v>3</v>
      </c>
    </row>
    <row r="104" spans="1:19" ht="97" thickTop="1">
      <c r="A104" s="10">
        <v>199</v>
      </c>
      <c r="B104" s="12" t="s">
        <v>90</v>
      </c>
      <c r="C104" s="12" t="s">
        <v>186</v>
      </c>
      <c r="D104" s="80">
        <v>4</v>
      </c>
      <c r="E104" s="79" t="s">
        <v>793</v>
      </c>
      <c r="F104" s="62"/>
      <c r="G104" s="25">
        <v>3</v>
      </c>
      <c r="H104" s="113"/>
      <c r="I104" s="114"/>
      <c r="J104" s="114"/>
      <c r="K104" s="115"/>
      <c r="L104" s="116"/>
      <c r="M104" s="113"/>
      <c r="N104" s="113"/>
      <c r="O104" s="114"/>
      <c r="P104" s="115"/>
      <c r="Q104" s="116"/>
      <c r="R104" s="119">
        <f t="shared" si="8"/>
        <v>4</v>
      </c>
      <c r="S104" s="37">
        <f t="shared" si="9"/>
        <v>3</v>
      </c>
    </row>
    <row r="105" spans="1:19" ht="64">
      <c r="A105" s="10">
        <v>200</v>
      </c>
      <c r="B105" s="12" t="s">
        <v>42</v>
      </c>
      <c r="C105" s="12" t="s">
        <v>187</v>
      </c>
      <c r="D105" s="59">
        <v>3</v>
      </c>
      <c r="E105" s="79" t="s">
        <v>794</v>
      </c>
      <c r="F105" s="62"/>
      <c r="G105" s="25">
        <v>3</v>
      </c>
      <c r="H105" s="113"/>
      <c r="I105" s="114"/>
      <c r="J105" s="114"/>
      <c r="K105" s="115"/>
      <c r="L105" s="116"/>
      <c r="M105" s="113"/>
      <c r="N105" s="113"/>
      <c r="O105" s="114"/>
      <c r="P105" s="115"/>
      <c r="Q105" s="116"/>
      <c r="R105" s="119">
        <f t="shared" si="8"/>
        <v>3</v>
      </c>
      <c r="S105" s="37">
        <f t="shared" si="9"/>
        <v>3</v>
      </c>
    </row>
    <row r="106" spans="1:19" ht="240">
      <c r="A106" s="10">
        <v>201</v>
      </c>
      <c r="B106" s="12" t="s">
        <v>91</v>
      </c>
      <c r="C106" s="12" t="s">
        <v>188</v>
      </c>
      <c r="D106" s="59">
        <v>4</v>
      </c>
      <c r="E106" s="79" t="s">
        <v>795</v>
      </c>
      <c r="F106" s="62"/>
      <c r="G106" s="25">
        <v>3.5</v>
      </c>
      <c r="H106" s="113"/>
      <c r="I106" s="114"/>
      <c r="J106" s="114"/>
      <c r="K106" s="115"/>
      <c r="L106" s="116"/>
      <c r="M106" s="113"/>
      <c r="N106" s="113"/>
      <c r="O106" s="114"/>
      <c r="P106" s="115"/>
      <c r="Q106" s="116"/>
      <c r="R106" s="119">
        <f t="shared" si="8"/>
        <v>4</v>
      </c>
      <c r="S106" s="37">
        <f t="shared" si="9"/>
        <v>3.5</v>
      </c>
    </row>
    <row r="107" spans="1:19" ht="273" thickBot="1">
      <c r="A107" s="10">
        <v>202</v>
      </c>
      <c r="B107" s="12" t="s">
        <v>92</v>
      </c>
      <c r="C107" s="12" t="s">
        <v>189</v>
      </c>
      <c r="D107" s="81">
        <v>4</v>
      </c>
      <c r="E107" s="82" t="s">
        <v>857</v>
      </c>
      <c r="F107" s="62"/>
      <c r="G107" s="25">
        <v>4</v>
      </c>
      <c r="H107" s="113"/>
      <c r="I107" s="114"/>
      <c r="J107" s="114"/>
      <c r="K107" s="115"/>
      <c r="L107" s="116"/>
      <c r="M107" s="113"/>
      <c r="N107" s="113"/>
      <c r="O107" s="114"/>
      <c r="P107" s="115"/>
      <c r="Q107" s="116"/>
      <c r="R107" s="119">
        <f t="shared" si="8"/>
        <v>4</v>
      </c>
      <c r="S107" s="37">
        <f t="shared" si="9"/>
        <v>4</v>
      </c>
    </row>
    <row r="108" spans="1:19" ht="69" thickBot="1">
      <c r="A108" s="10">
        <v>203</v>
      </c>
      <c r="B108" s="12" t="s">
        <v>93</v>
      </c>
      <c r="C108" s="12" t="s">
        <v>190</v>
      </c>
      <c r="D108" s="76">
        <v>3</v>
      </c>
      <c r="E108" s="82" t="s">
        <v>796</v>
      </c>
      <c r="F108" s="62"/>
      <c r="G108" s="25">
        <v>2</v>
      </c>
      <c r="H108" s="113"/>
      <c r="I108" s="114"/>
      <c r="J108" s="114"/>
      <c r="K108" s="115"/>
      <c r="L108" s="116"/>
      <c r="M108" s="113"/>
      <c r="N108" s="113"/>
      <c r="O108" s="114"/>
      <c r="P108" s="115"/>
      <c r="Q108" s="116"/>
      <c r="R108" s="119">
        <f t="shared" si="8"/>
        <v>3</v>
      </c>
      <c r="S108" s="37">
        <f t="shared" si="9"/>
        <v>2</v>
      </c>
    </row>
    <row r="109" spans="1:19" ht="17" thickTop="1">
      <c r="D109" s="4"/>
      <c r="E109" s="89"/>
      <c r="F109" s="89"/>
      <c r="K109" s="117"/>
      <c r="P109" s="117"/>
    </row>
    <row r="110" spans="1:19">
      <c r="D110" s="4"/>
      <c r="E110" s="89"/>
      <c r="F110" s="89"/>
      <c r="K110" s="117"/>
      <c r="P110" s="117"/>
    </row>
    <row r="111" spans="1:19">
      <c r="D111" s="4"/>
      <c r="E111" s="89"/>
      <c r="F111" s="89"/>
      <c r="K111" s="117"/>
      <c r="P111" s="117"/>
    </row>
    <row r="112" spans="1:19" ht="26" thickBot="1">
      <c r="B112" s="49" t="s">
        <v>39</v>
      </c>
      <c r="D112" s="4"/>
      <c r="E112" s="89"/>
      <c r="F112" s="89"/>
      <c r="K112" s="117"/>
      <c r="P112" s="117"/>
    </row>
    <row r="113" spans="1:19" ht="409.6" thickBot="1">
      <c r="A113" s="10">
        <v>204</v>
      </c>
      <c r="B113" s="12" t="s">
        <v>94</v>
      </c>
      <c r="C113" s="12" t="s">
        <v>191</v>
      </c>
      <c r="D113" s="65">
        <v>4</v>
      </c>
      <c r="E113" s="58" t="s">
        <v>797</v>
      </c>
      <c r="F113" s="54"/>
      <c r="G113" s="25">
        <v>3</v>
      </c>
      <c r="H113" s="113"/>
      <c r="I113" s="114"/>
      <c r="J113" s="114"/>
      <c r="K113" s="115"/>
      <c r="L113" s="116"/>
      <c r="M113" s="113"/>
      <c r="N113" s="113"/>
      <c r="O113" s="114"/>
      <c r="P113" s="115"/>
      <c r="Q113" s="116"/>
      <c r="R113" s="119">
        <f t="shared" ref="R113:R119" si="10">IF(M113&lt;&gt;"",M113,IF(H113&lt;&gt;"",H113,IF(D113&lt;&gt;"",D113,"")))</f>
        <v>4</v>
      </c>
      <c r="S113" s="37">
        <f t="shared" ref="S113:S119" si="11">IF(P113&lt;&gt;"",P113,IF(K113&lt;&gt;"",K113,IF(G113&lt;&gt;"",G113,"")))</f>
        <v>3</v>
      </c>
    </row>
    <row r="114" spans="1:19" ht="274" thickTop="1" thickBot="1">
      <c r="A114" s="10">
        <v>205</v>
      </c>
      <c r="B114" s="12" t="s">
        <v>244</v>
      </c>
      <c r="C114" s="12" t="s">
        <v>192</v>
      </c>
      <c r="D114" s="65">
        <v>3</v>
      </c>
      <c r="E114" s="58" t="s">
        <v>858</v>
      </c>
      <c r="F114" s="54"/>
      <c r="G114" s="25">
        <v>3</v>
      </c>
      <c r="H114" s="113"/>
      <c r="I114" s="114"/>
      <c r="J114" s="114"/>
      <c r="K114" s="115"/>
      <c r="L114" s="116"/>
      <c r="M114" s="113"/>
      <c r="N114" s="113"/>
      <c r="O114" s="114"/>
      <c r="P114" s="115"/>
      <c r="Q114" s="116"/>
      <c r="R114" s="119">
        <f t="shared" si="10"/>
        <v>3</v>
      </c>
      <c r="S114" s="37">
        <f t="shared" si="11"/>
        <v>3</v>
      </c>
    </row>
    <row r="115" spans="1:19" ht="130" thickTop="1" thickBot="1">
      <c r="A115" s="10">
        <v>206</v>
      </c>
      <c r="B115" s="12" t="s">
        <v>245</v>
      </c>
      <c r="C115" s="12" t="s">
        <v>193</v>
      </c>
      <c r="D115" s="65">
        <v>4</v>
      </c>
      <c r="E115" s="83" t="s">
        <v>798</v>
      </c>
      <c r="F115" s="54"/>
      <c r="G115" s="25">
        <v>3</v>
      </c>
      <c r="H115" s="113"/>
      <c r="I115" s="114"/>
      <c r="J115" s="114"/>
      <c r="K115" s="115"/>
      <c r="L115" s="116"/>
      <c r="M115" s="113"/>
      <c r="N115" s="113"/>
      <c r="O115" s="114"/>
      <c r="P115" s="115"/>
      <c r="Q115" s="116"/>
      <c r="R115" s="119">
        <f t="shared" si="10"/>
        <v>4</v>
      </c>
      <c r="S115" s="37">
        <f t="shared" si="11"/>
        <v>3</v>
      </c>
    </row>
    <row r="116" spans="1:19" ht="306" thickTop="1" thickBot="1">
      <c r="A116" s="10">
        <v>207</v>
      </c>
      <c r="B116" s="12" t="s">
        <v>252</v>
      </c>
      <c r="C116" s="12" t="s">
        <v>194</v>
      </c>
      <c r="D116" s="65">
        <v>5</v>
      </c>
      <c r="E116" s="84" t="s">
        <v>859</v>
      </c>
      <c r="F116" s="54"/>
      <c r="G116" s="25">
        <v>2</v>
      </c>
      <c r="H116" s="113"/>
      <c r="I116" s="114"/>
      <c r="J116" s="114"/>
      <c r="K116" s="115"/>
      <c r="L116" s="116"/>
      <c r="M116" s="113"/>
      <c r="N116" s="113"/>
      <c r="O116" s="114"/>
      <c r="P116" s="115"/>
      <c r="Q116" s="116"/>
      <c r="R116" s="119">
        <f t="shared" si="10"/>
        <v>5</v>
      </c>
      <c r="S116" s="37">
        <f t="shared" si="11"/>
        <v>2</v>
      </c>
    </row>
    <row r="117" spans="1:19" ht="98" thickTop="1" thickBot="1">
      <c r="A117" s="10">
        <v>208</v>
      </c>
      <c r="B117" s="12" t="s">
        <v>95</v>
      </c>
      <c r="C117" s="12" t="s">
        <v>195</v>
      </c>
      <c r="D117" s="65">
        <v>3</v>
      </c>
      <c r="E117" s="84" t="s">
        <v>860</v>
      </c>
      <c r="F117" s="54"/>
      <c r="G117" s="25">
        <v>2</v>
      </c>
      <c r="H117" s="113"/>
      <c r="I117" s="114"/>
      <c r="J117" s="114"/>
      <c r="K117" s="115"/>
      <c r="L117" s="116"/>
      <c r="M117" s="113"/>
      <c r="N117" s="113"/>
      <c r="O117" s="114"/>
      <c r="P117" s="115"/>
      <c r="Q117" s="116"/>
      <c r="R117" s="119">
        <f t="shared" si="10"/>
        <v>3</v>
      </c>
      <c r="S117" s="37">
        <f t="shared" si="11"/>
        <v>2</v>
      </c>
    </row>
    <row r="118" spans="1:19" ht="210" thickTop="1" thickBot="1">
      <c r="A118" s="10">
        <v>209</v>
      </c>
      <c r="B118" s="12" t="s">
        <v>96</v>
      </c>
      <c r="C118" s="12" t="s">
        <v>196</v>
      </c>
      <c r="D118" s="65">
        <v>3</v>
      </c>
      <c r="E118" s="84" t="s">
        <v>861</v>
      </c>
      <c r="F118" s="54"/>
      <c r="G118" s="25">
        <v>2</v>
      </c>
      <c r="H118" s="113"/>
      <c r="I118" s="114"/>
      <c r="J118" s="114"/>
      <c r="K118" s="115"/>
      <c r="L118" s="116"/>
      <c r="M118" s="113"/>
      <c r="N118" s="113"/>
      <c r="O118" s="114"/>
      <c r="P118" s="115"/>
      <c r="Q118" s="116"/>
      <c r="R118" s="119">
        <f t="shared" si="10"/>
        <v>3</v>
      </c>
      <c r="S118" s="37">
        <f t="shared" si="11"/>
        <v>2</v>
      </c>
    </row>
    <row r="119" spans="1:19" ht="130" thickTop="1" thickBot="1">
      <c r="A119" s="10">
        <v>210</v>
      </c>
      <c r="B119" s="12" t="s">
        <v>97</v>
      </c>
      <c r="C119" s="12" t="s">
        <v>197</v>
      </c>
      <c r="D119" s="65">
        <v>3</v>
      </c>
      <c r="E119" s="84" t="s">
        <v>862</v>
      </c>
      <c r="F119" s="54"/>
      <c r="G119" s="25">
        <v>1</v>
      </c>
      <c r="H119" s="113"/>
      <c r="I119" s="114"/>
      <c r="J119" s="114"/>
      <c r="K119" s="115"/>
      <c r="L119" s="116"/>
      <c r="M119" s="113"/>
      <c r="N119" s="113"/>
      <c r="O119" s="114"/>
      <c r="P119" s="115"/>
      <c r="Q119" s="116"/>
      <c r="R119" s="119">
        <f t="shared" si="10"/>
        <v>3</v>
      </c>
      <c r="S119" s="37">
        <f t="shared" si="11"/>
        <v>1</v>
      </c>
    </row>
    <row r="120" spans="1:19" ht="17" thickTop="1">
      <c r="D120" s="4"/>
      <c r="E120" s="89"/>
      <c r="F120" s="89"/>
      <c r="K120" s="117"/>
      <c r="P120" s="117"/>
    </row>
    <row r="121" spans="1:19">
      <c r="D121" s="4"/>
      <c r="E121" s="89"/>
      <c r="F121" s="89"/>
      <c r="K121" s="117"/>
      <c r="P121" s="117"/>
    </row>
    <row r="122" spans="1:19">
      <c r="D122" s="4"/>
      <c r="E122" s="89"/>
      <c r="F122" s="89"/>
      <c r="K122" s="117"/>
      <c r="P122" s="117"/>
    </row>
    <row r="123" spans="1:19" ht="25">
      <c r="B123" s="49" t="s">
        <v>40</v>
      </c>
      <c r="D123" s="4"/>
      <c r="E123" s="89"/>
      <c r="F123" s="89"/>
      <c r="K123" s="117"/>
      <c r="P123" s="117"/>
    </row>
    <row r="124" spans="1:19" ht="409.6">
      <c r="A124" s="10">
        <v>211</v>
      </c>
      <c r="B124" s="12" t="s">
        <v>246</v>
      </c>
      <c r="C124" s="12" t="s">
        <v>198</v>
      </c>
      <c r="D124" s="12">
        <v>5</v>
      </c>
      <c r="E124" s="54" t="s">
        <v>799</v>
      </c>
      <c r="F124" s="54" t="s">
        <v>800</v>
      </c>
      <c r="G124" s="25">
        <v>3</v>
      </c>
      <c r="H124" s="113"/>
      <c r="I124" s="114"/>
      <c r="J124" s="114"/>
      <c r="K124" s="115"/>
      <c r="L124" s="116"/>
      <c r="M124" s="113"/>
      <c r="N124" s="113"/>
      <c r="O124" s="114"/>
      <c r="P124" s="115"/>
      <c r="Q124" s="116"/>
      <c r="R124" s="119">
        <f t="shared" ref="R124:R136" si="12">IF(M124&lt;&gt;"",M124,IF(H124&lt;&gt;"",H124,IF(D124&lt;&gt;"",D124,"")))</f>
        <v>5</v>
      </c>
      <c r="S124" s="37">
        <f t="shared" ref="S124:S136" si="13">IF(P124&lt;&gt;"",P124,IF(K124&lt;&gt;"",K124,IF(G124&lt;&gt;"",G124,"")))</f>
        <v>3</v>
      </c>
    </row>
    <row r="125" spans="1:19" ht="51">
      <c r="A125" s="10">
        <v>212</v>
      </c>
      <c r="B125" s="12" t="s">
        <v>50</v>
      </c>
      <c r="C125" s="12" t="s">
        <v>136</v>
      </c>
      <c r="D125" s="12">
        <v>5</v>
      </c>
      <c r="E125" s="54" t="s">
        <v>801</v>
      </c>
      <c r="F125" s="54"/>
      <c r="G125" s="25">
        <v>3</v>
      </c>
      <c r="H125" s="113"/>
      <c r="I125" s="114"/>
      <c r="J125" s="114"/>
      <c r="K125" s="115"/>
      <c r="L125" s="116"/>
      <c r="M125" s="113"/>
      <c r="N125" s="113"/>
      <c r="O125" s="114"/>
      <c r="P125" s="115"/>
      <c r="Q125" s="116"/>
      <c r="R125" s="119">
        <f t="shared" si="12"/>
        <v>5</v>
      </c>
      <c r="S125" s="37">
        <f t="shared" si="13"/>
        <v>3</v>
      </c>
    </row>
    <row r="126" spans="1:19" ht="335">
      <c r="A126" s="10">
        <v>213</v>
      </c>
      <c r="B126" s="12" t="s">
        <v>98</v>
      </c>
      <c r="C126" s="12" t="s">
        <v>199</v>
      </c>
      <c r="D126" s="12">
        <v>4</v>
      </c>
      <c r="E126" s="54" t="s">
        <v>802</v>
      </c>
      <c r="F126" s="54"/>
      <c r="G126" s="25">
        <v>2</v>
      </c>
      <c r="H126" s="113"/>
      <c r="I126" s="114"/>
      <c r="J126" s="114"/>
      <c r="K126" s="115"/>
      <c r="L126" s="116"/>
      <c r="M126" s="113"/>
      <c r="N126" s="113"/>
      <c r="O126" s="114"/>
      <c r="P126" s="115"/>
      <c r="Q126" s="116"/>
      <c r="R126" s="119">
        <f t="shared" si="12"/>
        <v>4</v>
      </c>
      <c r="S126" s="37">
        <f t="shared" si="13"/>
        <v>2</v>
      </c>
    </row>
    <row r="127" spans="1:19" ht="48">
      <c r="A127" s="10">
        <v>214</v>
      </c>
      <c r="B127" s="12" t="s">
        <v>247</v>
      </c>
      <c r="C127" s="12" t="s">
        <v>200</v>
      </c>
      <c r="D127" s="12">
        <v>3</v>
      </c>
      <c r="E127" s="54" t="s">
        <v>803</v>
      </c>
      <c r="F127" s="54"/>
      <c r="G127" s="25">
        <v>2</v>
      </c>
      <c r="H127" s="113"/>
      <c r="I127" s="114"/>
      <c r="J127" s="114"/>
      <c r="K127" s="115"/>
      <c r="L127" s="116"/>
      <c r="M127" s="113"/>
      <c r="N127" s="113"/>
      <c r="O127" s="114"/>
      <c r="P127" s="115"/>
      <c r="Q127" s="116"/>
      <c r="R127" s="119">
        <f t="shared" si="12"/>
        <v>3</v>
      </c>
      <c r="S127" s="37">
        <f t="shared" si="13"/>
        <v>2</v>
      </c>
    </row>
    <row r="128" spans="1:19" ht="192">
      <c r="A128" s="10">
        <v>215</v>
      </c>
      <c r="B128" s="12" t="s">
        <v>99</v>
      </c>
      <c r="C128" s="12" t="s">
        <v>201</v>
      </c>
      <c r="D128" s="12">
        <v>4</v>
      </c>
      <c r="E128" s="54" t="s">
        <v>804</v>
      </c>
      <c r="F128" s="54"/>
      <c r="G128" s="25">
        <v>1</v>
      </c>
      <c r="H128" s="113"/>
      <c r="I128" s="114"/>
      <c r="J128" s="114"/>
      <c r="K128" s="115"/>
      <c r="L128" s="116"/>
      <c r="M128" s="113"/>
      <c r="N128" s="113"/>
      <c r="O128" s="114"/>
      <c r="P128" s="115"/>
      <c r="Q128" s="116"/>
      <c r="R128" s="119">
        <f t="shared" si="12"/>
        <v>4</v>
      </c>
      <c r="S128" s="37">
        <f t="shared" si="13"/>
        <v>1</v>
      </c>
    </row>
    <row r="129" spans="1:19" ht="68">
      <c r="A129" s="10">
        <v>216</v>
      </c>
      <c r="B129" s="12" t="s">
        <v>248</v>
      </c>
      <c r="C129" s="12" t="s">
        <v>202</v>
      </c>
      <c r="D129" s="12">
        <v>5</v>
      </c>
      <c r="E129" s="54" t="s">
        <v>805</v>
      </c>
      <c r="F129" s="54"/>
      <c r="G129" s="25">
        <v>2.5</v>
      </c>
      <c r="H129" s="113"/>
      <c r="I129" s="114"/>
      <c r="J129" s="114"/>
      <c r="K129" s="115"/>
      <c r="L129" s="116"/>
      <c r="M129" s="113"/>
      <c r="N129" s="113"/>
      <c r="O129" s="114"/>
      <c r="P129" s="115"/>
      <c r="Q129" s="116"/>
      <c r="R129" s="119">
        <f t="shared" si="12"/>
        <v>5</v>
      </c>
      <c r="S129" s="37">
        <f t="shared" si="13"/>
        <v>2.5</v>
      </c>
    </row>
    <row r="130" spans="1:19" ht="17">
      <c r="A130" s="10">
        <v>217</v>
      </c>
      <c r="B130" s="12" t="s">
        <v>100</v>
      </c>
      <c r="C130" s="12" t="s">
        <v>203</v>
      </c>
      <c r="D130" s="12">
        <v>0</v>
      </c>
      <c r="E130" s="54" t="s">
        <v>806</v>
      </c>
      <c r="F130" s="54"/>
      <c r="G130" s="25">
        <v>0</v>
      </c>
      <c r="H130" s="113"/>
      <c r="I130" s="114"/>
      <c r="J130" s="114"/>
      <c r="K130" s="115"/>
      <c r="L130" s="116"/>
      <c r="M130" s="113"/>
      <c r="N130" s="113"/>
      <c r="O130" s="114"/>
      <c r="P130" s="115"/>
      <c r="Q130" s="116"/>
      <c r="R130" s="119">
        <f t="shared" si="12"/>
        <v>0</v>
      </c>
      <c r="S130" s="37">
        <f t="shared" si="13"/>
        <v>0</v>
      </c>
    </row>
    <row r="131" spans="1:19" ht="48">
      <c r="A131" s="10">
        <v>218</v>
      </c>
      <c r="B131" s="12" t="s">
        <v>101</v>
      </c>
      <c r="C131" s="12" t="s">
        <v>204</v>
      </c>
      <c r="D131" s="12">
        <v>5</v>
      </c>
      <c r="E131" s="54" t="s">
        <v>807</v>
      </c>
      <c r="F131" s="54"/>
      <c r="G131" s="25">
        <v>3</v>
      </c>
      <c r="H131" s="113"/>
      <c r="I131" s="114"/>
      <c r="J131" s="114"/>
      <c r="K131" s="115"/>
      <c r="L131" s="116"/>
      <c r="M131" s="113"/>
      <c r="N131" s="113"/>
      <c r="O131" s="114"/>
      <c r="P131" s="115"/>
      <c r="Q131" s="116"/>
      <c r="R131" s="119">
        <f t="shared" si="12"/>
        <v>5</v>
      </c>
      <c r="S131" s="37">
        <f t="shared" si="13"/>
        <v>3</v>
      </c>
    </row>
    <row r="132" spans="1:19" ht="64">
      <c r="A132" s="10">
        <v>219</v>
      </c>
      <c r="B132" s="12" t="s">
        <v>102</v>
      </c>
      <c r="C132" s="12" t="s">
        <v>205</v>
      </c>
      <c r="D132" s="12">
        <v>1</v>
      </c>
      <c r="E132" s="54" t="s">
        <v>808</v>
      </c>
      <c r="F132" s="54"/>
      <c r="G132" s="25">
        <v>1</v>
      </c>
      <c r="H132" s="113"/>
      <c r="I132" s="114"/>
      <c r="J132" s="114"/>
      <c r="K132" s="115"/>
      <c r="L132" s="116"/>
      <c r="M132" s="113"/>
      <c r="N132" s="113"/>
      <c r="O132" s="114"/>
      <c r="P132" s="115"/>
      <c r="Q132" s="116"/>
      <c r="R132" s="119">
        <f t="shared" si="12"/>
        <v>1</v>
      </c>
      <c r="S132" s="37">
        <f t="shared" si="13"/>
        <v>1</v>
      </c>
    </row>
    <row r="133" spans="1:19" ht="80">
      <c r="A133" s="10">
        <v>220</v>
      </c>
      <c r="B133" s="12" t="s">
        <v>103</v>
      </c>
      <c r="C133" s="12" t="s">
        <v>206</v>
      </c>
      <c r="D133" s="12">
        <v>4</v>
      </c>
      <c r="E133" s="54" t="s">
        <v>809</v>
      </c>
      <c r="F133" s="54"/>
      <c r="G133" s="25">
        <v>0</v>
      </c>
      <c r="H133" s="113"/>
      <c r="I133" s="114"/>
      <c r="J133" s="114"/>
      <c r="K133" s="115"/>
      <c r="L133" s="116"/>
      <c r="M133" s="113"/>
      <c r="N133" s="113"/>
      <c r="O133" s="114"/>
      <c r="P133" s="115"/>
      <c r="Q133" s="116"/>
      <c r="R133" s="119">
        <f t="shared" si="12"/>
        <v>4</v>
      </c>
      <c r="S133" s="37">
        <f t="shared" si="13"/>
        <v>0</v>
      </c>
    </row>
    <row r="134" spans="1:19" ht="34">
      <c r="A134" s="10">
        <v>221</v>
      </c>
      <c r="B134" s="12" t="s">
        <v>104</v>
      </c>
      <c r="C134" s="12" t="s">
        <v>207</v>
      </c>
      <c r="D134" s="12">
        <v>1</v>
      </c>
      <c r="E134" s="54" t="s">
        <v>810</v>
      </c>
      <c r="F134" s="54"/>
      <c r="G134" s="25">
        <v>2</v>
      </c>
      <c r="H134" s="113"/>
      <c r="I134" s="114"/>
      <c r="J134" s="114"/>
      <c r="K134" s="115"/>
      <c r="L134" s="116"/>
      <c r="M134" s="113"/>
      <c r="N134" s="113"/>
      <c r="O134" s="114"/>
      <c r="P134" s="115"/>
      <c r="Q134" s="116"/>
      <c r="R134" s="119">
        <f t="shared" si="12"/>
        <v>1</v>
      </c>
      <c r="S134" s="37">
        <f t="shared" si="13"/>
        <v>2</v>
      </c>
    </row>
    <row r="135" spans="1:19" ht="176">
      <c r="A135" s="10">
        <v>222</v>
      </c>
      <c r="B135" s="12" t="s">
        <v>105</v>
      </c>
      <c r="C135" s="12" t="s">
        <v>208</v>
      </c>
      <c r="D135" s="12">
        <v>5</v>
      </c>
      <c r="E135" s="54" t="s">
        <v>811</v>
      </c>
      <c r="F135" s="54"/>
      <c r="G135" s="25">
        <v>4</v>
      </c>
      <c r="H135" s="113"/>
      <c r="I135" s="114"/>
      <c r="J135" s="114"/>
      <c r="K135" s="115"/>
      <c r="L135" s="116"/>
      <c r="M135" s="113"/>
      <c r="N135" s="113"/>
      <c r="O135" s="114"/>
      <c r="P135" s="115"/>
      <c r="Q135" s="116"/>
      <c r="R135" s="119">
        <f t="shared" si="12"/>
        <v>5</v>
      </c>
      <c r="S135" s="37">
        <f t="shared" si="13"/>
        <v>4</v>
      </c>
    </row>
    <row r="136" spans="1:19" ht="68">
      <c r="A136" s="10">
        <v>223</v>
      </c>
      <c r="B136" s="12" t="s">
        <v>106</v>
      </c>
      <c r="C136" s="12" t="s">
        <v>209</v>
      </c>
      <c r="D136" s="12">
        <v>3</v>
      </c>
      <c r="E136" s="54" t="s">
        <v>812</v>
      </c>
      <c r="F136" s="54"/>
      <c r="G136" s="25">
        <v>3</v>
      </c>
      <c r="H136" s="113"/>
      <c r="I136" s="114"/>
      <c r="J136" s="114"/>
      <c r="K136" s="115"/>
      <c r="L136" s="116"/>
      <c r="M136" s="113"/>
      <c r="N136" s="113"/>
      <c r="O136" s="114"/>
      <c r="P136" s="115"/>
      <c r="Q136" s="116"/>
      <c r="R136" s="119">
        <f t="shared" si="12"/>
        <v>3</v>
      </c>
      <c r="S136" s="37">
        <f t="shared" si="13"/>
        <v>3</v>
      </c>
    </row>
    <row r="137" spans="1:19">
      <c r="D137" s="4"/>
      <c r="E137" s="89"/>
      <c r="F137" s="89"/>
      <c r="K137" s="117"/>
      <c r="P137" s="117"/>
    </row>
    <row r="138" spans="1:19">
      <c r="D138" s="4"/>
      <c r="E138" s="89"/>
      <c r="F138" s="89"/>
      <c r="K138" s="117"/>
      <c r="P138" s="117"/>
    </row>
    <row r="139" spans="1:19">
      <c r="D139" s="4"/>
      <c r="E139" s="89"/>
      <c r="F139" s="89"/>
      <c r="K139" s="117"/>
      <c r="P139" s="117"/>
    </row>
    <row r="140" spans="1:19" ht="25">
      <c r="B140" s="49" t="s">
        <v>41</v>
      </c>
      <c r="D140" s="4"/>
      <c r="E140" s="89"/>
      <c r="F140" s="89"/>
      <c r="K140" s="117"/>
      <c r="P140" s="117"/>
    </row>
    <row r="141" spans="1:19" ht="144">
      <c r="A141" s="10">
        <v>224</v>
      </c>
      <c r="B141" s="12" t="s">
        <v>107</v>
      </c>
      <c r="C141" s="12" t="s">
        <v>210</v>
      </c>
      <c r="D141" s="12">
        <v>2</v>
      </c>
      <c r="E141" s="54" t="s">
        <v>813</v>
      </c>
      <c r="F141" s="54"/>
      <c r="G141" s="25">
        <v>2</v>
      </c>
      <c r="H141" s="113"/>
      <c r="I141" s="114"/>
      <c r="J141" s="114"/>
      <c r="K141" s="115"/>
      <c r="L141" s="116"/>
      <c r="M141" s="113"/>
      <c r="N141" s="113"/>
      <c r="O141" s="114"/>
      <c r="P141" s="115"/>
      <c r="Q141" s="116"/>
      <c r="R141" s="119">
        <f>IF(M141&lt;&gt;"",M141,IF(H141&lt;&gt;"",H141,IF(D141&lt;&gt;"",D141,"")))</f>
        <v>2</v>
      </c>
      <c r="S141" s="37">
        <f>IF(P141&lt;&gt;"",P141,IF(K141&lt;&gt;"",K141,IF(G141&lt;&gt;"",G141,"")))</f>
        <v>2</v>
      </c>
    </row>
    <row r="142" spans="1:19" ht="144">
      <c r="A142" s="10">
        <v>225</v>
      </c>
      <c r="B142" s="12" t="s">
        <v>108</v>
      </c>
      <c r="C142" s="12" t="s">
        <v>211</v>
      </c>
      <c r="D142" s="12">
        <v>3</v>
      </c>
      <c r="E142" s="54" t="s">
        <v>814</v>
      </c>
      <c r="F142" s="54"/>
      <c r="G142" s="25">
        <v>3</v>
      </c>
      <c r="H142" s="113"/>
      <c r="I142" s="114"/>
      <c r="J142" s="114"/>
      <c r="K142" s="115"/>
      <c r="L142" s="116"/>
      <c r="M142" s="113"/>
      <c r="N142" s="113"/>
      <c r="O142" s="114"/>
      <c r="P142" s="115"/>
      <c r="Q142" s="116"/>
      <c r="R142" s="119">
        <f>IF(M142&lt;&gt;"",M142,IF(H142&lt;&gt;"",H142,IF(D142&lt;&gt;"",D142,"")))</f>
        <v>3</v>
      </c>
      <c r="S142" s="37">
        <f>IF(P142&lt;&gt;"",P142,IF(K142&lt;&gt;"",K142,IF(G142&lt;&gt;"",G142,"")))</f>
        <v>3</v>
      </c>
    </row>
    <row r="143" spans="1:19" ht="288">
      <c r="A143" s="10">
        <v>226</v>
      </c>
      <c r="B143" s="12" t="s">
        <v>109</v>
      </c>
      <c r="C143" s="12" t="s">
        <v>212</v>
      </c>
      <c r="D143" s="12">
        <v>1</v>
      </c>
      <c r="E143" s="54" t="s">
        <v>815</v>
      </c>
      <c r="F143" s="54" t="s">
        <v>816</v>
      </c>
      <c r="G143" s="25">
        <v>1</v>
      </c>
      <c r="H143" s="113"/>
      <c r="I143" s="114"/>
      <c r="J143" s="114"/>
      <c r="K143" s="115"/>
      <c r="L143" s="116"/>
      <c r="M143" s="113"/>
      <c r="N143" s="113"/>
      <c r="O143" s="114"/>
      <c r="P143" s="115"/>
      <c r="Q143" s="116"/>
      <c r="R143" s="119">
        <f>IF(M143&lt;&gt;"",M143,IF(H143&lt;&gt;"",H143,IF(D143&lt;&gt;"",D143,"")))</f>
        <v>1</v>
      </c>
      <c r="S143" s="37">
        <f>IF(P143&lt;&gt;"",P143,IF(K143&lt;&gt;"",K143,IF(G143&lt;&gt;"",G143,"")))</f>
        <v>1</v>
      </c>
    </row>
    <row r="144" spans="1:19">
      <c r="D144" s="4"/>
      <c r="E144" s="89"/>
      <c r="F144" s="89"/>
      <c r="K144" s="117"/>
      <c r="P144" s="117"/>
    </row>
    <row r="145" spans="1:19">
      <c r="D145" s="4"/>
      <c r="E145" s="89"/>
      <c r="F145" s="89"/>
      <c r="K145" s="117"/>
      <c r="P145" s="117"/>
    </row>
    <row r="146" spans="1:19">
      <c r="D146" s="4"/>
      <c r="E146" s="89"/>
      <c r="F146" s="89"/>
      <c r="K146" s="117"/>
      <c r="P146" s="117"/>
    </row>
    <row r="147" spans="1:19" ht="26" thickBot="1">
      <c r="B147" s="50" t="s">
        <v>42</v>
      </c>
      <c r="D147" s="4"/>
      <c r="E147" s="89"/>
      <c r="F147" s="89"/>
      <c r="K147" s="117"/>
      <c r="P147" s="117"/>
    </row>
    <row r="148" spans="1:19" ht="145" thickBot="1">
      <c r="A148" s="10">
        <v>227</v>
      </c>
      <c r="B148" s="12" t="s">
        <v>249</v>
      </c>
      <c r="C148" s="12" t="s">
        <v>213</v>
      </c>
      <c r="D148" s="85">
        <v>4</v>
      </c>
      <c r="E148" s="55" t="s">
        <v>817</v>
      </c>
      <c r="F148" s="54"/>
      <c r="G148" s="25">
        <v>3</v>
      </c>
      <c r="H148" s="113"/>
      <c r="I148" s="114"/>
      <c r="J148" s="114"/>
      <c r="K148" s="115"/>
      <c r="L148" s="116"/>
      <c r="M148" s="113"/>
      <c r="N148" s="113"/>
      <c r="O148" s="114"/>
      <c r="P148" s="115"/>
      <c r="Q148" s="116"/>
      <c r="R148" s="119">
        <f t="shared" ref="R148:R157" si="14">IF(M148&lt;&gt;"",M148,IF(H148&lt;&gt;"",H148,IF(D148&lt;&gt;"",D148,"")))</f>
        <v>4</v>
      </c>
      <c r="S148" s="37">
        <f t="shared" ref="S148:S157" si="15">IF(P148&lt;&gt;"",P148,IF(K148&lt;&gt;"",K148,IF(G148&lt;&gt;"",G148,"")))</f>
        <v>3</v>
      </c>
    </row>
    <row r="149" spans="1:19" ht="172" thickTop="1" thickBot="1">
      <c r="A149" s="10">
        <v>228</v>
      </c>
      <c r="B149" s="12" t="s">
        <v>110</v>
      </c>
      <c r="C149" s="12" t="s">
        <v>214</v>
      </c>
      <c r="D149" s="85">
        <v>4</v>
      </c>
      <c r="E149" s="55" t="s">
        <v>818</v>
      </c>
      <c r="F149" s="54"/>
      <c r="G149" s="25">
        <v>3</v>
      </c>
      <c r="H149" s="113"/>
      <c r="I149" s="114"/>
      <c r="J149" s="114"/>
      <c r="K149" s="115"/>
      <c r="L149" s="116"/>
      <c r="M149" s="113"/>
      <c r="N149" s="113"/>
      <c r="O149" s="114"/>
      <c r="P149" s="115"/>
      <c r="Q149" s="116"/>
      <c r="R149" s="119">
        <f t="shared" si="14"/>
        <v>4</v>
      </c>
      <c r="S149" s="37">
        <f t="shared" si="15"/>
        <v>3</v>
      </c>
    </row>
    <row r="150" spans="1:19" ht="130" thickTop="1" thickBot="1">
      <c r="A150" s="10">
        <v>229</v>
      </c>
      <c r="B150" s="12" t="s">
        <v>111</v>
      </c>
      <c r="C150" s="12" t="s">
        <v>215</v>
      </c>
      <c r="D150" s="85">
        <v>4</v>
      </c>
      <c r="E150" s="55" t="s">
        <v>819</v>
      </c>
      <c r="F150" s="54"/>
      <c r="G150" s="25">
        <v>3</v>
      </c>
      <c r="H150" s="113"/>
      <c r="I150" s="114"/>
      <c r="J150" s="114"/>
      <c r="K150" s="115"/>
      <c r="L150" s="116"/>
      <c r="M150" s="113"/>
      <c r="N150" s="113"/>
      <c r="O150" s="114"/>
      <c r="P150" s="115"/>
      <c r="Q150" s="116"/>
      <c r="R150" s="119">
        <f t="shared" si="14"/>
        <v>4</v>
      </c>
      <c r="S150" s="37">
        <f t="shared" si="15"/>
        <v>3</v>
      </c>
    </row>
    <row r="151" spans="1:19" ht="87" thickTop="1" thickBot="1">
      <c r="A151" s="10">
        <v>230</v>
      </c>
      <c r="B151" s="12" t="s">
        <v>112</v>
      </c>
      <c r="C151" s="12" t="s">
        <v>216</v>
      </c>
      <c r="D151" s="85">
        <v>3</v>
      </c>
      <c r="E151" s="55" t="s">
        <v>820</v>
      </c>
      <c r="F151" s="54"/>
      <c r="G151" s="25">
        <v>2</v>
      </c>
      <c r="H151" s="113"/>
      <c r="I151" s="114"/>
      <c r="J151" s="114"/>
      <c r="K151" s="115"/>
      <c r="L151" s="116"/>
      <c r="M151" s="113"/>
      <c r="N151" s="113"/>
      <c r="O151" s="114"/>
      <c r="P151" s="115"/>
      <c r="Q151" s="116"/>
      <c r="R151" s="119">
        <f t="shared" si="14"/>
        <v>3</v>
      </c>
      <c r="S151" s="37">
        <f t="shared" si="15"/>
        <v>2</v>
      </c>
    </row>
    <row r="152" spans="1:19" ht="210" thickTop="1" thickBot="1">
      <c r="A152" s="10">
        <v>231</v>
      </c>
      <c r="B152" s="12" t="s">
        <v>113</v>
      </c>
      <c r="C152" s="12" t="s">
        <v>217</v>
      </c>
      <c r="D152" s="85">
        <v>5</v>
      </c>
      <c r="E152" s="55" t="s">
        <v>821</v>
      </c>
      <c r="F152" s="54"/>
      <c r="G152" s="25">
        <v>3.5</v>
      </c>
      <c r="H152" s="113"/>
      <c r="I152" s="114"/>
      <c r="J152" s="114"/>
      <c r="K152" s="115"/>
      <c r="L152" s="116"/>
      <c r="M152" s="113"/>
      <c r="N152" s="113"/>
      <c r="O152" s="114"/>
      <c r="P152" s="115"/>
      <c r="Q152" s="116"/>
      <c r="R152" s="119">
        <f t="shared" si="14"/>
        <v>5</v>
      </c>
      <c r="S152" s="37">
        <f t="shared" si="15"/>
        <v>3.5</v>
      </c>
    </row>
    <row r="153" spans="1:19" ht="138" thickTop="1" thickBot="1">
      <c r="A153" s="10">
        <v>232</v>
      </c>
      <c r="B153" s="12" t="s">
        <v>250</v>
      </c>
      <c r="C153" s="12" t="s">
        <v>218</v>
      </c>
      <c r="D153" s="85">
        <v>3</v>
      </c>
      <c r="E153" s="55" t="s">
        <v>822</v>
      </c>
      <c r="F153" s="54"/>
      <c r="G153" s="25">
        <v>2</v>
      </c>
      <c r="H153" s="113"/>
      <c r="I153" s="114"/>
      <c r="J153" s="114"/>
      <c r="K153" s="115"/>
      <c r="L153" s="116"/>
      <c r="M153" s="113"/>
      <c r="N153" s="113"/>
      <c r="O153" s="114"/>
      <c r="P153" s="115"/>
      <c r="Q153" s="116"/>
      <c r="R153" s="119">
        <f t="shared" si="14"/>
        <v>3</v>
      </c>
      <c r="S153" s="37">
        <f t="shared" si="15"/>
        <v>2</v>
      </c>
    </row>
    <row r="154" spans="1:19" ht="194" thickTop="1" thickBot="1">
      <c r="A154" s="10">
        <v>233</v>
      </c>
      <c r="B154" s="12" t="s">
        <v>114</v>
      </c>
      <c r="C154" s="12" t="s">
        <v>219</v>
      </c>
      <c r="D154" s="85">
        <v>2</v>
      </c>
      <c r="E154" s="55" t="s">
        <v>823</v>
      </c>
      <c r="F154" s="54"/>
      <c r="G154" s="25">
        <v>2</v>
      </c>
      <c r="H154" s="113"/>
      <c r="I154" s="114"/>
      <c r="J154" s="114"/>
      <c r="K154" s="115"/>
      <c r="L154" s="116"/>
      <c r="M154" s="113"/>
      <c r="N154" s="113"/>
      <c r="O154" s="114"/>
      <c r="P154" s="115"/>
      <c r="Q154" s="116"/>
      <c r="R154" s="119">
        <f t="shared" si="14"/>
        <v>2</v>
      </c>
      <c r="S154" s="37">
        <f t="shared" si="15"/>
        <v>2</v>
      </c>
    </row>
    <row r="155" spans="1:19" ht="70" thickTop="1" thickBot="1">
      <c r="A155" s="10">
        <v>234</v>
      </c>
      <c r="B155" s="12" t="s">
        <v>115</v>
      </c>
      <c r="C155" s="12" t="s">
        <v>220</v>
      </c>
      <c r="D155" s="85">
        <v>3</v>
      </c>
      <c r="E155" s="55" t="s">
        <v>824</v>
      </c>
      <c r="F155" s="54"/>
      <c r="G155" s="25">
        <v>2.5</v>
      </c>
      <c r="H155" s="113"/>
      <c r="I155" s="114"/>
      <c r="J155" s="114"/>
      <c r="K155" s="115"/>
      <c r="L155" s="116"/>
      <c r="M155" s="113"/>
      <c r="N155" s="113"/>
      <c r="O155" s="114"/>
      <c r="P155" s="115"/>
      <c r="Q155" s="116"/>
      <c r="R155" s="119">
        <f t="shared" si="14"/>
        <v>3</v>
      </c>
      <c r="S155" s="37">
        <f t="shared" si="15"/>
        <v>2.5</v>
      </c>
    </row>
    <row r="156" spans="1:19" ht="155" thickTop="1" thickBot="1">
      <c r="A156" s="10">
        <v>235</v>
      </c>
      <c r="B156" s="12" t="s">
        <v>116</v>
      </c>
      <c r="C156" s="12" t="s">
        <v>221</v>
      </c>
      <c r="D156" s="85">
        <v>2</v>
      </c>
      <c r="E156" s="55" t="s">
        <v>825</v>
      </c>
      <c r="F156" s="54"/>
      <c r="G156" s="25">
        <v>2</v>
      </c>
      <c r="H156" s="113"/>
      <c r="I156" s="114"/>
      <c r="J156" s="114"/>
      <c r="K156" s="115"/>
      <c r="L156" s="116"/>
      <c r="M156" s="113"/>
      <c r="N156" s="113"/>
      <c r="O156" s="114"/>
      <c r="P156" s="115"/>
      <c r="Q156" s="116"/>
      <c r="R156" s="119">
        <f t="shared" si="14"/>
        <v>2</v>
      </c>
      <c r="S156" s="37">
        <f t="shared" si="15"/>
        <v>2</v>
      </c>
    </row>
    <row r="157" spans="1:19" ht="130" thickTop="1" thickBot="1">
      <c r="A157" s="10">
        <v>236</v>
      </c>
      <c r="B157" s="12" t="s">
        <v>117</v>
      </c>
      <c r="C157" s="12" t="s">
        <v>222</v>
      </c>
      <c r="D157" s="85">
        <v>4</v>
      </c>
      <c r="E157" s="55" t="s">
        <v>826</v>
      </c>
      <c r="F157" s="54"/>
      <c r="G157" s="25">
        <v>3</v>
      </c>
      <c r="H157" s="113"/>
      <c r="I157" s="114"/>
      <c r="J157" s="114"/>
      <c r="K157" s="115"/>
      <c r="L157" s="116"/>
      <c r="M157" s="113"/>
      <c r="N157" s="113"/>
      <c r="O157" s="114"/>
      <c r="P157" s="115"/>
      <c r="Q157" s="116"/>
      <c r="R157" s="119">
        <f t="shared" si="14"/>
        <v>4</v>
      </c>
      <c r="S157" s="37">
        <f t="shared" si="15"/>
        <v>3</v>
      </c>
    </row>
    <row r="158" spans="1:19" ht="17" thickTop="1">
      <c r="D158" s="4"/>
      <c r="E158" s="89"/>
      <c r="F158" s="89"/>
      <c r="K158" s="117"/>
      <c r="P158" s="117"/>
    </row>
    <row r="159" spans="1:19">
      <c r="D159" s="4"/>
      <c r="E159" s="89"/>
      <c r="F159" s="89"/>
      <c r="K159" s="117"/>
      <c r="P159" s="117"/>
    </row>
    <row r="160" spans="1:19">
      <c r="D160" s="4"/>
      <c r="E160" s="89"/>
      <c r="F160" s="89"/>
      <c r="K160" s="117"/>
      <c r="P160" s="117"/>
    </row>
    <row r="161" spans="1:19" ht="26" thickBot="1">
      <c r="B161" s="50" t="s">
        <v>43</v>
      </c>
      <c r="D161" s="4"/>
      <c r="E161" s="89"/>
      <c r="F161" s="89"/>
      <c r="K161" s="117"/>
      <c r="P161" s="117"/>
    </row>
    <row r="162" spans="1:19" ht="113" thickBot="1">
      <c r="A162" s="10">
        <v>237</v>
      </c>
      <c r="B162" s="12" t="s">
        <v>251</v>
      </c>
      <c r="C162" s="12" t="s">
        <v>223</v>
      </c>
      <c r="D162" s="85">
        <v>5</v>
      </c>
      <c r="E162" s="55" t="s">
        <v>827</v>
      </c>
      <c r="F162" s="54"/>
      <c r="G162" s="25">
        <v>4</v>
      </c>
      <c r="H162" s="113"/>
      <c r="I162" s="114"/>
      <c r="J162" s="114"/>
      <c r="K162" s="115"/>
      <c r="L162" s="116"/>
      <c r="M162" s="113"/>
      <c r="N162" s="113"/>
      <c r="O162" s="114"/>
      <c r="P162" s="115"/>
      <c r="Q162" s="116"/>
      <c r="R162" s="119">
        <f t="shared" ref="R162:R168" si="16">IF(M162&lt;&gt;"",M162,IF(H162&lt;&gt;"",H162,IF(D162&lt;&gt;"",D162,"")))</f>
        <v>5</v>
      </c>
      <c r="S162" s="37">
        <f t="shared" ref="S162:S168" si="17">IF(P162&lt;&gt;"",P162,IF(K162&lt;&gt;"",K162,IF(G162&lt;&gt;"",G162,"")))</f>
        <v>4</v>
      </c>
    </row>
    <row r="163" spans="1:19" ht="114" thickTop="1" thickBot="1">
      <c r="A163" s="10">
        <v>238</v>
      </c>
      <c r="B163" s="12" t="s">
        <v>118</v>
      </c>
      <c r="C163" s="12" t="s">
        <v>224</v>
      </c>
      <c r="D163" s="85">
        <v>5</v>
      </c>
      <c r="E163" s="55" t="s">
        <v>828</v>
      </c>
      <c r="F163" s="54"/>
      <c r="G163" s="25">
        <v>4</v>
      </c>
      <c r="H163" s="113"/>
      <c r="I163" s="114"/>
      <c r="J163" s="114"/>
      <c r="K163" s="115"/>
      <c r="L163" s="116"/>
      <c r="M163" s="113"/>
      <c r="N163" s="113"/>
      <c r="O163" s="114"/>
      <c r="P163" s="115"/>
      <c r="Q163" s="116"/>
      <c r="R163" s="119">
        <f t="shared" si="16"/>
        <v>5</v>
      </c>
      <c r="S163" s="37">
        <f t="shared" si="17"/>
        <v>4</v>
      </c>
    </row>
    <row r="164" spans="1:19" ht="66" thickTop="1" thickBot="1">
      <c r="A164" s="10">
        <v>239</v>
      </c>
      <c r="B164" s="12" t="s">
        <v>119</v>
      </c>
      <c r="C164" s="12" t="s">
        <v>225</v>
      </c>
      <c r="D164" s="86">
        <v>1</v>
      </c>
      <c r="E164" s="55" t="s">
        <v>829</v>
      </c>
      <c r="F164" s="54"/>
      <c r="G164" s="25">
        <v>1</v>
      </c>
      <c r="H164" s="113"/>
      <c r="I164" s="114"/>
      <c r="J164" s="114"/>
      <c r="K164" s="115"/>
      <c r="L164" s="116"/>
      <c r="M164" s="113"/>
      <c r="N164" s="113"/>
      <c r="O164" s="114"/>
      <c r="P164" s="115"/>
      <c r="Q164" s="116"/>
      <c r="R164" s="119">
        <f t="shared" si="16"/>
        <v>1</v>
      </c>
      <c r="S164" s="37">
        <f t="shared" si="17"/>
        <v>1</v>
      </c>
    </row>
    <row r="165" spans="1:19" ht="36" thickTop="1" thickBot="1">
      <c r="A165" s="10">
        <v>240</v>
      </c>
      <c r="B165" s="12" t="s">
        <v>120</v>
      </c>
      <c r="C165" s="12" t="s">
        <v>226</v>
      </c>
      <c r="D165" s="85">
        <v>2</v>
      </c>
      <c r="E165" s="55" t="s">
        <v>830</v>
      </c>
      <c r="F165" s="54"/>
      <c r="G165" s="25">
        <v>1</v>
      </c>
      <c r="H165" s="113"/>
      <c r="I165" s="114"/>
      <c r="J165" s="114"/>
      <c r="K165" s="115"/>
      <c r="L165" s="116"/>
      <c r="M165" s="113"/>
      <c r="N165" s="113"/>
      <c r="O165" s="114"/>
      <c r="P165" s="115"/>
      <c r="Q165" s="116"/>
      <c r="R165" s="119">
        <f t="shared" si="16"/>
        <v>2</v>
      </c>
      <c r="S165" s="37">
        <f t="shared" si="17"/>
        <v>1</v>
      </c>
    </row>
    <row r="166" spans="1:19" ht="257" thickTop="1" thickBot="1">
      <c r="A166" s="10">
        <v>241</v>
      </c>
      <c r="B166" s="12" t="s">
        <v>253</v>
      </c>
      <c r="C166" s="12" t="s">
        <v>227</v>
      </c>
      <c r="D166" s="85">
        <v>2</v>
      </c>
      <c r="E166" s="55" t="s">
        <v>831</v>
      </c>
      <c r="F166" s="54"/>
      <c r="G166" s="25">
        <v>1</v>
      </c>
      <c r="H166" s="113"/>
      <c r="I166" s="114"/>
      <c r="J166" s="114"/>
      <c r="K166" s="115"/>
      <c r="L166" s="116"/>
      <c r="M166" s="113"/>
      <c r="N166" s="113"/>
      <c r="O166" s="114"/>
      <c r="P166" s="115"/>
      <c r="Q166" s="116"/>
      <c r="R166" s="119">
        <f t="shared" si="16"/>
        <v>2</v>
      </c>
      <c r="S166" s="37">
        <f t="shared" si="17"/>
        <v>1</v>
      </c>
    </row>
    <row r="167" spans="1:19" ht="36" thickTop="1" thickBot="1">
      <c r="A167" s="10">
        <v>242</v>
      </c>
      <c r="B167" s="12" t="s">
        <v>121</v>
      </c>
      <c r="C167" s="12" t="s">
        <v>228</v>
      </c>
      <c r="D167" s="85">
        <v>0</v>
      </c>
      <c r="E167" s="55" t="s">
        <v>832</v>
      </c>
      <c r="F167" s="54"/>
      <c r="G167" s="25">
        <v>0</v>
      </c>
      <c r="H167" s="113"/>
      <c r="I167" s="114"/>
      <c r="J167" s="114"/>
      <c r="K167" s="115"/>
      <c r="L167" s="116"/>
      <c r="M167" s="113"/>
      <c r="N167" s="113"/>
      <c r="O167" s="114"/>
      <c r="P167" s="115"/>
      <c r="Q167" s="116"/>
      <c r="R167" s="119">
        <f t="shared" si="16"/>
        <v>0</v>
      </c>
      <c r="S167" s="37">
        <f t="shared" si="17"/>
        <v>0</v>
      </c>
    </row>
    <row r="168" spans="1:19" ht="114" thickTop="1" thickBot="1">
      <c r="A168" s="10">
        <v>243</v>
      </c>
      <c r="B168" s="12" t="s">
        <v>122</v>
      </c>
      <c r="C168" s="12" t="s">
        <v>229</v>
      </c>
      <c r="D168" s="85">
        <v>5</v>
      </c>
      <c r="E168" s="55" t="s">
        <v>833</v>
      </c>
      <c r="F168" s="54"/>
      <c r="G168" s="25">
        <v>3</v>
      </c>
      <c r="H168" s="113"/>
      <c r="I168" s="114"/>
      <c r="J168" s="114"/>
      <c r="K168" s="115"/>
      <c r="L168" s="116"/>
      <c r="M168" s="113"/>
      <c r="N168" s="113"/>
      <c r="O168" s="114"/>
      <c r="P168" s="115"/>
      <c r="Q168" s="116"/>
      <c r="R168" s="119">
        <f t="shared" si="16"/>
        <v>5</v>
      </c>
      <c r="S168" s="37">
        <f t="shared" si="17"/>
        <v>3</v>
      </c>
    </row>
    <row r="169" spans="1:19" ht="17" thickTop="1"/>
    <row r="171" spans="1:19">
      <c r="B171" s="9"/>
    </row>
  </sheetData>
  <sheetProtection algorithmName="SHA-512" hashValue="ChEumcmhUiGgl1G8xTfKOhusTarB9wggB6y0arowO9eQKSqrBezYskb1n9q6MUGiL/SUWRg6xECIlmAUmV0R7w==" saltValue="6mmpm/dIWbP1ZVyeGxK4mQ==" spinCount="100000" sheet="1" objects="1" scenarios="1" formatColumns="0"/>
  <mergeCells count="3">
    <mergeCell ref="B6:B9"/>
    <mergeCell ref="B10:B13"/>
    <mergeCell ref="B14:B1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3:H252"/>
  <sheetViews>
    <sheetView topLeftCell="B1" workbookViewId="0"/>
  </sheetViews>
  <sheetFormatPr baseColWidth="10" defaultColWidth="10.83203125" defaultRowHeight="16"/>
  <cols>
    <col min="1" max="1" width="0" style="4" hidden="1" customWidth="1"/>
    <col min="2" max="2" width="29.1640625" style="4" customWidth="1"/>
    <col min="3" max="3" width="67.6640625" style="4" customWidth="1"/>
    <col min="4" max="4" width="72.6640625" style="4" customWidth="1"/>
    <col min="5" max="5" width="10.83203125" style="10"/>
    <col min="6" max="6" width="50.83203125" style="4" customWidth="1"/>
    <col min="7" max="7" width="10.83203125" style="4"/>
    <col min="8" max="8" width="10.83203125" style="10"/>
    <col min="9" max="16384" width="10.83203125" style="4"/>
  </cols>
  <sheetData>
    <row r="3" spans="2:3" ht="20">
      <c r="C3" s="19" t="s">
        <v>265</v>
      </c>
    </row>
    <row r="4" spans="2:3" ht="17">
      <c r="B4" s="3" t="s">
        <v>263</v>
      </c>
    </row>
    <row r="5" spans="2:3" ht="17">
      <c r="B5" s="23" t="s">
        <v>254</v>
      </c>
      <c r="C5" s="185" t="s">
        <v>717</v>
      </c>
    </row>
    <row r="6" spans="2:3" ht="17">
      <c r="B6" s="23" t="s">
        <v>255</v>
      </c>
      <c r="C6" s="185"/>
    </row>
    <row r="7" spans="2:3" ht="17">
      <c r="B7" s="23" t="s">
        <v>256</v>
      </c>
      <c r="C7" s="185"/>
    </row>
    <row r="8" spans="2:3" ht="17">
      <c r="B8" s="23" t="s">
        <v>33</v>
      </c>
      <c r="C8" s="185"/>
    </row>
    <row r="9" spans="2:3" ht="17">
      <c r="B9" s="23" t="s">
        <v>257</v>
      </c>
      <c r="C9" s="185"/>
    </row>
    <row r="10" spans="2:3" ht="17">
      <c r="B10" s="23" t="s">
        <v>258</v>
      </c>
      <c r="C10" s="185"/>
    </row>
    <row r="11" spans="2:3" ht="17">
      <c r="B11" s="23" t="s">
        <v>259</v>
      </c>
      <c r="C11" s="185"/>
    </row>
    <row r="12" spans="2:3" ht="17">
      <c r="B12" s="23" t="s">
        <v>260</v>
      </c>
      <c r="C12" s="185"/>
    </row>
    <row r="13" spans="2:3" ht="17">
      <c r="B13" s="23" t="s">
        <v>40</v>
      </c>
      <c r="C13" s="185"/>
    </row>
    <row r="14" spans="2:3" ht="17">
      <c r="B14" s="23" t="s">
        <v>39</v>
      </c>
      <c r="C14" s="185"/>
    </row>
    <row r="15" spans="2:3" ht="17">
      <c r="B15" s="23" t="s">
        <v>261</v>
      </c>
      <c r="C15" s="185"/>
    </row>
    <row r="26" spans="1:8" ht="17">
      <c r="B26" s="16" t="s">
        <v>721</v>
      </c>
      <c r="C26" s="15"/>
    </row>
    <row r="27" spans="1:8" ht="17">
      <c r="B27" s="17" t="s">
        <v>28</v>
      </c>
      <c r="C27" s="18"/>
    </row>
    <row r="28" spans="1:8" ht="17">
      <c r="E28" s="9" t="s">
        <v>719</v>
      </c>
    </row>
    <row r="29" spans="1:8" ht="60">
      <c r="B29" s="28" t="s">
        <v>254</v>
      </c>
      <c r="C29" s="29" t="s">
        <v>124</v>
      </c>
      <c r="D29" s="29" t="s">
        <v>29</v>
      </c>
      <c r="E29" s="29" t="s">
        <v>125</v>
      </c>
      <c r="F29" s="29" t="s">
        <v>126</v>
      </c>
      <c r="G29" s="30" t="s">
        <v>230</v>
      </c>
      <c r="H29" s="29" t="s">
        <v>264</v>
      </c>
    </row>
    <row r="30" spans="1:8" ht="17">
      <c r="B30" s="24" t="s">
        <v>416</v>
      </c>
    </row>
    <row r="31" spans="1:8" ht="51">
      <c r="A31" s="4">
        <v>244</v>
      </c>
      <c r="B31" s="12" t="s">
        <v>266</v>
      </c>
      <c r="C31" s="12" t="s">
        <v>423</v>
      </c>
      <c r="D31" s="12" t="s">
        <v>424</v>
      </c>
      <c r="E31" s="22">
        <v>3</v>
      </c>
      <c r="F31" s="14" t="s">
        <v>716</v>
      </c>
      <c r="G31" s="14"/>
      <c r="H31" s="25">
        <v>3</v>
      </c>
    </row>
    <row r="32" spans="1:8" ht="68">
      <c r="A32" s="4">
        <v>245</v>
      </c>
      <c r="B32" s="12" t="s">
        <v>267</v>
      </c>
      <c r="C32" s="12" t="s">
        <v>425</v>
      </c>
      <c r="D32" s="12" t="s">
        <v>426</v>
      </c>
      <c r="E32" s="22"/>
      <c r="F32" s="14"/>
      <c r="G32" s="14"/>
      <c r="H32" s="25"/>
    </row>
    <row r="33" spans="1:8" ht="85">
      <c r="A33" s="4">
        <v>246</v>
      </c>
      <c r="B33" s="12" t="s">
        <v>268</v>
      </c>
      <c r="C33" s="12" t="s">
        <v>427</v>
      </c>
      <c r="D33" s="12" t="s">
        <v>428</v>
      </c>
      <c r="E33" s="22"/>
      <c r="F33" s="14"/>
      <c r="G33" s="14"/>
      <c r="H33" s="25"/>
    </row>
    <row r="34" spans="1:8" ht="85">
      <c r="A34" s="4">
        <v>247</v>
      </c>
      <c r="B34" s="12" t="s">
        <v>269</v>
      </c>
      <c r="C34" s="12" t="s">
        <v>429</v>
      </c>
      <c r="D34" s="12" t="s">
        <v>430</v>
      </c>
      <c r="E34" s="22"/>
      <c r="F34" s="14"/>
      <c r="G34" s="14"/>
      <c r="H34" s="25"/>
    </row>
    <row r="35" spans="1:8" ht="68">
      <c r="A35" s="4">
        <v>248</v>
      </c>
      <c r="B35" s="12" t="s">
        <v>270</v>
      </c>
      <c r="C35" s="12" t="s">
        <v>431</v>
      </c>
      <c r="D35" s="12" t="s">
        <v>432</v>
      </c>
      <c r="E35" s="22"/>
      <c r="F35" s="14"/>
      <c r="G35" s="14"/>
      <c r="H35" s="25"/>
    </row>
    <row r="36" spans="1:8" ht="68">
      <c r="A36" s="4">
        <v>249</v>
      </c>
      <c r="B36" s="12" t="s">
        <v>271</v>
      </c>
      <c r="C36" s="12" t="s">
        <v>433</v>
      </c>
      <c r="D36" s="12" t="s">
        <v>434</v>
      </c>
      <c r="E36" s="22"/>
      <c r="F36" s="14"/>
      <c r="G36" s="14"/>
      <c r="H36" s="25"/>
    </row>
    <row r="37" spans="1:8" ht="102">
      <c r="A37" s="4">
        <v>250</v>
      </c>
      <c r="B37" s="12" t="s">
        <v>272</v>
      </c>
      <c r="C37" s="12" t="s">
        <v>435</v>
      </c>
      <c r="D37" s="12" t="s">
        <v>436</v>
      </c>
      <c r="E37" s="22"/>
      <c r="F37" s="14"/>
      <c r="G37" s="14"/>
      <c r="H37" s="25"/>
    </row>
    <row r="41" spans="1:8" ht="17">
      <c r="B41" s="24" t="s">
        <v>417</v>
      </c>
    </row>
    <row r="42" spans="1:8" ht="68">
      <c r="A42" s="4">
        <v>251</v>
      </c>
      <c r="B42" s="12" t="s">
        <v>273</v>
      </c>
      <c r="C42" s="12" t="s">
        <v>437</v>
      </c>
      <c r="D42" s="12" t="s">
        <v>438</v>
      </c>
      <c r="E42" s="22"/>
      <c r="F42" s="14"/>
      <c r="G42" s="14"/>
      <c r="H42" s="25"/>
    </row>
    <row r="43" spans="1:8" ht="68">
      <c r="A43" s="4">
        <v>252</v>
      </c>
      <c r="B43" s="12" t="s">
        <v>274</v>
      </c>
      <c r="C43" s="12" t="s">
        <v>439</v>
      </c>
      <c r="D43" s="12" t="s">
        <v>440</v>
      </c>
      <c r="E43" s="22"/>
      <c r="F43" s="14"/>
      <c r="G43" s="14"/>
      <c r="H43" s="25"/>
    </row>
    <row r="44" spans="1:8" ht="85">
      <c r="A44" s="4">
        <v>253</v>
      </c>
      <c r="B44" s="12" t="s">
        <v>275</v>
      </c>
      <c r="C44" s="12" t="s">
        <v>441</v>
      </c>
      <c r="D44" s="12" t="s">
        <v>442</v>
      </c>
      <c r="E44" s="22"/>
      <c r="F44" s="14"/>
      <c r="G44" s="14"/>
      <c r="H44" s="25"/>
    </row>
    <row r="45" spans="1:8" ht="51">
      <c r="A45" s="4">
        <v>254</v>
      </c>
      <c r="B45" s="12" t="s">
        <v>276</v>
      </c>
      <c r="C45" s="12" t="s">
        <v>443</v>
      </c>
      <c r="D45" s="12" t="s">
        <v>444</v>
      </c>
      <c r="E45" s="22"/>
      <c r="F45" s="14"/>
      <c r="G45" s="14"/>
      <c r="H45" s="25"/>
    </row>
    <row r="46" spans="1:8" ht="51">
      <c r="A46" s="4">
        <v>255</v>
      </c>
      <c r="B46" s="12" t="s">
        <v>277</v>
      </c>
      <c r="C46" s="12" t="s">
        <v>445</v>
      </c>
      <c r="D46" s="12" t="s">
        <v>446</v>
      </c>
      <c r="E46" s="22"/>
      <c r="F46" s="14"/>
      <c r="G46" s="14"/>
      <c r="H46" s="25"/>
    </row>
    <row r="47" spans="1:8" ht="68">
      <c r="A47" s="4">
        <v>256</v>
      </c>
      <c r="B47" s="12" t="s">
        <v>278</v>
      </c>
      <c r="C47" s="12" t="s">
        <v>447</v>
      </c>
      <c r="D47" s="12" t="s">
        <v>448</v>
      </c>
      <c r="E47" s="22"/>
      <c r="F47" s="14"/>
      <c r="G47" s="14"/>
      <c r="H47" s="25"/>
    </row>
    <row r="51" spans="1:8" ht="17">
      <c r="B51" s="11" t="s">
        <v>255</v>
      </c>
    </row>
    <row r="52" spans="1:8" ht="68">
      <c r="A52" s="4">
        <v>257</v>
      </c>
      <c r="B52" s="12" t="s">
        <v>279</v>
      </c>
      <c r="C52" s="12" t="s">
        <v>449</v>
      </c>
      <c r="D52" s="12" t="s">
        <v>450</v>
      </c>
      <c r="E52" s="22"/>
      <c r="F52" s="14"/>
      <c r="G52" s="14"/>
      <c r="H52" s="25"/>
    </row>
    <row r="53" spans="1:8" ht="51">
      <c r="A53" s="4">
        <v>258</v>
      </c>
      <c r="B53" s="12" t="s">
        <v>280</v>
      </c>
      <c r="C53" s="12" t="s">
        <v>451</v>
      </c>
      <c r="D53" s="12" t="s">
        <v>452</v>
      </c>
      <c r="E53" s="22"/>
      <c r="F53" s="14"/>
      <c r="G53" s="14"/>
      <c r="H53" s="25"/>
    </row>
    <row r="54" spans="1:8" ht="51">
      <c r="A54" s="4">
        <v>259</v>
      </c>
      <c r="B54" s="12" t="s">
        <v>281</v>
      </c>
      <c r="C54" s="12" t="s">
        <v>453</v>
      </c>
      <c r="D54" s="12" t="s">
        <v>454</v>
      </c>
      <c r="E54" s="22"/>
      <c r="F54" s="14"/>
      <c r="G54" s="14"/>
      <c r="H54" s="25"/>
    </row>
    <row r="55" spans="1:8" ht="51">
      <c r="A55" s="4">
        <v>260</v>
      </c>
      <c r="B55" s="12" t="s">
        <v>282</v>
      </c>
      <c r="C55" s="12" t="s">
        <v>455</v>
      </c>
      <c r="D55" s="12" t="s">
        <v>456</v>
      </c>
      <c r="E55" s="22"/>
      <c r="F55" s="14"/>
      <c r="G55" s="14"/>
      <c r="H55" s="25"/>
    </row>
    <row r="56" spans="1:8" ht="51">
      <c r="A56" s="4">
        <v>261</v>
      </c>
      <c r="B56" s="12" t="s">
        <v>283</v>
      </c>
      <c r="C56" s="12" t="s">
        <v>457</v>
      </c>
      <c r="D56" s="12" t="s">
        <v>458</v>
      </c>
      <c r="E56" s="22"/>
      <c r="F56" s="14"/>
      <c r="G56" s="14"/>
      <c r="H56" s="25"/>
    </row>
    <row r="57" spans="1:8" ht="51">
      <c r="A57" s="4">
        <v>262</v>
      </c>
      <c r="B57" s="12" t="s">
        <v>284</v>
      </c>
      <c r="C57" s="12" t="s">
        <v>459</v>
      </c>
      <c r="D57" s="12" t="s">
        <v>460</v>
      </c>
      <c r="E57" s="22"/>
      <c r="F57" s="14"/>
      <c r="G57" s="14"/>
      <c r="H57" s="25"/>
    </row>
    <row r="58" spans="1:8" ht="51">
      <c r="A58" s="4">
        <v>263</v>
      </c>
      <c r="B58" s="12" t="s">
        <v>285</v>
      </c>
      <c r="C58" s="12" t="s">
        <v>461</v>
      </c>
      <c r="D58" s="12" t="s">
        <v>462</v>
      </c>
      <c r="E58" s="22"/>
      <c r="F58" s="14"/>
      <c r="G58" s="14"/>
      <c r="H58" s="25"/>
    </row>
    <row r="62" spans="1:8" ht="17">
      <c r="B62" s="11" t="s">
        <v>256</v>
      </c>
    </row>
    <row r="63" spans="1:8" ht="68">
      <c r="A63" s="4">
        <v>264</v>
      </c>
      <c r="B63" s="12" t="s">
        <v>286</v>
      </c>
      <c r="C63" s="12" t="s">
        <v>463</v>
      </c>
      <c r="D63" s="12" t="s">
        <v>464</v>
      </c>
      <c r="E63" s="22"/>
      <c r="F63" s="14"/>
      <c r="G63" s="14"/>
      <c r="H63" s="25"/>
    </row>
    <row r="64" spans="1:8" ht="68">
      <c r="A64" s="4">
        <v>265</v>
      </c>
      <c r="B64" s="12" t="s">
        <v>287</v>
      </c>
      <c r="C64" s="12" t="s">
        <v>465</v>
      </c>
      <c r="D64" s="12" t="s">
        <v>466</v>
      </c>
      <c r="E64" s="22"/>
      <c r="F64" s="14"/>
      <c r="G64" s="14"/>
      <c r="H64" s="25"/>
    </row>
    <row r="65" spans="1:8" ht="85">
      <c r="A65" s="4">
        <v>266</v>
      </c>
      <c r="B65" s="12" t="s">
        <v>288</v>
      </c>
      <c r="C65" s="12" t="s">
        <v>467</v>
      </c>
      <c r="D65" s="12" t="s">
        <v>468</v>
      </c>
      <c r="E65" s="22"/>
      <c r="F65" s="14"/>
      <c r="G65" s="14"/>
      <c r="H65" s="25"/>
    </row>
    <row r="66" spans="1:8" ht="68">
      <c r="A66" s="4">
        <v>267</v>
      </c>
      <c r="B66" s="12" t="s">
        <v>289</v>
      </c>
      <c r="C66" s="12" t="s">
        <v>469</v>
      </c>
      <c r="D66" s="12" t="s">
        <v>470</v>
      </c>
      <c r="E66" s="22"/>
      <c r="F66" s="14"/>
      <c r="G66" s="14"/>
      <c r="H66" s="25"/>
    </row>
    <row r="67" spans="1:8" ht="102">
      <c r="A67" s="4">
        <v>268</v>
      </c>
      <c r="B67" s="12" t="s">
        <v>290</v>
      </c>
      <c r="C67" s="12" t="s">
        <v>471</v>
      </c>
      <c r="D67" s="12" t="s">
        <v>472</v>
      </c>
      <c r="E67" s="22"/>
      <c r="F67" s="14"/>
      <c r="G67" s="14"/>
      <c r="H67" s="25"/>
    </row>
    <row r="68" spans="1:8" ht="85">
      <c r="A68" s="4">
        <v>269</v>
      </c>
      <c r="B68" s="12" t="s">
        <v>88</v>
      </c>
      <c r="C68" s="12" t="s">
        <v>473</v>
      </c>
      <c r="D68" s="12" t="s">
        <v>474</v>
      </c>
      <c r="E68" s="22"/>
      <c r="F68" s="14"/>
      <c r="G68" s="14"/>
      <c r="H68" s="25"/>
    </row>
    <row r="69" spans="1:8" ht="51">
      <c r="A69" s="4">
        <v>270</v>
      </c>
      <c r="B69" s="12" t="s">
        <v>291</v>
      </c>
      <c r="C69" s="12" t="s">
        <v>475</v>
      </c>
      <c r="D69" s="12" t="s">
        <v>476</v>
      </c>
      <c r="E69" s="22"/>
      <c r="F69" s="14"/>
      <c r="G69" s="14"/>
      <c r="H69" s="25"/>
    </row>
    <row r="70" spans="1:8" ht="51">
      <c r="A70" s="4">
        <v>271</v>
      </c>
      <c r="B70" s="12" t="s">
        <v>292</v>
      </c>
      <c r="C70" s="12" t="s">
        <v>477</v>
      </c>
      <c r="D70" s="12" t="s">
        <v>478</v>
      </c>
      <c r="E70" s="22"/>
      <c r="F70" s="14"/>
      <c r="G70" s="14"/>
      <c r="H70" s="25"/>
    </row>
    <row r="71" spans="1:8" ht="51">
      <c r="A71" s="4">
        <v>272</v>
      </c>
      <c r="B71" s="12" t="s">
        <v>87</v>
      </c>
      <c r="C71" s="12" t="s">
        <v>479</v>
      </c>
      <c r="D71" s="12" t="s">
        <v>480</v>
      </c>
      <c r="E71" s="22"/>
      <c r="F71" s="14"/>
      <c r="G71" s="14"/>
      <c r="H71" s="25"/>
    </row>
    <row r="72" spans="1:8" ht="102">
      <c r="A72" s="4">
        <v>273</v>
      </c>
      <c r="B72" s="12" t="s">
        <v>293</v>
      </c>
      <c r="C72" s="12" t="s">
        <v>481</v>
      </c>
      <c r="D72" s="12" t="s">
        <v>482</v>
      </c>
      <c r="E72" s="22"/>
      <c r="F72" s="14"/>
      <c r="G72" s="14"/>
      <c r="H72" s="25"/>
    </row>
    <row r="73" spans="1:8" ht="85">
      <c r="A73" s="4">
        <v>274</v>
      </c>
      <c r="B73" s="12" t="s">
        <v>294</v>
      </c>
      <c r="C73" s="12" t="s">
        <v>483</v>
      </c>
      <c r="D73" s="12" t="s">
        <v>484</v>
      </c>
      <c r="E73" s="22"/>
      <c r="F73" s="14"/>
      <c r="G73" s="14"/>
      <c r="H73" s="25"/>
    </row>
    <row r="77" spans="1:8" ht="17">
      <c r="B77" s="11" t="s">
        <v>33</v>
      </c>
    </row>
    <row r="78" spans="1:8" ht="34">
      <c r="A78" s="4">
        <v>275</v>
      </c>
      <c r="B78" s="12" t="s">
        <v>295</v>
      </c>
      <c r="C78" s="12" t="s">
        <v>485</v>
      </c>
      <c r="D78" s="12" t="s">
        <v>486</v>
      </c>
      <c r="E78" s="22"/>
      <c r="F78" s="14"/>
      <c r="G78" s="14"/>
      <c r="H78" s="25"/>
    </row>
    <row r="79" spans="1:8" ht="85">
      <c r="A79" s="4">
        <v>276</v>
      </c>
      <c r="B79" s="12" t="s">
        <v>296</v>
      </c>
      <c r="C79" s="12" t="s">
        <v>487</v>
      </c>
      <c r="D79" s="12" t="s">
        <v>488</v>
      </c>
      <c r="E79" s="22"/>
      <c r="F79" s="14"/>
      <c r="G79" s="14"/>
      <c r="H79" s="25"/>
    </row>
    <row r="80" spans="1:8" ht="51">
      <c r="A80" s="4">
        <v>277</v>
      </c>
      <c r="B80" s="12" t="s">
        <v>297</v>
      </c>
      <c r="C80" s="12" t="s">
        <v>489</v>
      </c>
      <c r="D80" s="12" t="s">
        <v>486</v>
      </c>
      <c r="E80" s="22"/>
      <c r="F80" s="14"/>
      <c r="G80" s="14"/>
      <c r="H80" s="25"/>
    </row>
    <row r="81" spans="1:8" ht="34">
      <c r="A81" s="4">
        <v>278</v>
      </c>
      <c r="B81" s="12" t="s">
        <v>298</v>
      </c>
      <c r="C81" s="12" t="s">
        <v>490</v>
      </c>
      <c r="D81" s="12" t="s">
        <v>486</v>
      </c>
      <c r="E81" s="22"/>
      <c r="F81" s="14"/>
      <c r="G81" s="14"/>
      <c r="H81" s="25"/>
    </row>
    <row r="82" spans="1:8" ht="34">
      <c r="A82" s="4">
        <v>279</v>
      </c>
      <c r="B82" s="12" t="s">
        <v>299</v>
      </c>
      <c r="C82" s="12" t="s">
        <v>491</v>
      </c>
      <c r="D82" s="12" t="s">
        <v>486</v>
      </c>
      <c r="E82" s="22"/>
      <c r="F82" s="14"/>
      <c r="G82" s="14"/>
      <c r="H82" s="25"/>
    </row>
    <row r="83" spans="1:8" ht="34">
      <c r="A83" s="4">
        <v>280</v>
      </c>
      <c r="B83" s="12" t="s">
        <v>300</v>
      </c>
      <c r="C83" s="12" t="s">
        <v>492</v>
      </c>
      <c r="D83" s="12" t="s">
        <v>486</v>
      </c>
      <c r="E83" s="22"/>
      <c r="F83" s="14"/>
      <c r="G83" s="14"/>
      <c r="H83" s="25"/>
    </row>
    <row r="84" spans="1:8" ht="51">
      <c r="A84" s="4">
        <v>281</v>
      </c>
      <c r="B84" s="12" t="s">
        <v>301</v>
      </c>
      <c r="C84" s="12" t="s">
        <v>493</v>
      </c>
      <c r="D84" s="12" t="s">
        <v>486</v>
      </c>
      <c r="E84" s="22"/>
      <c r="F84" s="14"/>
      <c r="G84" s="14"/>
      <c r="H84" s="25"/>
    </row>
    <row r="85" spans="1:8" ht="34">
      <c r="A85" s="4">
        <v>282</v>
      </c>
      <c r="B85" s="12" t="s">
        <v>302</v>
      </c>
      <c r="C85" s="12" t="s">
        <v>494</v>
      </c>
      <c r="D85" s="12" t="s">
        <v>486</v>
      </c>
      <c r="E85" s="22"/>
      <c r="F85" s="14"/>
      <c r="G85" s="14"/>
      <c r="H85" s="25"/>
    </row>
    <row r="86" spans="1:8" ht="17">
      <c r="A86" s="4">
        <v>283</v>
      </c>
      <c r="B86" s="12" t="s">
        <v>303</v>
      </c>
      <c r="C86" s="12" t="s">
        <v>495</v>
      </c>
      <c r="D86" s="12" t="s">
        <v>486</v>
      </c>
      <c r="E86" s="22"/>
      <c r="F86" s="14"/>
      <c r="G86" s="14"/>
      <c r="H86" s="25"/>
    </row>
    <row r="87" spans="1:8" ht="51">
      <c r="A87" s="4">
        <v>284</v>
      </c>
      <c r="B87" s="12" t="s">
        <v>304</v>
      </c>
      <c r="C87" s="12" t="s">
        <v>496</v>
      </c>
      <c r="D87" s="12" t="s">
        <v>486</v>
      </c>
      <c r="E87" s="22"/>
      <c r="F87" s="14"/>
      <c r="G87" s="14"/>
      <c r="H87" s="25"/>
    </row>
    <row r="88" spans="1:8" ht="17">
      <c r="A88" s="4">
        <v>285</v>
      </c>
      <c r="B88" s="12" t="s">
        <v>305</v>
      </c>
      <c r="C88" s="12" t="s">
        <v>497</v>
      </c>
      <c r="D88" s="12" t="s">
        <v>486</v>
      </c>
      <c r="E88" s="22"/>
      <c r="F88" s="14"/>
      <c r="G88" s="14"/>
      <c r="H88" s="25"/>
    </row>
    <row r="89" spans="1:8" ht="34">
      <c r="A89" s="4">
        <v>286</v>
      </c>
      <c r="B89" s="12" t="s">
        <v>306</v>
      </c>
      <c r="C89" s="12" t="s">
        <v>498</v>
      </c>
      <c r="D89" s="12" t="s">
        <v>486</v>
      </c>
      <c r="E89" s="22"/>
      <c r="F89" s="14"/>
      <c r="G89" s="14"/>
      <c r="H89" s="25"/>
    </row>
    <row r="90" spans="1:8" ht="34">
      <c r="A90" s="4">
        <v>287</v>
      </c>
      <c r="B90" s="12" t="s">
        <v>307</v>
      </c>
      <c r="C90" s="12" t="s">
        <v>499</v>
      </c>
      <c r="D90" s="12" t="s">
        <v>486</v>
      </c>
      <c r="E90" s="22"/>
      <c r="F90" s="14"/>
      <c r="G90" s="14"/>
      <c r="H90" s="25"/>
    </row>
    <row r="91" spans="1:8" ht="34">
      <c r="A91" s="4">
        <v>288</v>
      </c>
      <c r="B91" s="12" t="s">
        <v>308</v>
      </c>
      <c r="C91" s="12" t="s">
        <v>500</v>
      </c>
      <c r="D91" s="12" t="s">
        <v>486</v>
      </c>
      <c r="E91" s="22"/>
      <c r="F91" s="14"/>
      <c r="G91" s="14"/>
      <c r="H91" s="25"/>
    </row>
    <row r="92" spans="1:8" ht="68">
      <c r="A92" s="4">
        <v>289</v>
      </c>
      <c r="B92" s="12" t="s">
        <v>309</v>
      </c>
      <c r="C92" s="12" t="s">
        <v>501</v>
      </c>
      <c r="D92" s="12" t="s">
        <v>486</v>
      </c>
      <c r="E92" s="22"/>
      <c r="F92" s="14"/>
      <c r="G92" s="14"/>
      <c r="H92" s="25"/>
    </row>
    <row r="96" spans="1:8" ht="17">
      <c r="B96" s="11" t="s">
        <v>418</v>
      </c>
    </row>
    <row r="97" spans="1:8" ht="51">
      <c r="A97" s="4">
        <v>290</v>
      </c>
      <c r="B97" s="12" t="s">
        <v>310</v>
      </c>
      <c r="C97" s="12" t="s">
        <v>502</v>
      </c>
      <c r="D97" s="12" t="s">
        <v>503</v>
      </c>
      <c r="E97" s="22"/>
      <c r="F97" s="14"/>
      <c r="G97" s="14"/>
      <c r="H97" s="25"/>
    </row>
    <row r="98" spans="1:8" ht="85">
      <c r="A98" s="4">
        <v>291</v>
      </c>
      <c r="B98" s="12" t="s">
        <v>311</v>
      </c>
      <c r="C98" s="12" t="s">
        <v>504</v>
      </c>
      <c r="D98" s="12" t="s">
        <v>505</v>
      </c>
      <c r="E98" s="22"/>
      <c r="F98" s="14"/>
      <c r="G98" s="14"/>
      <c r="H98" s="25"/>
    </row>
    <row r="99" spans="1:8" ht="68">
      <c r="A99" s="4">
        <v>292</v>
      </c>
      <c r="B99" s="12" t="s">
        <v>278</v>
      </c>
      <c r="C99" s="12" t="s">
        <v>506</v>
      </c>
      <c r="D99" s="12" t="s">
        <v>507</v>
      </c>
      <c r="E99" s="22"/>
      <c r="F99" s="14"/>
      <c r="G99" s="14"/>
      <c r="H99" s="25"/>
    </row>
    <row r="100" spans="1:8" ht="68">
      <c r="A100" s="4">
        <v>293</v>
      </c>
      <c r="B100" s="12" t="s">
        <v>312</v>
      </c>
      <c r="C100" s="12" t="s">
        <v>508</v>
      </c>
      <c r="D100" s="12" t="s">
        <v>509</v>
      </c>
      <c r="E100" s="22"/>
      <c r="F100" s="14"/>
      <c r="G100" s="14"/>
      <c r="H100" s="25"/>
    </row>
    <row r="101" spans="1:8" ht="51">
      <c r="A101" s="4">
        <v>294</v>
      </c>
      <c r="B101" s="12" t="s">
        <v>30</v>
      </c>
      <c r="C101" s="12" t="s">
        <v>510</v>
      </c>
      <c r="D101" s="12" t="s">
        <v>511</v>
      </c>
      <c r="E101" s="22"/>
      <c r="F101" s="14"/>
      <c r="G101" s="14"/>
      <c r="H101" s="25"/>
    </row>
    <row r="102" spans="1:8" ht="51">
      <c r="A102" s="4">
        <v>295</v>
      </c>
      <c r="B102" s="12" t="s">
        <v>313</v>
      </c>
      <c r="C102" s="12" t="s">
        <v>512</v>
      </c>
      <c r="D102" s="12" t="s">
        <v>513</v>
      </c>
      <c r="E102" s="22"/>
      <c r="F102" s="14"/>
      <c r="G102" s="14"/>
      <c r="H102" s="25"/>
    </row>
    <row r="103" spans="1:8" ht="51">
      <c r="A103" s="4">
        <v>296</v>
      </c>
      <c r="B103" s="12" t="s">
        <v>314</v>
      </c>
      <c r="C103" s="12" t="s">
        <v>514</v>
      </c>
      <c r="D103" s="12" t="s">
        <v>515</v>
      </c>
      <c r="E103" s="22"/>
      <c r="F103" s="14"/>
      <c r="G103" s="14"/>
      <c r="H103" s="25"/>
    </row>
    <row r="104" spans="1:8" ht="51">
      <c r="A104" s="4">
        <v>297</v>
      </c>
      <c r="B104" s="12" t="s">
        <v>315</v>
      </c>
      <c r="C104" s="12" t="s">
        <v>516</v>
      </c>
      <c r="D104" s="12" t="s">
        <v>517</v>
      </c>
      <c r="E104" s="22"/>
      <c r="F104" s="14"/>
      <c r="G104" s="14"/>
      <c r="H104" s="25"/>
    </row>
    <row r="105" spans="1:8" ht="51">
      <c r="A105" s="4">
        <v>298</v>
      </c>
      <c r="B105" s="12" t="s">
        <v>316</v>
      </c>
      <c r="C105" s="12" t="s">
        <v>518</v>
      </c>
      <c r="D105" s="12" t="s">
        <v>519</v>
      </c>
      <c r="E105" s="22"/>
      <c r="F105" s="14"/>
      <c r="G105" s="14"/>
      <c r="H105" s="25"/>
    </row>
    <row r="106" spans="1:8" ht="51">
      <c r="A106" s="4">
        <v>299</v>
      </c>
      <c r="B106" s="12" t="s">
        <v>317</v>
      </c>
      <c r="C106" s="12" t="s">
        <v>520</v>
      </c>
      <c r="D106" s="12" t="s">
        <v>521</v>
      </c>
      <c r="E106" s="22"/>
      <c r="F106" s="14"/>
      <c r="G106" s="14"/>
      <c r="H106" s="25"/>
    </row>
    <row r="107" spans="1:8" ht="34">
      <c r="A107" s="4">
        <v>300</v>
      </c>
      <c r="B107" s="12" t="s">
        <v>318</v>
      </c>
      <c r="C107" s="12" t="s">
        <v>522</v>
      </c>
      <c r="D107" s="12" t="s">
        <v>523</v>
      </c>
      <c r="E107" s="22"/>
      <c r="F107" s="14"/>
      <c r="G107" s="14"/>
      <c r="H107" s="25"/>
    </row>
    <row r="108" spans="1:8" ht="34">
      <c r="A108" s="4">
        <v>301</v>
      </c>
      <c r="B108" s="12" t="s">
        <v>319</v>
      </c>
      <c r="C108" s="12" t="s">
        <v>524</v>
      </c>
      <c r="D108" s="12" t="s">
        <v>525</v>
      </c>
      <c r="E108" s="22"/>
      <c r="F108" s="14"/>
      <c r="G108" s="14"/>
      <c r="H108" s="25"/>
    </row>
    <row r="109" spans="1:8" ht="51">
      <c r="A109" s="4">
        <v>302</v>
      </c>
      <c r="B109" s="12" t="s">
        <v>320</v>
      </c>
      <c r="C109" s="12" t="s">
        <v>526</v>
      </c>
      <c r="D109" s="12" t="s">
        <v>527</v>
      </c>
      <c r="E109" s="22"/>
      <c r="F109" s="14"/>
      <c r="G109" s="14"/>
      <c r="H109" s="25"/>
    </row>
    <row r="110" spans="1:8" ht="68">
      <c r="A110" s="4">
        <v>303</v>
      </c>
      <c r="B110" s="12" t="s">
        <v>321</v>
      </c>
      <c r="C110" s="12" t="s">
        <v>528</v>
      </c>
      <c r="D110" s="12" t="s">
        <v>529</v>
      </c>
      <c r="E110" s="22"/>
      <c r="F110" s="14"/>
      <c r="G110" s="14"/>
      <c r="H110" s="25"/>
    </row>
    <row r="111" spans="1:8" ht="68">
      <c r="A111" s="4">
        <v>304</v>
      </c>
      <c r="B111" s="12" t="s">
        <v>322</v>
      </c>
      <c r="C111" s="12" t="s">
        <v>530</v>
      </c>
      <c r="D111" s="12" t="s">
        <v>531</v>
      </c>
      <c r="E111" s="22"/>
      <c r="F111" s="14"/>
      <c r="G111" s="14"/>
      <c r="H111" s="25"/>
    </row>
    <row r="112" spans="1:8" ht="51">
      <c r="A112" s="4">
        <v>305</v>
      </c>
      <c r="B112" s="12" t="s">
        <v>121</v>
      </c>
      <c r="C112" s="12" t="s">
        <v>532</v>
      </c>
      <c r="D112" s="12" t="s">
        <v>533</v>
      </c>
      <c r="E112" s="22"/>
      <c r="F112" s="14"/>
      <c r="G112" s="14"/>
      <c r="H112" s="25"/>
    </row>
    <row r="113" spans="1:8" ht="51">
      <c r="A113" s="4">
        <v>306</v>
      </c>
      <c r="B113" s="12" t="s">
        <v>323</v>
      </c>
      <c r="C113" s="12" t="s">
        <v>534</v>
      </c>
      <c r="D113" s="12" t="s">
        <v>535</v>
      </c>
      <c r="E113" s="22"/>
      <c r="F113" s="14"/>
      <c r="G113" s="14"/>
      <c r="H113" s="25"/>
    </row>
    <row r="114" spans="1:8" ht="51">
      <c r="A114" s="4">
        <v>307</v>
      </c>
      <c r="B114" s="12" t="s">
        <v>324</v>
      </c>
      <c r="C114" s="12" t="s">
        <v>536</v>
      </c>
      <c r="D114" s="12" t="s">
        <v>537</v>
      </c>
      <c r="E114" s="22"/>
      <c r="F114" s="14"/>
      <c r="G114" s="14"/>
      <c r="H114" s="25"/>
    </row>
    <row r="115" spans="1:8" ht="51">
      <c r="A115" s="4">
        <v>308</v>
      </c>
      <c r="B115" s="12" t="s">
        <v>325</v>
      </c>
      <c r="C115" s="12" t="s">
        <v>538</v>
      </c>
      <c r="D115" s="12" t="s">
        <v>539</v>
      </c>
      <c r="E115" s="22"/>
      <c r="F115" s="14"/>
      <c r="G115" s="14"/>
      <c r="H115" s="25"/>
    </row>
    <row r="116" spans="1:8" ht="68">
      <c r="A116" s="4">
        <v>309</v>
      </c>
      <c r="B116" s="12" t="s">
        <v>326</v>
      </c>
      <c r="C116" s="12" t="s">
        <v>540</v>
      </c>
      <c r="D116" s="12" t="s">
        <v>541</v>
      </c>
      <c r="E116" s="22"/>
      <c r="F116" s="14"/>
      <c r="G116" s="14"/>
      <c r="H116" s="25"/>
    </row>
    <row r="117" spans="1:8" ht="68">
      <c r="A117" s="4">
        <v>310</v>
      </c>
      <c r="B117" s="12" t="s">
        <v>276</v>
      </c>
      <c r="C117" s="12" t="s">
        <v>542</v>
      </c>
      <c r="D117" s="12" t="s">
        <v>543</v>
      </c>
      <c r="E117" s="22"/>
      <c r="F117" s="14"/>
      <c r="G117" s="14"/>
      <c r="H117" s="25"/>
    </row>
    <row r="118" spans="1:8" ht="85">
      <c r="A118" s="4">
        <v>311</v>
      </c>
      <c r="B118" s="12" t="s">
        <v>296</v>
      </c>
      <c r="C118" s="12" t="s">
        <v>487</v>
      </c>
      <c r="D118" s="12" t="s">
        <v>488</v>
      </c>
      <c r="E118" s="22"/>
      <c r="F118" s="14"/>
      <c r="G118" s="14"/>
      <c r="H118" s="25"/>
    </row>
    <row r="119" spans="1:8" ht="51">
      <c r="A119" s="4">
        <v>312</v>
      </c>
      <c r="B119" s="12" t="s">
        <v>327</v>
      </c>
      <c r="C119" s="12" t="s">
        <v>544</v>
      </c>
      <c r="D119" s="12" t="s">
        <v>545</v>
      </c>
      <c r="E119" s="22"/>
      <c r="F119" s="14"/>
      <c r="G119" s="14"/>
      <c r="H119" s="25"/>
    </row>
    <row r="120" spans="1:8" ht="68">
      <c r="A120" s="4">
        <v>313</v>
      </c>
      <c r="B120" s="12" t="s">
        <v>328</v>
      </c>
      <c r="C120" s="12" t="s">
        <v>546</v>
      </c>
      <c r="D120" s="12" t="s">
        <v>547</v>
      </c>
      <c r="E120" s="22"/>
      <c r="F120" s="14"/>
      <c r="G120" s="14"/>
      <c r="H120" s="25"/>
    </row>
    <row r="121" spans="1:8" ht="85">
      <c r="A121" s="4">
        <v>314</v>
      </c>
      <c r="B121" s="12" t="s">
        <v>329</v>
      </c>
      <c r="C121" s="12" t="s">
        <v>548</v>
      </c>
      <c r="D121" s="12" t="s">
        <v>549</v>
      </c>
      <c r="E121" s="22"/>
      <c r="F121" s="14"/>
      <c r="G121" s="14"/>
      <c r="H121" s="25"/>
    </row>
    <row r="122" spans="1:8" ht="68">
      <c r="A122" s="4">
        <v>315</v>
      </c>
      <c r="B122" s="12" t="s">
        <v>330</v>
      </c>
      <c r="C122" s="12" t="s">
        <v>550</v>
      </c>
      <c r="D122" s="12" t="s">
        <v>551</v>
      </c>
      <c r="E122" s="22"/>
      <c r="F122" s="14"/>
      <c r="G122" s="14"/>
      <c r="H122" s="25"/>
    </row>
    <row r="123" spans="1:8" ht="68">
      <c r="A123" s="4">
        <v>316</v>
      </c>
      <c r="B123" s="12" t="s">
        <v>331</v>
      </c>
      <c r="C123" s="12" t="s">
        <v>552</v>
      </c>
      <c r="D123" s="12" t="s">
        <v>553</v>
      </c>
      <c r="E123" s="22"/>
      <c r="F123" s="14"/>
      <c r="G123" s="14"/>
      <c r="H123" s="25"/>
    </row>
    <row r="124" spans="1:8" ht="68">
      <c r="A124" s="4">
        <v>317</v>
      </c>
      <c r="B124" s="12" t="s">
        <v>332</v>
      </c>
      <c r="C124" s="12" t="s">
        <v>554</v>
      </c>
      <c r="D124" s="12" t="s">
        <v>555</v>
      </c>
      <c r="E124" s="22"/>
      <c r="F124" s="14"/>
      <c r="G124" s="14"/>
      <c r="H124" s="25"/>
    </row>
    <row r="125" spans="1:8" ht="68">
      <c r="A125" s="4">
        <v>318</v>
      </c>
      <c r="B125" s="12" t="s">
        <v>333</v>
      </c>
      <c r="C125" s="12" t="s">
        <v>556</v>
      </c>
      <c r="D125" s="12" t="s">
        <v>557</v>
      </c>
      <c r="E125" s="22"/>
      <c r="F125" s="14"/>
      <c r="G125" s="14"/>
      <c r="H125" s="25"/>
    </row>
    <row r="127" spans="1:8" ht="17">
      <c r="B127" s="24" t="s">
        <v>410</v>
      </c>
    </row>
    <row r="128" spans="1:8" ht="102">
      <c r="A128" s="4">
        <v>319</v>
      </c>
      <c r="B128" s="12" t="s">
        <v>334</v>
      </c>
      <c r="C128" s="12" t="s">
        <v>558</v>
      </c>
      <c r="D128" s="12" t="s">
        <v>559</v>
      </c>
      <c r="E128" s="22"/>
      <c r="F128" s="14"/>
      <c r="G128" s="14"/>
      <c r="H128" s="25"/>
    </row>
    <row r="129" spans="1:8" ht="68">
      <c r="A129" s="4">
        <v>320</v>
      </c>
      <c r="B129" s="12" t="s">
        <v>335</v>
      </c>
      <c r="C129" s="12" t="s">
        <v>560</v>
      </c>
      <c r="D129" s="12" t="s">
        <v>561</v>
      </c>
      <c r="E129" s="22"/>
      <c r="F129" s="14"/>
      <c r="G129" s="14"/>
      <c r="H129" s="25"/>
    </row>
    <row r="130" spans="1:8" ht="51">
      <c r="A130" s="4">
        <v>321</v>
      </c>
      <c r="B130" s="12" t="s">
        <v>336</v>
      </c>
      <c r="C130" s="12" t="s">
        <v>562</v>
      </c>
      <c r="D130" s="12" t="s">
        <v>563</v>
      </c>
      <c r="E130" s="22"/>
      <c r="F130" s="14"/>
      <c r="G130" s="14"/>
      <c r="H130" s="25"/>
    </row>
    <row r="132" spans="1:8" ht="17">
      <c r="B132" s="24" t="s">
        <v>411</v>
      </c>
    </row>
    <row r="133" spans="1:8" ht="51">
      <c r="A133" s="4">
        <v>322</v>
      </c>
      <c r="B133" s="12" t="s">
        <v>337</v>
      </c>
      <c r="C133" s="12" t="s">
        <v>564</v>
      </c>
      <c r="D133" s="12" t="s">
        <v>565</v>
      </c>
      <c r="E133" s="22"/>
      <c r="F133" s="14"/>
      <c r="G133" s="14"/>
      <c r="H133" s="25"/>
    </row>
    <row r="134" spans="1:8" ht="68">
      <c r="A134" s="4">
        <v>323</v>
      </c>
      <c r="B134" s="12" t="s">
        <v>338</v>
      </c>
      <c r="C134" s="12" t="s">
        <v>566</v>
      </c>
      <c r="D134" s="12" t="s">
        <v>567</v>
      </c>
      <c r="E134" s="22"/>
      <c r="F134" s="14"/>
      <c r="G134" s="14"/>
      <c r="H134" s="25"/>
    </row>
    <row r="136" spans="1:8" ht="17">
      <c r="B136" s="24" t="s">
        <v>419</v>
      </c>
    </row>
    <row r="137" spans="1:8" ht="68">
      <c r="A137" s="4">
        <v>324</v>
      </c>
      <c r="B137" s="12" t="s">
        <v>339</v>
      </c>
      <c r="C137" s="12" t="s">
        <v>568</v>
      </c>
      <c r="D137" s="12" t="s">
        <v>569</v>
      </c>
      <c r="E137" s="22"/>
      <c r="F137" s="14"/>
      <c r="G137" s="14"/>
      <c r="H137" s="25"/>
    </row>
    <row r="138" spans="1:8" ht="68">
      <c r="A138" s="4">
        <v>325</v>
      </c>
      <c r="B138" s="12" t="s">
        <v>340</v>
      </c>
      <c r="C138" s="12" t="s">
        <v>570</v>
      </c>
      <c r="D138" s="12" t="s">
        <v>571</v>
      </c>
      <c r="E138" s="22"/>
      <c r="F138" s="14"/>
      <c r="G138" s="14"/>
      <c r="H138" s="25"/>
    </row>
    <row r="139" spans="1:8" ht="68">
      <c r="A139" s="4">
        <v>326</v>
      </c>
      <c r="B139" s="12" t="s">
        <v>341</v>
      </c>
      <c r="C139" s="12" t="s">
        <v>572</v>
      </c>
      <c r="D139" s="12" t="s">
        <v>573</v>
      </c>
      <c r="E139" s="22"/>
      <c r="F139" s="14"/>
      <c r="G139" s="14"/>
      <c r="H139" s="25"/>
    </row>
    <row r="140" spans="1:8" ht="68">
      <c r="A140" s="4">
        <v>327</v>
      </c>
      <c r="B140" s="12" t="s">
        <v>342</v>
      </c>
      <c r="C140" s="12" t="s">
        <v>574</v>
      </c>
      <c r="D140" s="12" t="s">
        <v>575</v>
      </c>
      <c r="E140" s="22"/>
      <c r="F140" s="14"/>
      <c r="G140" s="14"/>
      <c r="H140" s="25"/>
    </row>
    <row r="141" spans="1:8" ht="102">
      <c r="A141" s="4">
        <v>328</v>
      </c>
      <c r="B141" s="12" t="s">
        <v>343</v>
      </c>
      <c r="C141" s="12" t="s">
        <v>576</v>
      </c>
      <c r="D141" s="12" t="s">
        <v>577</v>
      </c>
      <c r="E141" s="22"/>
      <c r="F141" s="14"/>
      <c r="G141" s="14"/>
      <c r="H141" s="25"/>
    </row>
    <row r="142" spans="1:8" ht="85">
      <c r="A142" s="4">
        <v>329</v>
      </c>
      <c r="B142" s="12" t="s">
        <v>344</v>
      </c>
      <c r="C142" s="12" t="s">
        <v>578</v>
      </c>
      <c r="D142" s="12" t="s">
        <v>579</v>
      </c>
      <c r="E142" s="22"/>
      <c r="F142" s="14"/>
      <c r="G142" s="14"/>
      <c r="H142" s="25"/>
    </row>
    <row r="143" spans="1:8" ht="85">
      <c r="A143" s="4">
        <v>330</v>
      </c>
      <c r="B143" s="12" t="s">
        <v>345</v>
      </c>
      <c r="C143" s="12" t="s">
        <v>580</v>
      </c>
      <c r="D143" s="12" t="s">
        <v>581</v>
      </c>
      <c r="E143" s="22"/>
      <c r="F143" s="14"/>
      <c r="G143" s="14"/>
      <c r="H143" s="25"/>
    </row>
    <row r="144" spans="1:8" ht="85">
      <c r="A144" s="4">
        <v>331</v>
      </c>
      <c r="B144" s="12" t="s">
        <v>346</v>
      </c>
      <c r="C144" s="12" t="s">
        <v>582</v>
      </c>
      <c r="D144" s="12" t="s">
        <v>583</v>
      </c>
      <c r="E144" s="22"/>
      <c r="F144" s="14"/>
      <c r="G144" s="14"/>
      <c r="H144" s="25"/>
    </row>
    <row r="145" spans="1:8" ht="85">
      <c r="A145" s="4">
        <v>332</v>
      </c>
      <c r="B145" s="12" t="s">
        <v>347</v>
      </c>
      <c r="C145" s="12" t="s">
        <v>584</v>
      </c>
      <c r="D145" s="12" t="s">
        <v>585</v>
      </c>
      <c r="E145" s="22"/>
      <c r="F145" s="14"/>
      <c r="G145" s="14"/>
      <c r="H145" s="25"/>
    </row>
    <row r="146" spans="1:8" ht="68">
      <c r="A146" s="4">
        <v>333</v>
      </c>
      <c r="B146" s="12" t="s">
        <v>348</v>
      </c>
      <c r="C146" s="12" t="s">
        <v>586</v>
      </c>
      <c r="D146" s="12" t="s">
        <v>547</v>
      </c>
      <c r="E146" s="22"/>
      <c r="F146" s="14"/>
      <c r="G146" s="14"/>
      <c r="H146" s="25"/>
    </row>
    <row r="150" spans="1:8" ht="17">
      <c r="B150" s="11" t="s">
        <v>258</v>
      </c>
    </row>
    <row r="151" spans="1:8" ht="85">
      <c r="A151" s="4">
        <v>334</v>
      </c>
      <c r="B151" s="12" t="s">
        <v>349</v>
      </c>
      <c r="C151" s="12" t="s">
        <v>587</v>
      </c>
      <c r="D151" s="12" t="s">
        <v>588</v>
      </c>
      <c r="E151" s="22"/>
      <c r="F151" s="14"/>
      <c r="G151" s="14"/>
      <c r="H151" s="25"/>
    </row>
    <row r="152" spans="1:8" ht="119">
      <c r="A152" s="4">
        <v>335</v>
      </c>
      <c r="B152" s="12" t="s">
        <v>350</v>
      </c>
      <c r="C152" s="12" t="s">
        <v>589</v>
      </c>
      <c r="D152" s="12" t="s">
        <v>590</v>
      </c>
      <c r="E152" s="22"/>
      <c r="F152" s="14"/>
      <c r="G152" s="14"/>
      <c r="H152" s="25"/>
    </row>
    <row r="154" spans="1:8" ht="17">
      <c r="B154" s="24" t="s">
        <v>420</v>
      </c>
    </row>
    <row r="155" spans="1:8" ht="85">
      <c r="A155" s="4">
        <v>336</v>
      </c>
      <c r="B155" s="12" t="s">
        <v>351</v>
      </c>
      <c r="C155" s="12" t="s">
        <v>591</v>
      </c>
      <c r="D155" s="12" t="s">
        <v>592</v>
      </c>
      <c r="E155" s="22"/>
      <c r="F155" s="14"/>
      <c r="G155" s="14"/>
      <c r="H155" s="25"/>
    </row>
    <row r="156" spans="1:8" ht="68">
      <c r="A156" s="4">
        <v>337</v>
      </c>
      <c r="B156" s="12" t="s">
        <v>352</v>
      </c>
      <c r="C156" s="12" t="s">
        <v>593</v>
      </c>
      <c r="D156" s="12" t="s">
        <v>594</v>
      </c>
      <c r="E156" s="22"/>
      <c r="F156" s="14"/>
      <c r="G156" s="14"/>
      <c r="H156" s="25"/>
    </row>
    <row r="157" spans="1:8" ht="68">
      <c r="A157" s="4">
        <v>338</v>
      </c>
      <c r="B157" s="12" t="s">
        <v>353</v>
      </c>
      <c r="C157" s="12" t="s">
        <v>595</v>
      </c>
      <c r="D157" s="12" t="s">
        <v>596</v>
      </c>
      <c r="E157" s="22"/>
      <c r="F157" s="14"/>
      <c r="G157" s="14"/>
      <c r="H157" s="25"/>
    </row>
    <row r="158" spans="1:8" ht="51">
      <c r="A158" s="4">
        <v>339</v>
      </c>
      <c r="B158" s="12" t="s">
        <v>354</v>
      </c>
      <c r="C158" s="12" t="s">
        <v>597</v>
      </c>
      <c r="D158" s="12" t="s">
        <v>598</v>
      </c>
      <c r="E158" s="22"/>
      <c r="F158" s="14"/>
      <c r="G158" s="14"/>
      <c r="H158" s="25"/>
    </row>
    <row r="159" spans="1:8" ht="51">
      <c r="A159" s="4">
        <v>340</v>
      </c>
      <c r="B159" s="12" t="s">
        <v>355</v>
      </c>
      <c r="C159" s="12" t="s">
        <v>599</v>
      </c>
      <c r="D159" s="12" t="s">
        <v>600</v>
      </c>
      <c r="E159" s="22"/>
      <c r="F159" s="14"/>
      <c r="G159" s="14"/>
      <c r="H159" s="25"/>
    </row>
    <row r="160" spans="1:8" ht="85">
      <c r="A160" s="4">
        <v>341</v>
      </c>
      <c r="B160" s="12" t="s">
        <v>356</v>
      </c>
      <c r="C160" s="12" t="s">
        <v>601</v>
      </c>
      <c r="D160" s="12" t="s">
        <v>602</v>
      </c>
      <c r="E160" s="22"/>
      <c r="F160" s="14"/>
      <c r="G160" s="14"/>
      <c r="H160" s="25"/>
    </row>
    <row r="161" spans="1:8" ht="102">
      <c r="A161" s="4">
        <v>342</v>
      </c>
      <c r="B161" s="12" t="s">
        <v>357</v>
      </c>
      <c r="C161" s="12" t="s">
        <v>603</v>
      </c>
      <c r="D161" s="12" t="s">
        <v>604</v>
      </c>
      <c r="E161" s="22"/>
      <c r="F161" s="14"/>
      <c r="G161" s="14"/>
      <c r="H161" s="25"/>
    </row>
    <row r="162" spans="1:8" ht="102">
      <c r="A162" s="4">
        <v>343</v>
      </c>
      <c r="B162" s="12" t="s">
        <v>358</v>
      </c>
      <c r="C162" s="12" t="s">
        <v>605</v>
      </c>
      <c r="D162" s="12" t="s">
        <v>606</v>
      </c>
      <c r="E162" s="22"/>
      <c r="F162" s="14"/>
      <c r="G162" s="14"/>
      <c r="H162" s="25"/>
    </row>
    <row r="163" spans="1:8" ht="102">
      <c r="A163" s="4">
        <v>344</v>
      </c>
      <c r="B163" s="12" t="s">
        <v>359</v>
      </c>
      <c r="C163" s="12" t="s">
        <v>607</v>
      </c>
      <c r="D163" s="12" t="s">
        <v>608</v>
      </c>
      <c r="E163" s="22"/>
      <c r="F163" s="14"/>
      <c r="G163" s="14"/>
      <c r="H163" s="25"/>
    </row>
    <row r="164" spans="1:8" ht="85">
      <c r="A164" s="4">
        <v>345</v>
      </c>
      <c r="B164" s="12" t="s">
        <v>360</v>
      </c>
      <c r="C164" s="12" t="s">
        <v>609</v>
      </c>
      <c r="D164" s="12" t="s">
        <v>610</v>
      </c>
      <c r="E164" s="22"/>
      <c r="F164" s="14"/>
      <c r="G164" s="14"/>
      <c r="H164" s="25"/>
    </row>
    <row r="165" spans="1:8" ht="68">
      <c r="A165" s="4">
        <v>346</v>
      </c>
      <c r="B165" s="12" t="s">
        <v>361</v>
      </c>
      <c r="C165" s="12" t="s">
        <v>611</v>
      </c>
      <c r="D165" s="12" t="s">
        <v>612</v>
      </c>
      <c r="E165" s="22"/>
      <c r="F165" s="14"/>
      <c r="G165" s="14"/>
      <c r="H165" s="25"/>
    </row>
    <row r="166" spans="1:8" ht="102">
      <c r="A166" s="4">
        <v>347</v>
      </c>
      <c r="B166" s="12" t="s">
        <v>362</v>
      </c>
      <c r="C166" s="12" t="s">
        <v>613</v>
      </c>
      <c r="D166" s="12" t="s">
        <v>614</v>
      </c>
      <c r="E166" s="22"/>
      <c r="F166" s="14"/>
      <c r="G166" s="14"/>
      <c r="H166" s="25"/>
    </row>
    <row r="167" spans="1:8" ht="85">
      <c r="A167" s="4">
        <v>348</v>
      </c>
      <c r="B167" s="12" t="s">
        <v>363</v>
      </c>
      <c r="C167" s="12" t="s">
        <v>615</v>
      </c>
      <c r="D167" s="12" t="s">
        <v>616</v>
      </c>
      <c r="E167" s="22"/>
      <c r="F167" s="14"/>
      <c r="G167" s="14"/>
      <c r="H167" s="25"/>
    </row>
    <row r="168" spans="1:8" ht="119">
      <c r="A168" s="4">
        <v>349</v>
      </c>
      <c r="B168" s="12" t="s">
        <v>364</v>
      </c>
      <c r="C168" s="12" t="s">
        <v>617</v>
      </c>
      <c r="D168" s="12" t="s">
        <v>618</v>
      </c>
      <c r="E168" s="22"/>
      <c r="F168" s="14"/>
      <c r="G168" s="14"/>
      <c r="H168" s="25"/>
    </row>
    <row r="172" spans="1:8" ht="17">
      <c r="B172" s="11" t="s">
        <v>262</v>
      </c>
    </row>
    <row r="173" spans="1:8" ht="68">
      <c r="A173" s="4">
        <v>350</v>
      </c>
      <c r="B173" s="12" t="s">
        <v>365</v>
      </c>
      <c r="C173" s="12" t="s">
        <v>619</v>
      </c>
      <c r="D173" s="12" t="s">
        <v>620</v>
      </c>
      <c r="E173" s="22"/>
      <c r="F173" s="14"/>
      <c r="G173" s="14"/>
      <c r="H173" s="25"/>
    </row>
    <row r="174" spans="1:8" ht="68">
      <c r="A174" s="4">
        <v>351</v>
      </c>
      <c r="B174" s="12" t="s">
        <v>366</v>
      </c>
      <c r="C174" s="12" t="s">
        <v>621</v>
      </c>
      <c r="D174" s="12" t="s">
        <v>622</v>
      </c>
      <c r="E174" s="22"/>
      <c r="F174" s="14"/>
      <c r="G174" s="14"/>
      <c r="H174" s="25"/>
    </row>
    <row r="175" spans="1:8" ht="51">
      <c r="A175" s="4">
        <v>352</v>
      </c>
      <c r="B175" s="12" t="s">
        <v>367</v>
      </c>
      <c r="C175" s="12" t="s">
        <v>623</v>
      </c>
      <c r="D175" s="12" t="s">
        <v>624</v>
      </c>
      <c r="E175" s="22"/>
      <c r="F175" s="14"/>
      <c r="G175" s="14"/>
      <c r="H175" s="25"/>
    </row>
    <row r="176" spans="1:8" ht="102">
      <c r="A176" s="4">
        <v>353</v>
      </c>
      <c r="B176" s="12" t="s">
        <v>278</v>
      </c>
      <c r="C176" s="12" t="s">
        <v>625</v>
      </c>
      <c r="D176" s="12" t="s">
        <v>626</v>
      </c>
      <c r="E176" s="22"/>
      <c r="F176" s="14"/>
      <c r="G176" s="14"/>
      <c r="H176" s="25"/>
    </row>
    <row r="177" spans="1:8" ht="68">
      <c r="A177" s="4">
        <v>354</v>
      </c>
      <c r="B177" s="12" t="s">
        <v>368</v>
      </c>
      <c r="C177" s="12" t="s">
        <v>627</v>
      </c>
      <c r="D177" s="12" t="s">
        <v>628</v>
      </c>
      <c r="E177" s="22"/>
      <c r="F177" s="14"/>
      <c r="G177" s="14"/>
      <c r="H177" s="25"/>
    </row>
    <row r="178" spans="1:8" ht="68">
      <c r="A178" s="4">
        <v>355</v>
      </c>
      <c r="B178" s="12" t="s">
        <v>369</v>
      </c>
      <c r="C178" s="12" t="s">
        <v>629</v>
      </c>
      <c r="D178" s="12" t="s">
        <v>630</v>
      </c>
      <c r="E178" s="22"/>
      <c r="F178" s="14"/>
      <c r="G178" s="14"/>
      <c r="H178" s="25"/>
    </row>
    <row r="179" spans="1:8" ht="119">
      <c r="A179" s="4">
        <v>356</v>
      </c>
      <c r="B179" s="12" t="s">
        <v>370</v>
      </c>
      <c r="C179" s="12" t="s">
        <v>631</v>
      </c>
      <c r="D179" s="12" t="s">
        <v>632</v>
      </c>
      <c r="E179" s="22"/>
      <c r="F179" s="14"/>
      <c r="G179" s="14"/>
      <c r="H179" s="25"/>
    </row>
    <row r="180" spans="1:8" ht="51">
      <c r="A180" s="4">
        <v>357</v>
      </c>
      <c r="B180" s="12" t="s">
        <v>371</v>
      </c>
      <c r="C180" s="12" t="s">
        <v>633</v>
      </c>
      <c r="D180" s="12" t="s">
        <v>634</v>
      </c>
      <c r="E180" s="22"/>
      <c r="F180" s="14"/>
      <c r="G180" s="14"/>
      <c r="H180" s="25"/>
    </row>
    <row r="181" spans="1:8" ht="68">
      <c r="A181" s="4">
        <v>358</v>
      </c>
      <c r="B181" s="12" t="s">
        <v>372</v>
      </c>
      <c r="C181" s="12" t="s">
        <v>635</v>
      </c>
      <c r="D181" s="12" t="s">
        <v>636</v>
      </c>
      <c r="E181" s="22"/>
      <c r="F181" s="14"/>
      <c r="G181" s="14"/>
      <c r="H181" s="25"/>
    </row>
    <row r="185" spans="1:8" ht="17">
      <c r="B185" s="11" t="s">
        <v>260</v>
      </c>
    </row>
    <row r="186" spans="1:8" ht="32">
      <c r="B186" s="26" t="s">
        <v>415</v>
      </c>
      <c r="C186" s="27" t="s">
        <v>412</v>
      </c>
    </row>
    <row r="187" spans="1:8" ht="51">
      <c r="A187" s="4">
        <v>359</v>
      </c>
      <c r="B187" s="12" t="s">
        <v>373</v>
      </c>
      <c r="C187" s="12" t="s">
        <v>637</v>
      </c>
      <c r="D187" s="12" t="s">
        <v>638</v>
      </c>
      <c r="E187" s="22"/>
      <c r="F187" s="14"/>
      <c r="G187" s="14"/>
      <c r="H187" s="25"/>
    </row>
    <row r="188" spans="1:8" ht="68">
      <c r="A188" s="4">
        <v>360</v>
      </c>
      <c r="B188" s="12" t="s">
        <v>374</v>
      </c>
      <c r="C188" s="12" t="s">
        <v>639</v>
      </c>
      <c r="D188" s="12" t="s">
        <v>640</v>
      </c>
      <c r="E188" s="22"/>
      <c r="F188" s="14"/>
      <c r="G188" s="14"/>
      <c r="H188" s="25"/>
    </row>
    <row r="189" spans="1:8" ht="85">
      <c r="A189" s="4">
        <v>361</v>
      </c>
      <c r="B189" s="12" t="s">
        <v>291</v>
      </c>
      <c r="C189" s="12" t="s">
        <v>641</v>
      </c>
      <c r="D189" s="12" t="s">
        <v>642</v>
      </c>
      <c r="E189" s="22"/>
      <c r="F189" s="14"/>
      <c r="G189" s="14"/>
      <c r="H189" s="25"/>
    </row>
    <row r="190" spans="1:8" ht="85">
      <c r="A190" s="4">
        <v>362</v>
      </c>
      <c r="B190" s="12" t="s">
        <v>375</v>
      </c>
      <c r="C190" s="12" t="s">
        <v>643</v>
      </c>
      <c r="D190" s="12" t="s">
        <v>644</v>
      </c>
      <c r="E190" s="22"/>
      <c r="F190" s="14"/>
      <c r="G190" s="14"/>
      <c r="H190" s="25"/>
    </row>
    <row r="191" spans="1:8" ht="85">
      <c r="A191" s="4">
        <v>363</v>
      </c>
      <c r="B191" s="12" t="s">
        <v>376</v>
      </c>
      <c r="C191" s="12" t="s">
        <v>645</v>
      </c>
      <c r="D191" s="12" t="s">
        <v>646</v>
      </c>
      <c r="E191" s="22"/>
      <c r="F191" s="14"/>
      <c r="G191" s="14"/>
      <c r="H191" s="25"/>
    </row>
    <row r="192" spans="1:8" ht="68">
      <c r="A192" s="4">
        <v>364</v>
      </c>
      <c r="B192" s="12" t="s">
        <v>356</v>
      </c>
      <c r="C192" s="12" t="s">
        <v>647</v>
      </c>
      <c r="D192" s="12" t="s">
        <v>648</v>
      </c>
      <c r="E192" s="22"/>
      <c r="F192" s="14"/>
      <c r="G192" s="14"/>
      <c r="H192" s="25"/>
    </row>
    <row r="193" spans="1:8" ht="51">
      <c r="A193" s="4">
        <v>365</v>
      </c>
      <c r="B193" s="12" t="s">
        <v>377</v>
      </c>
      <c r="C193" s="12" t="s">
        <v>649</v>
      </c>
      <c r="D193" s="12" t="s">
        <v>650</v>
      </c>
      <c r="E193" s="22"/>
      <c r="F193" s="14"/>
      <c r="G193" s="14"/>
      <c r="H193" s="25"/>
    </row>
    <row r="194" spans="1:8" ht="85">
      <c r="A194" s="4">
        <v>366</v>
      </c>
      <c r="B194" s="12" t="s">
        <v>378</v>
      </c>
      <c r="C194" s="12" t="s">
        <v>651</v>
      </c>
      <c r="D194" s="12" t="s">
        <v>652</v>
      </c>
      <c r="E194" s="22"/>
      <c r="F194" s="14"/>
      <c r="G194" s="14"/>
      <c r="H194" s="25"/>
    </row>
    <row r="195" spans="1:8" ht="51">
      <c r="A195" s="4">
        <v>367</v>
      </c>
      <c r="B195" s="12" t="s">
        <v>379</v>
      </c>
      <c r="C195" s="12" t="s">
        <v>653</v>
      </c>
      <c r="D195" s="12" t="s">
        <v>654</v>
      </c>
      <c r="E195" s="22"/>
      <c r="F195" s="14"/>
      <c r="G195" s="14"/>
      <c r="H195" s="25"/>
    </row>
    <row r="196" spans="1:8" ht="68">
      <c r="A196" s="4">
        <v>368</v>
      </c>
      <c r="B196" s="12" t="s">
        <v>380</v>
      </c>
      <c r="C196" s="12" t="s">
        <v>655</v>
      </c>
      <c r="D196" s="12" t="s">
        <v>656</v>
      </c>
      <c r="E196" s="22"/>
      <c r="F196" s="14"/>
      <c r="G196" s="14"/>
      <c r="H196" s="25"/>
    </row>
    <row r="198" spans="1:8" ht="17">
      <c r="B198" s="26" t="s">
        <v>421</v>
      </c>
      <c r="C198" s="20" t="s">
        <v>413</v>
      </c>
    </row>
    <row r="199" spans="1:8" ht="68">
      <c r="A199" s="4">
        <v>369</v>
      </c>
      <c r="B199" s="12" t="s">
        <v>381</v>
      </c>
      <c r="C199" s="12" t="s">
        <v>657</v>
      </c>
      <c r="D199" s="12" t="s">
        <v>658</v>
      </c>
      <c r="E199" s="22"/>
      <c r="F199" s="14"/>
      <c r="G199" s="14"/>
      <c r="H199" s="25"/>
    </row>
    <row r="200" spans="1:8" ht="68">
      <c r="A200" s="4">
        <v>370</v>
      </c>
      <c r="B200" s="12" t="s">
        <v>382</v>
      </c>
      <c r="C200" s="12" t="s">
        <v>659</v>
      </c>
      <c r="D200" s="12" t="s">
        <v>660</v>
      </c>
      <c r="E200" s="22"/>
      <c r="F200" s="14"/>
      <c r="G200" s="14"/>
      <c r="H200" s="25"/>
    </row>
    <row r="201" spans="1:8" ht="85">
      <c r="A201" s="4">
        <v>371</v>
      </c>
      <c r="B201" s="12" t="s">
        <v>383</v>
      </c>
      <c r="C201" s="12" t="s">
        <v>661</v>
      </c>
      <c r="D201" s="12" t="s">
        <v>662</v>
      </c>
      <c r="E201" s="22"/>
      <c r="F201" s="14"/>
      <c r="G201" s="14"/>
      <c r="H201" s="25"/>
    </row>
    <row r="202" spans="1:8" ht="85">
      <c r="A202" s="4">
        <v>372</v>
      </c>
      <c r="B202" s="12" t="s">
        <v>384</v>
      </c>
      <c r="C202" s="12" t="s">
        <v>663</v>
      </c>
      <c r="D202" s="12" t="s">
        <v>664</v>
      </c>
      <c r="E202" s="22"/>
      <c r="F202" s="14"/>
      <c r="G202" s="14"/>
      <c r="H202" s="25"/>
    </row>
    <row r="205" spans="1:8" ht="17">
      <c r="B205" s="26" t="s">
        <v>422</v>
      </c>
      <c r="C205" s="20" t="s">
        <v>414</v>
      </c>
    </row>
    <row r="206" spans="1:8" ht="85">
      <c r="A206" s="4">
        <v>373</v>
      </c>
      <c r="B206" s="12" t="s">
        <v>385</v>
      </c>
      <c r="C206" s="12" t="s">
        <v>665</v>
      </c>
      <c r="D206" s="12" t="s">
        <v>666</v>
      </c>
      <c r="E206" s="22"/>
      <c r="F206" s="14"/>
      <c r="G206" s="14"/>
      <c r="H206" s="25"/>
    </row>
    <row r="207" spans="1:8" ht="85">
      <c r="A207" s="4">
        <v>374</v>
      </c>
      <c r="B207" s="12" t="s">
        <v>386</v>
      </c>
      <c r="C207" s="12" t="s">
        <v>667</v>
      </c>
      <c r="D207" s="12" t="s">
        <v>668</v>
      </c>
      <c r="E207" s="22"/>
      <c r="F207" s="14"/>
      <c r="G207" s="14"/>
      <c r="H207" s="25"/>
    </row>
    <row r="208" spans="1:8" ht="102">
      <c r="A208" s="4">
        <v>375</v>
      </c>
      <c r="B208" s="12" t="s">
        <v>387</v>
      </c>
      <c r="C208" s="12" t="s">
        <v>669</v>
      </c>
      <c r="D208" s="12" t="s">
        <v>670</v>
      </c>
      <c r="E208" s="22"/>
      <c r="F208" s="14"/>
      <c r="G208" s="14"/>
      <c r="H208" s="25"/>
    </row>
    <row r="211" spans="1:8" ht="17">
      <c r="B211" s="11" t="s">
        <v>40</v>
      </c>
    </row>
    <row r="212" spans="1:8" ht="85">
      <c r="A212" s="4">
        <v>376</v>
      </c>
      <c r="B212" s="12" t="s">
        <v>388</v>
      </c>
      <c r="C212" s="12" t="s">
        <v>671</v>
      </c>
      <c r="D212" s="12" t="s">
        <v>672</v>
      </c>
      <c r="E212" s="22"/>
      <c r="F212" s="14"/>
      <c r="G212" s="14"/>
      <c r="H212" s="25"/>
    </row>
    <row r="213" spans="1:8" ht="204">
      <c r="A213" s="4">
        <v>377</v>
      </c>
      <c r="B213" s="12" t="s">
        <v>389</v>
      </c>
      <c r="C213" s="12" t="s">
        <v>673</v>
      </c>
      <c r="D213" s="12" t="s">
        <v>674</v>
      </c>
      <c r="E213" s="22"/>
      <c r="F213" s="14"/>
      <c r="G213" s="14"/>
      <c r="H213" s="25"/>
    </row>
    <row r="214" spans="1:8" ht="85">
      <c r="A214" s="4">
        <v>378</v>
      </c>
      <c r="B214" s="12" t="s">
        <v>50</v>
      </c>
      <c r="C214" s="12" t="s">
        <v>136</v>
      </c>
      <c r="D214" s="12" t="s">
        <v>675</v>
      </c>
      <c r="E214" s="22"/>
      <c r="F214" s="14"/>
      <c r="G214" s="14"/>
      <c r="H214" s="25"/>
    </row>
    <row r="215" spans="1:8" ht="102">
      <c r="A215" s="4">
        <v>379</v>
      </c>
      <c r="B215" s="12" t="s">
        <v>390</v>
      </c>
      <c r="C215" s="12" t="s">
        <v>676</v>
      </c>
      <c r="D215" s="12" t="s">
        <v>677</v>
      </c>
      <c r="E215" s="22"/>
      <c r="F215" s="14"/>
      <c r="G215" s="14"/>
      <c r="H215" s="25"/>
    </row>
    <row r="216" spans="1:8" ht="68">
      <c r="A216" s="4">
        <v>380</v>
      </c>
      <c r="B216" s="12" t="s">
        <v>391</v>
      </c>
      <c r="C216" s="12" t="s">
        <v>678</v>
      </c>
      <c r="D216" s="12" t="s">
        <v>679</v>
      </c>
      <c r="E216" s="22"/>
      <c r="F216" s="14"/>
      <c r="G216" s="14"/>
      <c r="H216" s="25"/>
    </row>
    <row r="217" spans="1:8" ht="85">
      <c r="A217" s="4">
        <v>381</v>
      </c>
      <c r="B217" s="12" t="s">
        <v>392</v>
      </c>
      <c r="C217" s="12" t="s">
        <v>204</v>
      </c>
      <c r="D217" s="12" t="s">
        <v>680</v>
      </c>
      <c r="E217" s="22"/>
      <c r="F217" s="14"/>
      <c r="G217" s="14"/>
      <c r="H217" s="25"/>
    </row>
    <row r="218" spans="1:8" ht="85">
      <c r="A218" s="4">
        <v>382</v>
      </c>
      <c r="B218" s="12" t="s">
        <v>102</v>
      </c>
      <c r="C218" s="12" t="s">
        <v>205</v>
      </c>
      <c r="D218" s="12" t="s">
        <v>681</v>
      </c>
      <c r="E218" s="22"/>
      <c r="F218" s="14"/>
      <c r="G218" s="14"/>
      <c r="H218" s="25"/>
    </row>
    <row r="219" spans="1:8" ht="68">
      <c r="A219" s="4">
        <v>383</v>
      </c>
      <c r="B219" s="12" t="s">
        <v>393</v>
      </c>
      <c r="C219" s="12" t="s">
        <v>207</v>
      </c>
      <c r="D219" s="12" t="s">
        <v>682</v>
      </c>
      <c r="E219" s="22"/>
      <c r="F219" s="14"/>
      <c r="G219" s="14"/>
      <c r="H219" s="25"/>
    </row>
    <row r="220" spans="1:8" ht="102">
      <c r="A220" s="4">
        <v>384</v>
      </c>
      <c r="B220" s="12" t="s">
        <v>105</v>
      </c>
      <c r="C220" s="12" t="s">
        <v>208</v>
      </c>
      <c r="D220" s="12" t="s">
        <v>683</v>
      </c>
      <c r="E220" s="22"/>
      <c r="F220" s="14"/>
      <c r="G220" s="14"/>
      <c r="H220" s="25"/>
    </row>
    <row r="221" spans="1:8" ht="102">
      <c r="A221" s="4">
        <v>385</v>
      </c>
      <c r="B221" s="12" t="s">
        <v>106</v>
      </c>
      <c r="C221" s="12" t="s">
        <v>209</v>
      </c>
      <c r="D221" s="12" t="s">
        <v>684</v>
      </c>
      <c r="E221" s="22"/>
      <c r="F221" s="14"/>
      <c r="G221" s="14"/>
      <c r="H221" s="25"/>
    </row>
    <row r="222" spans="1:8" ht="68">
      <c r="A222" s="4">
        <v>386</v>
      </c>
      <c r="B222" s="12" t="s">
        <v>394</v>
      </c>
      <c r="C222" s="12" t="s">
        <v>685</v>
      </c>
      <c r="D222" s="12" t="s">
        <v>686</v>
      </c>
      <c r="E222" s="22"/>
      <c r="F222" s="14"/>
      <c r="G222" s="14"/>
      <c r="H222" s="25"/>
    </row>
    <row r="223" spans="1:8" ht="68">
      <c r="A223" s="4">
        <v>387</v>
      </c>
      <c r="B223" s="12" t="s">
        <v>32</v>
      </c>
      <c r="C223" s="12" t="s">
        <v>687</v>
      </c>
      <c r="D223" s="12" t="s">
        <v>688</v>
      </c>
      <c r="E223" s="22"/>
      <c r="F223" s="14"/>
      <c r="G223" s="14"/>
      <c r="H223" s="25"/>
    </row>
    <row r="224" spans="1:8" ht="34">
      <c r="A224" s="4">
        <v>388</v>
      </c>
      <c r="B224" s="12" t="s">
        <v>395</v>
      </c>
      <c r="C224" s="12" t="s">
        <v>689</v>
      </c>
      <c r="D224" s="12" t="s">
        <v>690</v>
      </c>
      <c r="E224" s="22"/>
      <c r="F224" s="14"/>
      <c r="G224" s="14"/>
      <c r="H224" s="25"/>
    </row>
    <row r="225" spans="1:8" ht="51">
      <c r="A225" s="4">
        <v>389</v>
      </c>
      <c r="B225" s="12" t="s">
        <v>396</v>
      </c>
      <c r="C225" s="12" t="s">
        <v>691</v>
      </c>
      <c r="D225" s="12" t="s">
        <v>692</v>
      </c>
      <c r="E225" s="22"/>
      <c r="F225" s="14"/>
      <c r="G225" s="14"/>
      <c r="H225" s="25"/>
    </row>
    <row r="229" spans="1:8" ht="17">
      <c r="B229" s="11" t="s">
        <v>39</v>
      </c>
    </row>
    <row r="230" spans="1:8" ht="170">
      <c r="A230" s="4">
        <v>390</v>
      </c>
      <c r="B230" s="12" t="s">
        <v>397</v>
      </c>
      <c r="C230" s="12" t="s">
        <v>693</v>
      </c>
      <c r="D230" s="12" t="s">
        <v>694</v>
      </c>
      <c r="E230" s="22"/>
      <c r="F230" s="14"/>
      <c r="G230" s="14"/>
      <c r="H230" s="25"/>
    </row>
    <row r="231" spans="1:8" ht="68">
      <c r="A231" s="4">
        <v>391</v>
      </c>
      <c r="B231" s="12" t="s">
        <v>398</v>
      </c>
      <c r="C231" s="12" t="s">
        <v>695</v>
      </c>
      <c r="D231" s="12" t="s">
        <v>696</v>
      </c>
      <c r="E231" s="22"/>
      <c r="F231" s="14"/>
      <c r="G231" s="14"/>
      <c r="H231" s="25"/>
    </row>
    <row r="232" spans="1:8" ht="68">
      <c r="A232" s="4">
        <v>392</v>
      </c>
      <c r="B232" s="12" t="s">
        <v>399</v>
      </c>
      <c r="C232" s="12" t="s">
        <v>697</v>
      </c>
      <c r="D232" s="12" t="s">
        <v>698</v>
      </c>
      <c r="E232" s="22"/>
      <c r="F232" s="14"/>
      <c r="G232" s="14"/>
      <c r="H232" s="25"/>
    </row>
    <row r="233" spans="1:8" ht="68">
      <c r="A233" s="4">
        <v>393</v>
      </c>
      <c r="B233" s="12" t="s">
        <v>400</v>
      </c>
      <c r="C233" s="12" t="s">
        <v>699</v>
      </c>
      <c r="D233" s="12" t="s">
        <v>700</v>
      </c>
      <c r="E233" s="22"/>
      <c r="F233" s="14"/>
      <c r="G233" s="14"/>
      <c r="H233" s="25"/>
    </row>
    <row r="234" spans="1:8" ht="68">
      <c r="A234" s="4">
        <v>394</v>
      </c>
      <c r="B234" s="12" t="s">
        <v>401</v>
      </c>
      <c r="C234" s="12" t="s">
        <v>701</v>
      </c>
      <c r="D234" s="12" t="s">
        <v>702</v>
      </c>
      <c r="E234" s="22"/>
      <c r="F234" s="14"/>
      <c r="G234" s="14"/>
      <c r="H234" s="25"/>
    </row>
    <row r="235" spans="1:8" ht="68">
      <c r="A235" s="4">
        <v>395</v>
      </c>
      <c r="B235" s="12" t="s">
        <v>402</v>
      </c>
      <c r="C235" s="12" t="s">
        <v>703</v>
      </c>
      <c r="D235" s="12" t="s">
        <v>704</v>
      </c>
      <c r="E235" s="22"/>
      <c r="F235" s="14"/>
      <c r="G235" s="14"/>
      <c r="H235" s="25"/>
    </row>
    <row r="236" spans="1:8" ht="68">
      <c r="A236" s="4">
        <v>396</v>
      </c>
      <c r="B236" s="12" t="s">
        <v>245</v>
      </c>
      <c r="C236" s="12" t="s">
        <v>193</v>
      </c>
      <c r="D236" s="12" t="s">
        <v>705</v>
      </c>
      <c r="E236" s="22"/>
      <c r="F236" s="14"/>
      <c r="G236" s="14"/>
      <c r="H236" s="25"/>
    </row>
    <row r="237" spans="1:8" ht="85">
      <c r="A237" s="4">
        <v>397</v>
      </c>
      <c r="B237" s="12" t="s">
        <v>403</v>
      </c>
      <c r="C237" s="12" t="s">
        <v>706</v>
      </c>
      <c r="D237" s="12" t="s">
        <v>707</v>
      </c>
      <c r="E237" s="22"/>
      <c r="F237" s="14"/>
      <c r="G237" s="14"/>
      <c r="H237" s="25"/>
    </row>
    <row r="238" spans="1:8" ht="34">
      <c r="A238" s="4">
        <v>398</v>
      </c>
      <c r="B238" s="12" t="s">
        <v>252</v>
      </c>
      <c r="C238" s="12" t="s">
        <v>708</v>
      </c>
      <c r="D238" s="12" t="s">
        <v>24</v>
      </c>
      <c r="E238" s="22"/>
      <c r="F238" s="14"/>
      <c r="G238" s="14"/>
      <c r="H238" s="25"/>
    </row>
    <row r="239" spans="1:8" ht="34">
      <c r="A239" s="4">
        <v>399</v>
      </c>
      <c r="B239" s="12" t="s">
        <v>404</v>
      </c>
      <c r="C239" s="12" t="s">
        <v>709</v>
      </c>
      <c r="D239" s="12" t="s">
        <v>24</v>
      </c>
      <c r="E239" s="22"/>
      <c r="F239" s="14"/>
      <c r="G239" s="14"/>
      <c r="H239" s="25"/>
    </row>
    <row r="240" spans="1:8" ht="34">
      <c r="A240" s="4">
        <v>400</v>
      </c>
      <c r="B240" s="12" t="s">
        <v>405</v>
      </c>
      <c r="C240" s="12" t="s">
        <v>710</v>
      </c>
      <c r="D240" s="12" t="s">
        <v>24</v>
      </c>
      <c r="E240" s="22"/>
      <c r="F240" s="14"/>
      <c r="G240" s="14"/>
      <c r="H240" s="25"/>
    </row>
    <row r="241" spans="1:8" ht="34">
      <c r="A241" s="4">
        <v>401</v>
      </c>
      <c r="B241" s="12" t="s">
        <v>96</v>
      </c>
      <c r="C241" s="12" t="s">
        <v>711</v>
      </c>
      <c r="D241" s="12" t="s">
        <v>24</v>
      </c>
      <c r="E241" s="22"/>
      <c r="F241" s="14"/>
      <c r="G241" s="14"/>
      <c r="H241" s="25"/>
    </row>
    <row r="245" spans="1:8" ht="17">
      <c r="B245" s="11" t="s">
        <v>261</v>
      </c>
    </row>
    <row r="246" spans="1:8" ht="85">
      <c r="A246" s="4">
        <v>402</v>
      </c>
      <c r="B246" s="12" t="s">
        <v>107</v>
      </c>
      <c r="C246" s="12" t="s">
        <v>210</v>
      </c>
      <c r="D246" s="12" t="s">
        <v>486</v>
      </c>
      <c r="E246" s="22"/>
      <c r="F246" s="14"/>
      <c r="G246" s="14"/>
      <c r="H246" s="25"/>
    </row>
    <row r="247" spans="1:8" ht="34">
      <c r="A247" s="4">
        <v>403</v>
      </c>
      <c r="B247" s="12" t="s">
        <v>406</v>
      </c>
      <c r="C247" s="12" t="s">
        <v>712</v>
      </c>
      <c r="D247" s="12" t="s">
        <v>486</v>
      </c>
      <c r="E247" s="22"/>
      <c r="F247" s="14"/>
      <c r="G247" s="14"/>
      <c r="H247" s="25"/>
    </row>
    <row r="248" spans="1:8" ht="51">
      <c r="A248" s="4">
        <v>404</v>
      </c>
      <c r="B248" s="12" t="s">
        <v>407</v>
      </c>
      <c r="C248" s="12" t="s">
        <v>713</v>
      </c>
      <c r="D248" s="12" t="s">
        <v>486</v>
      </c>
      <c r="E248" s="22"/>
      <c r="F248" s="14"/>
      <c r="G248" s="14"/>
      <c r="H248" s="25"/>
    </row>
    <row r="249" spans="1:8" ht="34">
      <c r="A249" s="4">
        <v>405</v>
      </c>
      <c r="B249" s="12" t="s">
        <v>408</v>
      </c>
      <c r="C249" s="12" t="s">
        <v>714</v>
      </c>
      <c r="D249" s="12" t="s">
        <v>486</v>
      </c>
      <c r="E249" s="22"/>
      <c r="F249" s="14"/>
      <c r="G249" s="14"/>
      <c r="H249" s="25"/>
    </row>
    <row r="250" spans="1:8" ht="34">
      <c r="A250" s="4">
        <v>406</v>
      </c>
      <c r="B250" s="12" t="s">
        <v>409</v>
      </c>
      <c r="C250" s="12" t="s">
        <v>715</v>
      </c>
      <c r="D250" s="12" t="s">
        <v>486</v>
      </c>
      <c r="E250" s="22"/>
      <c r="F250" s="14"/>
      <c r="G250" s="14"/>
      <c r="H250" s="25"/>
    </row>
    <row r="251" spans="1:8" ht="85">
      <c r="A251" s="4">
        <v>407</v>
      </c>
      <c r="B251" s="21" t="s">
        <v>108</v>
      </c>
      <c r="C251" s="12" t="s">
        <v>211</v>
      </c>
      <c r="D251" s="12" t="s">
        <v>486</v>
      </c>
      <c r="E251" s="22"/>
      <c r="F251" s="14"/>
      <c r="G251" s="14"/>
      <c r="H251" s="25"/>
    </row>
    <row r="252" spans="1:8" ht="119">
      <c r="A252" s="4">
        <v>408</v>
      </c>
      <c r="B252" s="12" t="s">
        <v>109</v>
      </c>
      <c r="C252" s="12" t="s">
        <v>212</v>
      </c>
      <c r="D252" s="12" t="s">
        <v>486</v>
      </c>
      <c r="E252" s="22"/>
      <c r="F252" s="14"/>
      <c r="G252" s="14"/>
      <c r="H252" s="25"/>
    </row>
  </sheetData>
  <mergeCells count="1">
    <mergeCell ref="C5:C15"/>
  </mergeCells>
  <dataValidations disablePrompts="1" count="2">
    <dataValidation type="list" allowBlank="1" showInputMessage="1" showErrorMessage="1" sqref="E80:E92 E246:E252 E238:E241 E224" xr:uid="{00000000-0002-0000-0500-000000000000}">
      <formula1>$A$22:$A$27</formula1>
    </dataValidation>
    <dataValidation type="list" allowBlank="1" showInputMessage="1" showErrorMessage="1" sqref="E78" xr:uid="{00000000-0002-0000-0500-000001000000}">
      <formula1>#REF!</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2019-07-11T20:23:42Z</dcterms:modified>
</cp:coreProperties>
</file>