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5532CFD4-BC0E-4D43-BE6B-F49A455B1156}" xr6:coauthVersionLast="43" xr6:coauthVersionMax="43" xr10:uidLastSave="{00000000-0000-0000-0000-000000000000}"/>
  <bookViews>
    <workbookView xWindow="25600" yWindow="-3060" windowWidth="38400" windowHeight="21600" activeTab="2" xr2:uid="{726E797E-0E57-1E42-B7AD-F2709731944B}"/>
  </bookViews>
  <sheets>
    <sheet name="Instructions" sheetId="1" r:id="rId1"/>
    <sheet name="Company Information" sheetId="3" r:id="rId2"/>
    <sheet name="P2P" sheetId="2" r:id="rId3"/>
    <sheet name="Sourcing2" sheetId="4" state="hidden" r:id="rId4"/>
  </sheets>
  <definedNames>
    <definedName name="_xlnm._FilterDatabase" localSheetId="2" hidden="1">P2P!#REF!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1" i="2" l="1"/>
  <c r="E100" i="2"/>
  <c r="E90" i="2"/>
  <c r="E71" i="2"/>
  <c r="E38" i="2"/>
  <c r="E34" i="2"/>
  <c r="E33" i="2"/>
  <c r="E31" i="2"/>
  <c r="E28" i="2"/>
  <c r="E27" i="2"/>
  <c r="R168" i="2"/>
  <c r="R167" i="2"/>
  <c r="R166" i="2"/>
  <c r="R165" i="2"/>
  <c r="R164" i="2"/>
  <c r="R163" i="2"/>
  <c r="R162" i="2"/>
  <c r="D15" i="2" s="1"/>
  <c r="R157" i="2"/>
  <c r="R156" i="2"/>
  <c r="R155" i="2"/>
  <c r="R154" i="2"/>
  <c r="R153" i="2"/>
  <c r="R152" i="2"/>
  <c r="R151" i="2"/>
  <c r="R150" i="2"/>
  <c r="R149" i="2"/>
  <c r="R148" i="2"/>
  <c r="R143" i="2"/>
  <c r="R142" i="2"/>
  <c r="R141" i="2"/>
  <c r="R136" i="2"/>
  <c r="R135" i="2"/>
  <c r="R134" i="2"/>
  <c r="R133" i="2"/>
  <c r="R132" i="2"/>
  <c r="R131" i="2"/>
  <c r="R130" i="2"/>
  <c r="R129" i="2"/>
  <c r="R128" i="2"/>
  <c r="R127" i="2"/>
  <c r="R126" i="2"/>
  <c r="R125" i="2"/>
  <c r="R124" i="2"/>
  <c r="R119" i="2"/>
  <c r="R118" i="2"/>
  <c r="R117" i="2"/>
  <c r="R116" i="2"/>
  <c r="R115" i="2"/>
  <c r="R114" i="2"/>
  <c r="R113" i="2"/>
  <c r="R108" i="2"/>
  <c r="R107" i="2"/>
  <c r="R106" i="2"/>
  <c r="R105" i="2"/>
  <c r="R104" i="2"/>
  <c r="R103" i="2"/>
  <c r="R102" i="2"/>
  <c r="R101" i="2"/>
  <c r="R100" i="2"/>
  <c r="R95" i="2"/>
  <c r="R94" i="2"/>
  <c r="R93" i="2"/>
  <c r="R92" i="2"/>
  <c r="R91" i="2"/>
  <c r="R90" i="2"/>
  <c r="R89" i="2"/>
  <c r="R88" i="2"/>
  <c r="R83" i="2"/>
  <c r="R82" i="2"/>
  <c r="R81" i="2"/>
  <c r="R80" i="2"/>
  <c r="R79" i="2"/>
  <c r="R78" i="2"/>
  <c r="R77" i="2"/>
  <c r="R76" i="2"/>
  <c r="R75" i="2"/>
  <c r="R74" i="2"/>
  <c r="R73" i="2"/>
  <c r="R72" i="2"/>
  <c r="R71" i="2"/>
  <c r="R70" i="2"/>
  <c r="D8" i="2" s="1"/>
  <c r="R65" i="2"/>
  <c r="R64" i="2"/>
  <c r="R63" i="2"/>
  <c r="R62" i="2"/>
  <c r="R61" i="2"/>
  <c r="R60" i="2"/>
  <c r="R59" i="2"/>
  <c r="R58" i="2"/>
  <c r="R57" i="2"/>
  <c r="R56" i="2"/>
  <c r="R55" i="2"/>
  <c r="R54" i="2"/>
  <c r="R53" i="2"/>
  <c r="R52" i="2"/>
  <c r="R51" i="2"/>
  <c r="R50" i="2"/>
  <c r="R49" i="2"/>
  <c r="R48" i="2"/>
  <c r="R47" i="2"/>
  <c r="R46" i="2"/>
  <c r="R45" i="2"/>
  <c r="R44" i="2"/>
  <c r="R43" i="2"/>
  <c r="R38" i="2"/>
  <c r="R37" i="2"/>
  <c r="R36" i="2"/>
  <c r="R35" i="2"/>
  <c r="R34" i="2"/>
  <c r="R33" i="2"/>
  <c r="R32" i="2"/>
  <c r="R31" i="2"/>
  <c r="R30" i="2"/>
  <c r="R29" i="2"/>
  <c r="R28" i="2"/>
  <c r="R27" i="2"/>
  <c r="D6" i="2" l="1"/>
  <c r="D7" i="2"/>
  <c r="D9" i="2"/>
  <c r="D10" i="2"/>
  <c r="D12" i="2"/>
  <c r="D14" i="2"/>
  <c r="D11" i="2"/>
  <c r="D13" i="2"/>
  <c r="D17" i="2" l="1"/>
  <c r="D18" i="2"/>
  <c r="D16" i="2"/>
</calcChain>
</file>

<file path=xl/sharedStrings.xml><?xml version="1.0" encoding="utf-8"?>
<sst xmlns="http://schemas.openxmlformats.org/spreadsheetml/2006/main" count="1156" uniqueCount="910">
  <si>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</si>
  <si>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</si>
  <si>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</si>
  <si>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</si>
  <si>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</si>
  <si>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</si>
  <si>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</si>
  <si>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</si>
  <si>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</si>
  <si>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</si>
  <si>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</si>
  <si>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</si>
  <si>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</si>
  <si>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</si>
  <si>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</si>
  <si>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</si>
  <si>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</si>
  <si>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</si>
  <si>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</si>
  <si>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</si>
  <si>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</si>
  <si>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</si>
  <si>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</si>
  <si>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</si>
  <si>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</si>
  <si>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</si>
  <si>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</si>
  <si>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</si>
  <si>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</si>
  <si>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</si>
  <si>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</si>
  <si>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</si>
  <si>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</si>
  <si>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</si>
  <si>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</si>
  <si>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</si>
  <si>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</si>
  <si>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</si>
  <si>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</si>
  <si>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</si>
  <si>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</si>
  <si>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</si>
  <si>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</si>
  <si>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</si>
  <si>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Spend Analysis</t>
  </si>
  <si>
    <t>Acronym</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</si>
  <si>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</si>
  <si>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</si>
  <si>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</si>
  <si>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</si>
  <si>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</si>
  <si>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</si>
  <si>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</si>
  <si>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</si>
  <si>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</si>
  <si>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</si>
  <si>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</si>
  <si>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</si>
  <si>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</si>
  <si>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</si>
  <si>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</si>
  <si>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</si>
  <si>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</si>
  <si>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</si>
  <si>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</si>
  <si>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</si>
  <si>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</si>
  <si>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</si>
  <si>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</si>
  <si>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</si>
  <si>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</si>
  <si>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</si>
  <si>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</si>
  <si>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</si>
  <si>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</si>
  <si>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</si>
  <si>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</si>
  <si>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</si>
  <si>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</si>
  <si>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</si>
  <si>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</si>
  <si>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</si>
  <si>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</si>
  <si>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</si>
  <si>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</si>
  <si>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</si>
  <si>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</si>
  <si>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</si>
  <si>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</si>
  <si>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</si>
  <si>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</si>
  <si>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</si>
  <si>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</si>
  <si>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</si>
  <si>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</si>
  <si>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</si>
  <si>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</si>
  <si>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</si>
  <si>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</si>
  <si>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</si>
  <si>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</si>
  <si>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</si>
  <si>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</si>
  <si>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</si>
  <si>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</si>
  <si>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</si>
  <si>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</si>
  <si>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</si>
  <si>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</si>
  <si>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</si>
  <si>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</si>
  <si>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</si>
  <si>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</si>
  <si>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</si>
  <si>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</si>
  <si>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</si>
  <si>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</si>
  <si>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</si>
  <si>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</si>
  <si>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</si>
  <si>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</si>
  <si>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</si>
  <si>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</si>
  <si>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</si>
  <si>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</si>
  <si>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</si>
  <si>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</si>
  <si>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</si>
  <si>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</si>
  <si>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</si>
  <si>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</si>
  <si>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</si>
  <si>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</si>
  <si>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</si>
  <si>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</si>
  <si>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</si>
  <si>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</si>
  <si>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</si>
  <si>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Self -Description</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</si>
  <si>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</si>
  <si>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</si>
  <si>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</si>
  <si>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</si>
  <si>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</si>
  <si>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</si>
  <si>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</si>
  <si>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</si>
  <si>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</si>
  <si>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</si>
  <si>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</si>
  <si>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</si>
  <si>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</si>
  <si>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</si>
  <si>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</si>
  <si>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</si>
  <si>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</si>
  <si>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</si>
  <si>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</si>
  <si>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</si>
  <si>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</si>
  <si>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</si>
  <si>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</si>
  <si>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</si>
  <si>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</si>
  <si>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</si>
  <si>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</si>
  <si>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</si>
  <si>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</si>
  <si>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</si>
  <si>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</si>
  <si>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</si>
  <si>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</si>
  <si>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</si>
  <si>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</si>
  <si>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</si>
  <si>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</si>
  <si>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</si>
  <si>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</si>
  <si>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</si>
  <si>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</si>
  <si>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</si>
  <si>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</si>
  <si>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</si>
  <si>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</si>
  <si>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</si>
  <si>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</si>
  <si>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</si>
  <si>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</si>
  <si>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</si>
  <si>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</si>
  <si>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</si>
  <si>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</si>
  <si>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</si>
  <si>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</si>
  <si>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</si>
  <si>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</si>
  <si>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</si>
  <si>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</si>
  <si>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</si>
  <si>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</si>
  <si>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</si>
  <si>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</si>
  <si>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</si>
  <si>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</si>
  <si>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</si>
  <si>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</si>
  <si>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</si>
  <si>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</si>
  <si>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</si>
  <si>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</si>
  <si>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</si>
  <si>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</si>
  <si>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</si>
  <si>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</si>
  <si>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</si>
  <si>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</si>
  <si>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</si>
  <si>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</si>
  <si>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</si>
  <si>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</si>
  <si>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</si>
  <si>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</si>
  <si>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</si>
  <si>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</si>
  <si>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</si>
  <si>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</si>
  <si>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</si>
  <si>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</si>
  <si>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</si>
  <si>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</si>
  <si>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</si>
  <si>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</si>
  <si>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</si>
  <si>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</si>
  <si>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</si>
  <si>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</si>
  <si>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</si>
  <si>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</si>
  <si>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</si>
  <si>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</si>
  <si>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</si>
  <si>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</si>
  <si>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</si>
  <si>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</si>
  <si>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</si>
  <si>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</si>
  <si>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</si>
  <si>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</si>
  <si>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</si>
  <si>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</si>
  <si>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</si>
  <si>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</si>
  <si>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</si>
  <si>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</si>
  <si>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</si>
  <si>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</si>
  <si>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</si>
  <si>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</si>
  <si>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</si>
  <si>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</si>
  <si>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</si>
  <si>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</si>
  <si>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</si>
  <si>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</si>
  <si>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</si>
  <si>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</si>
  <si>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</si>
  <si>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</si>
  <si>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</si>
  <si>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</si>
  <si>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</si>
  <si>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</si>
  <si>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</si>
  <si>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</si>
  <si>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</si>
  <si>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</si>
  <si>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</si>
  <si>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</si>
  <si>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</si>
  <si>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</si>
  <si>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</si>
  <si>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</si>
  <si>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</si>
  <si>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</si>
  <si>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</si>
  <si>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</si>
  <si>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</si>
  <si>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</si>
  <si>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</si>
  <si>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</si>
  <si>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</si>
  <si>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</si>
  <si>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</si>
  <si>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</si>
  <si>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</si>
  <si>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</si>
  <si>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</si>
  <si>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</si>
  <si>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</si>
  <si>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</si>
  <si>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</si>
  <si>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</si>
  <si>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</si>
  <si>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</si>
  <si>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</si>
  <si>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</si>
  <si>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</si>
  <si>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</si>
  <si>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</si>
  <si>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</si>
  <si>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</si>
  <si>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</si>
  <si>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</si>
  <si>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</si>
  <si>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</si>
  <si>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</si>
  <si>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</si>
  <si>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</si>
  <si>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</si>
  <si>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</si>
  <si>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</si>
  <si>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</si>
  <si>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</si>
  <si>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</si>
  <si>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</si>
  <si>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</si>
  <si>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</si>
  <si>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</si>
  <si>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</si>
  <si>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</si>
  <si>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</si>
  <si>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</si>
  <si>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</si>
  <si>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</si>
  <si>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</si>
  <si>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</si>
  <si>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</si>
  <si>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</si>
  <si>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</si>
  <si>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</si>
  <si>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</si>
  <si>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</si>
  <si>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</si>
  <si>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</si>
  <si>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</si>
  <si>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</si>
  <si>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</si>
  <si>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</si>
  <si>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</si>
  <si>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</si>
  <si>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</si>
  <si>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</si>
  <si>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</si>
  <si>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</si>
  <si>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</si>
  <si>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</si>
  <si>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</si>
  <si>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</si>
  <si>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</si>
  <si>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</si>
  <si>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</si>
  <si>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</si>
  <si>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</si>
  <si>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</si>
  <si>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</si>
  <si>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</si>
  <si>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</si>
  <si>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</si>
  <si>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</si>
  <si>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</si>
  <si>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</si>
  <si>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</si>
  <si>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</si>
  <si>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</si>
  <si>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</si>
  <si>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</si>
  <si>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</si>
  <si>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</si>
  <si>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</si>
  <si>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</si>
  <si>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</si>
  <si>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</si>
  <si>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</si>
  <si>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</si>
  <si>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</si>
  <si>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</si>
  <si>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</si>
  <si>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</si>
  <si>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</si>
  <si>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</si>
  <si>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</si>
  <si>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</si>
  <si>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</si>
  <si>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</si>
  <si>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</si>
  <si>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</si>
  <si>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</si>
  <si>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</si>
  <si>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</si>
  <si>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</si>
  <si>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</si>
  <si>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</si>
  <si>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</si>
  <si>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</si>
  <si>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</si>
  <si>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</si>
  <si>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</si>
  <si>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</si>
  <si>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</si>
  <si>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</si>
  <si>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</si>
  <si>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</si>
  <si>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</si>
  <si>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</si>
  <si>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</si>
  <si>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</si>
  <si>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</si>
  <si>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</si>
  <si>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</si>
  <si>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</si>
  <si>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</si>
  <si>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</si>
  <si>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</si>
  <si>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</si>
  <si>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</si>
  <si>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</si>
  <si>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</si>
  <si>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</si>
  <si>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</si>
  <si>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</si>
  <si>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</si>
  <si>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</si>
  <si>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</si>
  <si>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</si>
  <si>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</si>
  <si>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</si>
  <si>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</si>
  <si>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</si>
  <si>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</si>
  <si>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</si>
  <si>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</si>
  <si>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</si>
  <si>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</si>
  <si>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</si>
  <si>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</si>
  <si>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</si>
  <si>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</si>
  <si>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</si>
  <si>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</si>
  <si>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</si>
  <si>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</si>
  <si>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</si>
  <si>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</si>
  <si>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</si>
  <si>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</si>
  <si>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</si>
  <si>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</si>
  <si>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</si>
  <si>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</si>
  <si>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</si>
  <si>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</si>
  <si>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</si>
  <si>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</si>
  <si>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</si>
  <si>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</si>
  <si>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</si>
  <si>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</si>
  <si>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</si>
  <si>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</si>
  <si>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</si>
  <si>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</si>
  <si>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</si>
  <si>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</si>
  <si>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</si>
  <si>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</si>
  <si>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</si>
  <si>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</si>
  <si>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</si>
  <si>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</si>
  <si>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</si>
  <si>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</si>
  <si>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</si>
  <si>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</si>
  <si>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</si>
  <si>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</si>
  <si>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</si>
  <si>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</si>
  <si>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</si>
  <si>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</si>
  <si>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</si>
  <si>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</si>
  <si>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</si>
  <si>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</si>
  <si>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</si>
  <si>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</si>
  <si>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</si>
  <si>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</si>
  <si>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</si>
  <si>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</si>
  <si>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</si>
  <si>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</si>
  <si>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</si>
  <si>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</si>
  <si>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</si>
  <si>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</si>
  <si>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</si>
  <si>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</si>
  <si>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</si>
  <si>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</si>
  <si>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</si>
  <si>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</si>
  <si>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</si>
  <si>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</si>
  <si>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</si>
  <si>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</si>
  <si>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</si>
  <si>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</si>
  <si>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</si>
  <si>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</si>
  <si>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</si>
  <si>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</si>
  <si>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</si>
  <si>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</si>
  <si>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</si>
  <si>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</si>
  <si>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</si>
  <si>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</si>
  <si>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</si>
  <si>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</si>
  <si>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</si>
  <si>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</si>
  <si>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</si>
  <si>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</si>
  <si>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</si>
  <si>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</si>
  <si>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</si>
  <si>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</si>
  <si>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</si>
  <si>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</si>
  <si>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</si>
  <si>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</si>
  <si>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</si>
  <si>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</si>
  <si>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</si>
  <si>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</si>
  <si>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</si>
  <si>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</si>
  <si>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</si>
  <si>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</si>
  <si>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</si>
  <si>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</si>
  <si>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</si>
  <si>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</si>
  <si>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</si>
  <si>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</si>
  <si>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</si>
  <si>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</si>
  <si>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</si>
  <si>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</si>
  <si>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</si>
  <si>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</si>
  <si>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</si>
  <si>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</si>
  <si>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</si>
  <si>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</si>
  <si>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</si>
  <si>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</si>
  <si>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</si>
  <si>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</si>
  <si>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</si>
  <si>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</si>
  <si>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</si>
  <si>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</si>
  <si>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</si>
  <si>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</si>
  <si>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</si>
  <si>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</si>
  <si>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</si>
  <si>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</si>
  <si>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</si>
  <si>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</si>
  <si>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</si>
  <si>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</si>
  <si>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</si>
  <si>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</si>
  <si>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</si>
  <si>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</si>
  <si>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</si>
  <si>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</si>
  <si>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</si>
  <si>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</si>
  <si>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</si>
  <si>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</si>
  <si>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</si>
  <si>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</si>
  <si>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</si>
  <si>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</si>
  <si>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</si>
  <si>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</si>
  <si>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</si>
  <si>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</si>
  <si>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</si>
  <si>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</si>
  <si>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</si>
  <si>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</si>
  <si>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</si>
  <si>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</si>
  <si>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</si>
  <si>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</si>
  <si>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</si>
  <si>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</si>
  <si>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</si>
  <si>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</si>
  <si>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</si>
  <si>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</si>
  <si>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</si>
  <si>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</si>
  <si>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</si>
  <si>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</si>
  <si>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</si>
  <si>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</si>
  <si>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</si>
  <si>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</si>
  <si>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</si>
  <si>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</si>
  <si>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</si>
  <si>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</si>
  <si>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</si>
  <si>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</si>
  <si>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</si>
  <si>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</si>
  <si>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</si>
  <si>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</si>
  <si>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</si>
  <si>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</si>
  <si>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</si>
  <si>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</si>
  <si>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</si>
  <si>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</si>
  <si>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</si>
  <si>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</si>
  <si>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</si>
  <si>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</si>
  <si>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</si>
  <si>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</si>
  <si>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</si>
  <si>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</si>
  <si>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</si>
  <si>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</si>
  <si>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</si>
  <si>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</si>
  <si>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</si>
  <si>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</si>
  <si>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</si>
  <si>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</si>
  <si>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</si>
  <si>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</si>
  <si>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</si>
  <si>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</si>
  <si>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</si>
  <si>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</si>
  <si>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</si>
  <si>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</si>
  <si>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</si>
  <si>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</si>
  <si>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</si>
  <si>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</si>
  <si>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</si>
  <si>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</si>
  <si>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</si>
  <si>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</si>
  <si>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</si>
  <si>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</si>
  <si>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</si>
  <si>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</si>
  <si>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</si>
  <si>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</si>
  <si>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</si>
  <si>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</si>
  <si>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</si>
  <si>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</si>
  <si>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</si>
  <si>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</si>
  <si>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</si>
  <si>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</si>
  <si>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</si>
  <si>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</si>
  <si>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</si>
  <si>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</si>
  <si>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</si>
  <si>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</si>
  <si>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</si>
  <si>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</si>
  <si>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</si>
  <si>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</si>
  <si>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</si>
  <si>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</si>
  <si>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</si>
  <si>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</si>
  <si>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</si>
  <si>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</si>
  <si>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</si>
  <si>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</si>
  <si>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</si>
  <si>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</si>
  <si>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</si>
  <si>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</si>
  <si>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</si>
  <si>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</si>
  <si>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</si>
  <si>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</si>
  <si>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</si>
  <si>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</si>
  <si>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</si>
  <si>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</si>
  <si>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</si>
  <si>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</si>
  <si>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</si>
  <si>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</si>
  <si>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</si>
  <si>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</si>
  <si>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</si>
  <si>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</si>
  <si>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</si>
  <si>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</si>
  <si>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</si>
  <si>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</si>
  <si>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</si>
  <si>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</si>
  <si>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</si>
  <si>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</si>
  <si>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Quarter</t>
  </si>
  <si>
    <t>Customer count for each category (bubble size)</t>
  </si>
  <si>
    <t>Customer count (bubble size)</t>
  </si>
  <si>
    <t>Q3 18</t>
  </si>
  <si>
    <t>Analyst notes</t>
  </si>
  <si>
    <t>scseID</t>
  </si>
  <si>
    <t>Benchmark Average</t>
  </si>
  <si>
    <t>-</t>
  </si>
  <si>
    <t>Common ePRO &amp; I2P Subcategories</t>
  </si>
  <si>
    <t>Invoice-to-Pay</t>
  </si>
  <si>
    <t>Average ePRO Score</t>
  </si>
  <si>
    <t>Average I2P Score</t>
  </si>
  <si>
    <t>Average P2P Score</t>
  </si>
  <si>
    <t>Current score</t>
  </si>
  <si>
    <t>SM score (2)</t>
  </si>
  <si>
    <t>Self-score</t>
  </si>
  <si>
    <t>Self-description</t>
  </si>
  <si>
    <t>Q1 18</t>
  </si>
  <si>
    <t>Provider Average</t>
  </si>
  <si>
    <t>Note: Do NOT modify the format of the spreadsheet</t>
  </si>
  <si>
    <t>Please provide any new information (in the blue cells) below</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</si>
  <si>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</si>
  <si>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</si>
  <si>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Please provide your customer count for this category</t>
  </si>
  <si>
    <t>Company:</t>
  </si>
  <si>
    <t>Procure-to-Pay</t>
  </si>
  <si>
    <t>Reasoning</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</si>
  <si>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</si>
  <si>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</si>
  <si>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</si>
  <si>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</si>
  <si>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</si>
  <si>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</si>
  <si>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Please scroll to the right to find the quarter pertaining to the current RFI. Only submit updates in the cells blue colored cells.</t>
  </si>
  <si>
    <t>OpusCapita</t>
  </si>
  <si>
    <t xml:space="preserve">FunctionalDescription 01 - OC Catalog (Self Service Manager).pdf
FactSheet 02 - OC Catalog (Self Service Manager).pdf
</t>
  </si>
  <si>
    <t>See: 
FunctionalDescription 01 - OC Catalog (Self Service Manager).pdf
FactSheet 02 - OC Catalog (Self Service Manager).pdf
1.02 Tech-SSM-BRE.pdf
1.02 SSM-mappings-synch.pdf
1.02 SSM BRE.pdf
1.02 Tech SSM-Workflow.pdf
1.02 Tech-SSM-CatVersioning.pdf</t>
  </si>
  <si>
    <t xml:space="preserve">"Smarter Catalogs for Maintenance.pdf"
</t>
  </si>
  <si>
    <t xml:space="preserve">1.07 OPC-ProductandPriceAnalysisOPC8.pdf
</t>
  </si>
  <si>
    <t>FunctionalDescription 07 - OC Procurement (PROC)</t>
  </si>
  <si>
    <t>FunctionalDescription 03 - OC Shop (Online Product Catalog)</t>
  </si>
  <si>
    <t>1. Different profiles for shopping experience:
The visibility of various product ranges for different users (user groups) can be controlled via the view management. Thus a multitude of catalogs for different countries, regions, offices, departments or user groups can be created by administering only one content management system. For example, the administrative staff sees other items than the sales staff or the quality management staff. 
View management offers the option to restrict the content so that only certain suppliers, catalogs, material groups, or articles are displayed. What is more, keywords can be assigned to individual products. A filter makes sure that the products with these keywords are not displayed (or only to certain users).
2. Profile Configuration:
Each user has his own profile containing individual cost centers, delivery addresses and other requisition details allowing a fully automated requisitioning process. Certain information such as accessible cost centers are not editable by the user.</t>
  </si>
  <si>
    <t>FactSheet 05 - OC Shop (Online Product Catalog)
FunctionalDescription 03 - OC Shop (Online Product Catalog)</t>
  </si>
  <si>
    <t>1. Third Party Sources (Amazon for Business, eBay)
Amazon for Business has well documented API's to support the coreography of ordering from Amazon using a procurement/PO process.  We have implemented this within our application.  We are investigating similar capabilities for eBay and will support this type of non contracted procurement process when suitable API's are available.
2. Compare of internal and external items
Our product comparison capability allows the user to compare both internal catalog items and items from external sites. Any number of items can be added to the compare list; items form external sites can be added to the compare list from the cart and intenal items can be added to the compare list as the user browses and searches the internal catalog.  Please refer to Section 1,4 of the attached document FunctionalDescription 03 - OC Shop (Online Product Catalog).</t>
  </si>
  <si>
    <t>FactSheet 08 - OC Procurement (Procurement Manager)
FunctionalDescription 07 - OC Procurement (PROC)</t>
  </si>
  <si>
    <t>1. Support for non catalogued item requisitions
Free text requisitions
Products that are not included in the product range can be suggested to the purchasing department using a pre-defined "free text" form, using our smartform capabiities. This may consist of simple input fields in which the requisition is described, or it can be a specific form in which the requisitioner is asked to provide information based on a commodity group to the purchasing department, in order to avoid misunderstandings in the further process. Free text products or forms in general are treated differently in the approval workflow and can be submitted to the purchasing department for revision. In this context, products can be added or removed, quantities can be adapted, and account assignments changed. Using the catalog, the purchaser can replace the free text position with a catalog item. The requisitioner then receives a corresponding email notification.
Spot buying, one-time requirements
One-time requirements (so-called spot buy processes), also can be realized with OPC. Users with the necessary rights may directly send a one-time requirement to existing suppliers (or to the purchasing department). Unlike with "classic" free text enquiries, suppliers can directly add their products to the catalog via the content process. However, in such cases an enquiry number is assigned, i.e. these products cannot be found by all users via the catalog search, but only by those who know the enquiry.
2. Other offerings for Service Procurement
Outside our Service Order/Service Entry capabilties described below we do not have partner solutions in this area.
3. Temporary Labor Requests
We support 2 ways of requisitioning temp labor:
Forms Based requsitioning
This is the simplist form of requisitioning temp labor and other services.  A form is created to collect all the required information for specific category of service.  Forms are easy to configure and can be structured to be very specific to the category of service that is to be requested.  Depending on the type of reciept required the resulting requisition can be identified as either a good or services order.  Goods orders can be reciepted based on the quantity provided and is the most simplest service delivery acknowledgement process.  If the requisition is identified as a service order then the services can be acknowledged via the service entry capability.  (see below). If the supplier has an agreed rate sheet, they can access the rate sheet from the service entry feature to ensure that the service is entered at the contracted rates.
RFQ based requisitioning
For more complex services ordering, the RFQ module is used. A scope of work is defined in the RFQ and suppliers can respond providing estimates based on their rates sheets, or responding to the EBS contained in the RFQ.
4. Vendor Managed Stores
We do not have native functionality in support of VMS, however customers have supported this function by providing mobile devices with the procuremnet application to the suppliers who record their inventory replenishment as a requisition and the requisiiton goes through a apporval process and becomes a purchase order to the supplier for the replenishment amounts.
5. Service Entry
Suppliers may create service entry sheets which can include labor and equipment time sheets and material usages.  Please refer to FunctionalDescription 10 - OC Supplier Portal, section 2.3 Service Orders and Service Entry sheets.
This capability is native to the OpusCapita Solution.</t>
  </si>
  <si>
    <t>FactSheet 06 - OC Smart Forms
FunctionalDescription 04 - OC Smart Forms
FunctionalDescription 10 - OC Supplier Portal</t>
  </si>
  <si>
    <t>FactSheet 09 - OC SIM (Supplier Information Manager)</t>
  </si>
  <si>
    <t>FactSheet 06 - OC Smart Forms
FunctionalDescription 04 - OC Smart Forms</t>
  </si>
  <si>
    <t xml:space="preserve">1. Shopping cart/ Checkout process
The shopping cart and the requisition are essentially the same business object in OpusCapita.  Theis has been discussed in detail, in section 2.5.
2. Professsional Buyer Support
Professional buyer support is a roadmap item for H1 2018.  It will allow professional buyers to merge, split and re-organize requisitions.
</t>
  </si>
  <si>
    <t>FactSheet 07 - OC Quote (Request For Quote) 
FunctionalDescription 05 - OC Quote (Request for Quote)</t>
  </si>
  <si>
    <t>FunctionalDescription 08 - OC Budget</t>
  </si>
  <si>
    <t>1. Inventory Creation/Integration
We provide an Inventory Manager (INVT) module to manage warehouses, storage locations, material masters, and all aspects of inventory management.  
We do not provide a WMS/EAM system.
2. Track inventory throuughout requisitioning process
The inventory products are marked as inventory in our online product catalog and can then be ordered from the warehouse via our normal requisitoning process.
3. Inventory transfers (Replenishment)
Inventory replenishment is a process involved in making the stock full again in order to avoid stock-out. As a part of Inventory replenishment, the decisions are made in regard to when and how much should be ordered.
An order is made in case:
- Inventory has fallen below the defined level (reorder-point system)
- Predetermined period has expired (order-cycle system)
The ordered quantity is either a pre-determined order quantity or a variable quantity, which supplements the inventory in each case up to a certain order level. 
4. Inventory Solution
We have a native inventory solution.  Please see attachment Functional Description 01 - OC Inventory.</t>
  </si>
  <si>
    <t>Please see response in 6.3 of the Configurability section of this response.</t>
  </si>
  <si>
    <t>1. New Features and Functions
Please refer to attached document Product Roadmap 01 - OC P2P 2018</t>
  </si>
  <si>
    <t>Product Roadmap 01 - OC P2P 2018</t>
  </si>
  <si>
    <t>Please see response in 1.10 of the Catalogs Section of this response.</t>
  </si>
  <si>
    <t>The system supports different configurations at the System, Customer, Company/Org, Role, and user level. Our Provisioning Manager administration module handles a large part of this responsibility. Order tolerance thresholds and Order change rights, for example, are a combination of the Customer and User, User Group, and Role. The responsibilities are matrixed in that a user may have permissions to change cost center on a PO but only to Cost Centers to which his user, organization, and customer have access. Similar logic applies to addresses. The workflow process itself is highly configurable based on our embedded workflow engine. Thresholds for office supply for instance could be different than for free text orders, or IT Equipment. Approvers and default GLs can be different based on category.
Depending on their rights, users may withdraw requisitions from the approval process, change rejected shopping carts, or copy shopping carts to create new orders. This also includes validation, whether a product is still available and whether the price is still valid. Moreover, every time the shopping cart is changed, the workflow assignment is checked again to assure consistency.</t>
  </si>
  <si>
    <t>3.02 Tech-ProcMgr-PO.pdf</t>
  </si>
  <si>
    <t xml:space="preserve">In our solution we ensure contract compliance through our ability to check/validate or update prices (tiered, multi-currency, multi-contract, etc.) during the Requsition, PO creation and Invoice management processes. For blanket POs most all compliance happens during invoice validation which ensures prices are based on agreed rate sheets and approved materials pricing. We use standard price validation web services to technically ensure or validate price compliance. The use of REST based web services against our highly structured index file system ensure the system can support a high volume of transactions and make millions of prices available for checking. </t>
  </si>
  <si>
    <t xml:space="preserve">We are currently integrated to a tax calculation system to support estimated tax calcluation in the Procurement Manager product. We have numerous web service exits that can support interfacing to varioius customs/compliance solutions but we don't offer an out of the box customs import capability ourselves. </t>
  </si>
  <si>
    <t xml:space="preserve">1. Attach documents to an order:
Documents, including the possibility to configure which types of documents (pdf, docs, xslx, etc.) can be attached and transfered. All of our services and associated files operaite in a secured data center behind certified secure web applications. Only administrators and users who originated or apporved a requisition have access to the document attachments. 
2. Receiving order responses:
Either OpusCapita or the ERP system can transmit the order to the supplier. If the order is sent by OpusCapita, the order number generated by the ERP system can be used so the supplier can indicate it on their invoice.
OpusCapita's integrated document sending and receiving services can transmit and receive documents in different formats including XML,  EDIFACT, and other standards. We process over 200 million electronic documents per year (POs, POR, CO, Invoice, Bill of Lading etc.).  Transactions are also made available to suppliers in the Supplier Document Portal (see Functional Overview on SDP) where they can be easily viewed and edited by the supplier. All transactions are fully traceable and auditable. With Procurement Manager, orders can also be sent as PDF via email.
3. Send PO to ERP:
All orders are synchronised with the active ERP system via a standard interface. In return, OpusCapita receives an internal PO number created by the ERP system under which the corresponding order is stored and which is saved as reference besides the internal OpusCapita PO number. Attachements can be provided via our service either as embeded or as a URI reference. Some ERPs do not have the capaibility to utilize attachements so this always depends on the customer unless they are using our Procurement application where they always have access to attach files and view file attachements. </t>
  </si>
  <si>
    <t xml:space="preserve">Factsheet 10 - B2B_Integration_Track&amp;Trace.pdf
Factsheet 11 - Overview - OC_BNetwork.pdf
FunctionalDescription 13 - B2B Integration.pdf
</t>
  </si>
  <si>
    <t xml:space="preserve">1. Communication between buyers and suppliers (SDP):
OpusCapita’s Supplier Documents Portal (SDP) and B2B Integration services modules provide for an automated transmission of all business documents to both the backend systems of our customers and the systems of involved suppliers. We provide full electronic integration and exchange of various documents like purchase orders, advanced shipping notes, order confirmations or invoices. Integration is accurate, quick and secure without media discontinuity. Suppliers can access information in the supplier portal or receive information via direct integration. 
2. Order transmission methods:
OpusCapita can transmit electronic documents as XML, EDI (ANSI and EDIFACT), eMail (with PDF attachments), CSV, native ERP formats (IDOC XML, CXML), and as industry or regional standards (PEPPOL, PIDX, RossetaNet, etc). Our platform manages the document choreogrpahy and can provide users with the status of a document transaction as well as a status of the effected document (e.g. PO acknowldged). For additional information please see that attached referenced documents. </t>
  </si>
  <si>
    <t>Factsheet 10 - B2B_Integration_Track&amp;Trace.pdf
Factsheet 11 - Overview - OC_BNetwork.pdf
FunctionalDescription 13 - B2B Integration.pdf</t>
  </si>
  <si>
    <t>Our network solution is focused on supporting full automated and integrated document choreography including many different document types. Our Procurement Manager ordering module keeps track of the statuses of each document in including Requisitions, Purhcase Orders, Receipts and Invoices. Status of documents can be impacted by supplier interactions such as order acknoledgements or invoices. Approved users can change requisitions and POs and all users can review requisition, order, and invoice status. Matching rules determine when an invoice is approved for payment and when the order and invoice can be closed and archived and sen to the ERP for Payment or paid via the OpusCapita Payment Factory. All Requisition and Order changes are fully auditable, not only in the status history but also via auditing tables built into OpusCapita applications. 
Please see 3.06 and attachment references</t>
  </si>
  <si>
    <t xml:space="preserve">1. We are able to integrate to a number of different systems via web services or order management interfaces. Users can acess external systems via SSO approaches (such as Punchout) and backend requisitions or orders can be brought back to the system. Alternatively many of our customers who don't need a best-in-class contingent labor management platform utilize our Smart Form technology, RFQ, SIM, RateSheets, and Service Entry Sheets to manage billions of dollars in labor spend. We are capable of showing certified and compliant suppliers, approved rate sheets, skills profiles, and many other data elements to support this cateogry. 
2. When users create a requisition they can signify that a line item is a Service Order item. Service Orders need to be processed differently than ordinary purchase orders. Our system indicates that a service order PO has been created which allows other functions and proesses and alternative workflows to occur. For instance, after providing the service, the supplier must report on it. The system provides an overview on service orders with status, customer, total value and owner. The service entry sheet gives the possibility to list related services. SES functionality supports visibility of supplier contracted products and services as well as free text items, adding of attachments and partial reporting. After completing the form, it will be sent to the order owner (in PROC application) for confirmation and depending on item value reported and set tolerances. Service entrys outside of tolerance require the order owner or other approved user to provide approval of the service entry. At any point in the process the service entry can been sent to the ERP (e.g. SAP Entry Sheet) using standard integration methods. Service Entries can also be imported from the ERP for full visibility within the OpusCapita applications. 
</t>
  </si>
  <si>
    <t xml:space="preserve">We can support integrations on a project basis, however, there is not a standard integration to 3rd party logistics platforms except in the case of our B2B integration services which supports numerious supply chain documents transfers such as bills of lading, transporation status, waybills, and other EDIFACT documents. </t>
  </si>
  <si>
    <t>Please see 1.06</t>
  </si>
  <si>
    <t xml:space="preserve">Procurement Manager collects various key performance indicators on procurement that are available for evaluations.
The standard delivery includes reports that can basically be divided into two classes:
there are evaluations that compile certain information in a query mode on the one hand, and
there are graphical benchmarks for workflow processing times and spend volumes on the other hand.
Users can specifically compile reports on suppliers, customers, cost centres, users and many more parameters in the evaluations section. All evaluations can be exported as Excel, CSV or PDF document.
Requisition overview
The requisition overview lists all requisitions relating to a customer and a product, including the current status and the total value of the requisition.
Supplier turnovers
The "Supplier turnover" report provides an overview of shopping carts relating to various suppliers, including their status.
Open deliveries
The "Open deliveries" list ensures a smooth invoicing and credit note process.
Benchmarks provide a monthly, quarterly, six-monthly or yearly overview of requisitions, orders and spend volumes in terms of catalogue items, services, tenders and punch-out orders.
Requisitions
The requisitions (shopping carts) are allocated to catalogue items, services (SmartForms) and external catalogue items (e.g. punch-out) on a pro-rata basis. Furthermore, an overview of current quick quotes (RFQs) is provided.
Orders
The requisitions are allocated (shopping carts) to catalogue items, services (SmartForms) and external catalogue items (e.g. punch-out) on a pro rata basis.
Workflow KPIs
Workflow KPIs provide an overview of rejected and approved orders, the average processing times of requisitions in the approval cycle and of manually and automatically approved requisitions.
CML Export - Opus Capita supports a full XML export of Master and transaction data to customers who operate corporate analytics platform. 
We are currently replacing our reporting engine with a new Analytics platform to be launched in Q2 2018. </t>
  </si>
  <si>
    <t xml:space="preserve">Our platform has been in use since 1999 by multinational companies operating in many different languages. A few examples include German, French, Spanish, Portuguese, Finnish, Swedish, Mandarin, Japanese, Russian, and others. The solution is fully UTF-8 compliant and supports double byte character sets. Users in China, Japan, and Russia for example use our platform. Our catalog platforms handle multi-currency and multi-language catalogs with one catalog load/publication. Our product and service search service utilizes language specific search indexes, required to support functions such as word stemming which is different for German than for English as example. 
Users, based on ther language preference and host country will see their particular language and currency. Users that may buy across multiple locations and currencies see all items in their home currency for easy comparison. Customers choose the Exchange rate service to which they prefer to subscribe and we refresh the exchange rates at regular daily or intraday intervals. Users can always review the original contract currency in the platform. All cart and PO transactions are always created in the contract currency. 
Additional functions allow users to buy for multiple locations both through on-demand organization assignement as well as "buy on behalf of" features. 
Our SaaS applications interface with IT systems all over the world and on nearly every continent. </t>
  </si>
  <si>
    <t>Please refer to attached document Product Roadmap 01 - OC P2P 2018</t>
  </si>
  <si>
    <t xml:space="preserve">See 4.03 for the recieving process. 
See FunctionalDescription 14 - OC Receiving.pdf for configuration and negative receiving setup. Configurations can be implemented at the company/organization level and receiving rules, both configured and customized, can be based on org, supplier, contract, and category. </t>
  </si>
  <si>
    <t>FunctionalDescription 14 - OC Receiving.pdf</t>
  </si>
  <si>
    <t xml:space="preserve">Advanced Shipping Notes provide information about departure of goods and announce the shipping date and the delivery number. Based on the order receipt, supplier can create an advanced shipping note for the shipped items in our supplier document portal. If inventory is integrated, a pick list can be printed, too.
The shipping note will be ‘received’ and visible for customers in the procurement module (PROC) and can serve to create a goods receipt out of it. Adding of attachments and comments is supported.
Other Fulfillment related B2B documents are supported by our B2B integration service where we do millions of Fullfillment transaction documents each year. Other than ASN however these are network messages that interface between backend buyer system. Bill of Lading for instance, Way Bills, Transportation status, etc. We support the full set of EDIFACT and ANSI documents as well as Peppol and other XML standards. 
See "Factsheet 12 - OC B2B Integration.pdf" for more information. 
</t>
  </si>
  <si>
    <t>Factsheet 12 - OC B2B Integration.pdf</t>
  </si>
  <si>
    <t>FunctionalDescription 14 - OC Receiving.pdf
FunctionalDescription 15 - OC INVT.pdf</t>
  </si>
  <si>
    <t>Receipts are supported via a full integration and web services layer making it possible to integrate receipts to other processes and services. On a project basis we can implement automated invoice generation, adjust inventory in an external inventory system (or our Inventory Manager), support RMAs, and negative receipts. We see the "post invoice economy" as future state and are active in generating mindshare around this concept ("postInvoice-OC-whitepaper.pdf").</t>
  </si>
  <si>
    <t>postInvoice-OC-whitepaper.pdf</t>
  </si>
  <si>
    <t>Our solutions are based on responsive design UI, which enables usage on any device. The display dynamically adjusts based on the access device and its form factor. The technology is based on Node.js and React. Because this works responsively to accessing mobile devices native mobile apps and use of touch-forms are not utilized.</t>
  </si>
  <si>
    <t xml:space="preserve">Reports are available for open POs (not fully received), received POs, matched/non matched POs (Invoice PO Receipt), partially received POs, Receipt ratings report (user rating of receipt process and quality of goods on arrival/inspection), automatically generated receipts, external system receipts, RMAs, and other reports. There is a full audit trail of all user generated receipts. 
</t>
  </si>
  <si>
    <t xml:space="preserve">We support integration to these systems, however this is primarily to support electronic document transfers as part of our B2B Integration Service. The more advanced international trade documents are not part of the Procurement system User Interface as of today.  </t>
  </si>
  <si>
    <t>FactSheet 09 - OC SIM (Supplier Information Manager).pdf</t>
  </si>
  <si>
    <t xml:space="preserve">All the functiones described in the catalogs tab are available in the portal as the main applications SSM (Self Service Manager) and OPC (Online Product Catalog) are part of the portal. </t>
  </si>
  <si>
    <t>In the portal, OpusCapita supports traditional WebEDI/XML flows managing orders, order confirmation, order change, delivery notification/ASN and invoice sending thorugh web based user interface. Suppliers can also receive orders via the BNP, confirm and flip the orders into invoices. We are also PEPPOL certified. We beleive that our long history and support for EDI and XML document transfers, particularly at large scale and across various standards and exchanages (open interoperability) materially differentiates us from many of our competitors who are less interested or able to support direct procurement as well as indirect.</t>
  </si>
  <si>
    <t>OpusCapita supports configuration of all invoice receiving channels in the portal (one login, multiple customers/suppliers and methods/paths including paper, PDF, XML,EDI, web, etc.). Information sharing to suppliers of physical- and email- addresses with requirement specification per channel. Supplier can also key-in invoice or flip PO to Invoice. </t>
  </si>
  <si>
    <t xml:space="preserve">Receivables financing and reverse factoring are available through partners (TradeIX and Prime Revenue). Suppliers can also dramatically improve their sell-side capabilities with our order-to-cash offering and / or our Product Information Management solution (PIM). PIM enables them to manage all product related information, digital assets, translations, etc, create and syndicate e-catalogs to any number of webshops, marketplaces or customers. Customers like Audi, Schlumberger, Baker Hughes, Helukabel, Legrand, and many others user our product master data solution to maintain and distribute product information to their customers. 
Our network services include a inbound and outbound invoice services which support a number of functions inlcuding Transformation, Peppol Access Point, OCR, PDF generation and OCR, price validation, SWIFT - Alliance Lite 2 payment processing (SWIFT certified), and debt collection processes. 
For low volume suppliers our Supplier Web Document Portal allows substantial document collaboration including orders, order confirmation, order change, delivery notification/ASN and invoice sending. Suppliers can do this themselves with very minimal training or authorized buyers can do this on behalf of suppliers. 
</t>
  </si>
  <si>
    <t>Portal registration is not required. EDI (for example) is ERP-ERP connection. Obviously, any supplier can send a pdf invoice via email too - or paper invoicing which can be scanned &amp; captured by our service or any S&amp;C. Lastly, a supplier already e-invoice capable need not register but can simply add the e-invoicing address to their own billing system.</t>
  </si>
  <si>
    <t>We at OpusCapita recognize that every customer is unique and we strive to create solutions which solve real life customer problems. OpusCapita customers vary greatly in size and complexity.  Smaller and less complex customers may configure the solution with an out-of-the-box setup to solve their business issues, however at the other end of the spectrum, larger customers like IBM and Maersk have unique business issues which cannot be solved with the out-of-box-configuration.  At the NHS we are solving the issue of catalog and price syndicationaccross the entire health system of the UK.  At Maersk and FedEx we are solving issues relating to spare parts ordering and EAM.  At OOB we are solving the management of company provided Uniforms.       
1. P2P configuration
Our approach to P2P configuration is driven by the customer's desired business process.  Once we design the desired configuration, we then work with the customer to show options and then configure the system as apporpriate, using the available configuration alternatives.
2. Configuration Limits
In our solution design we do not limit the number of configuration options, but rather enable them as needed to complement our core product.
3. Multiple ERP environements
Within our larger customers the requirement to interface with multiple backend ERP systems is the norm.  The nature of integration with backend ERP's varies between customers and within business units, and while common elements always apply, there is not a single standard apporach.  Different ERP's have differing accounting segments and varying API's to enable the integration.  Master data and transactional data integration typically leverages different integration technologoes.  Masterdata itself is usually always managed in back-end system, like ERP, where we utilize interfaces for exchange of the data. Interfaces can be manual, time-based or automated, depending on the process need. Automation levels are defined for each interface individually. 
4. Configuration of Web Forms.  Our forms technology is one of OpusCapita strengths.  Forms are used extensivlely by our customers and the ease of maintaining these forms is critical to their success. There are no real limitations in the configuration of web forms. Web Form fields are editable product attributes and the configuration of web forms are maintained via the administration UI.  Form attributes can be flexibly used in any number of forms.  The configuration of web forms is available to key users and does not require services from OpusCapita to be configured.</t>
  </si>
  <si>
    <t>1. Multi Currency Support
OpusCapita solutions are fully internationalized, including support for muti currencies. Pricing is internally maintained in the currency of the contract, however pricing in the UI is displayed the currency of the user. This is supported using internal currency conversion tables. 
 2. Maintenance of Currency tables
The internal master currency conversion table can be maintained manually, or alternatively be updated from external sources via a scheduled or automated interface.</t>
  </si>
  <si>
    <t xml:space="preserve">We support various deployment methods in our cloud architecture. For standard mid-tier company deployments, we provide a multi-tenant public cloud solution. For the last few years this has been operated on an OpenStack framework with various continuous deployment-based frameworks and tools being utilized depending on the precise sub application and its architecture. In 2018 we will migrate our multi-tenant cloud solutions to Azure. 
For another customer segment with higher demands regarding customization, integration, and separation of data, we provide a private cloud model using standard deployed code but customer specific Production, Acceptance, and Test environments. 
Though less common, we still have customers in the public sector demanding on premise solutions which we also can provide as well as hybrid scenarios.
Private Cloud – dedicated instance per customer
        Separated network
        Separated storage
        Separated database 
        OpenStack operated by Opus Capita
        Operated in external datacentre (vendor PlusServer / https://www.plusserver.com/ps-files/ps-broschuere-unternehmen-en.pdf)
        Datacenter located in Europe (Strasbourg)
        OpenStack / Components
        Core
        Horizon Dashboard
        Nova, Swift, Keystone
        eProc suite 
        java based solution provided by servlet container (Apache Tomcat 7.x)
        three-tier architecture
        main components
        GUI (webbased)
        DBSM (MySQL)
        Storage (filearea)
</t>
  </si>
  <si>
    <t>Factsheet 13 OC SaaS.pdf</t>
  </si>
  <si>
    <t>Please refer to response in section 1.10</t>
  </si>
  <si>
    <t xml:space="preserve">ML is more than a roadmap item. We alraedy implemented some ML algorythms in our aplications: our Invoicing workflow as well as our procurement solution alraedy use ML to determine e.g. GL accounts. We are now planning to extend this e.g. into the area of classification mapping.
We are using Artificial intelligence to develop intelligent software. In particular we are piloting payment fraud detection in OpusCapita payments that uses machine learning to identify unusual payments. 
We are also building with our customer intelligent invoice automation (IIA)- that uses classification techniques to predict G/L account, cost center and other posting and circulation information of purchase invoices – we are testing this internally for OpusCapita's own invoices as part of our procurement and invoice automation product. 
Both payment fraud detection and intelligent invoice automation utilize state-of-the-art machine learning algorithms to perform real-time predictions.
Our AI roadmap is tightly integrated to our product roadmap - not driven as a separate agenda. We develop intelligent purchase-to-pay products embedding real-time artificial intelligence, machine learning and advanced analytics capabilities.
These AI capabilities are definitely assistive and empower the decision making in finance, procurement and for accounting professionals. To support building AI from within our product we have projects implemented by virtual teams composed of the development team of the specific products, data scientists and other key stakeholders like DevOps engineer.  
</t>
  </si>
  <si>
    <t>Analytics is one of the main themes on the road map with a goal of end-to-end analytics across S2P and 02C and Cash Management. Currently we offer our customers an integrated Qlikview analytics tool to analyse process metrics and identify bottle-necks in the process. There are also a variety of built-in reports and dashboards across the portfolio.</t>
  </si>
  <si>
    <t>We see implications in many areas within Source to Pay and Cash Management where blockchain could be applicable.
We are currently running proof of concepts with various partners and consortiums in the following areas:
- Standardization
We are a member of the DSC Core Project. This is a blockchain working group consisting of Academia, Industry, Standardization
Organizations and Operators. The aim is to create a new set of standards for working in a digital supply chain.
- E-Invoicing
We are working on a proof of concept for an e-invoicing registry using Blockchain technology. We are cooperating with Nordledger and others via a consortium on this initiative.
- Trade Finance 
We are exploring how smart contracts and other blockchain applications could enhance the effciency and security of the trade finance process and lower costs by a factor of 10</t>
  </si>
  <si>
    <t>All OC eProcurement products support mobile usage. We support responsive design. As an example approx. 20K users at ÖBB (Conductors, train drivers and other personell) are using OC applications on their mobile phones to order workwear or other equipment. There is no limitation with respect to features and functions compared to the "non-mobile" version as there are not two versions.</t>
  </si>
  <si>
    <t>There is no current focus on IoT.</t>
  </si>
  <si>
    <t>Robust platform for multichannel invoice receiving incl. paper invoice scan+capture and email+.pdf invoice ocr and validation. It is offered as a service so that our customer get more value and can receive all invoices independent of the origin seamlessly into the system.</t>
  </si>
  <si>
    <t>We currently use ML to support fraud prevention in Payments and for invoice processing we have on the road map ML to replace some rulebased automation of invoice coding. This would apply to non-PO and PO based invoices as well. We have identified multiple places across our portfolio where ML can support a more intelligent automated process and we are planning recruitments in this field as well.</t>
  </si>
  <si>
    <t>We connect purchase processes through our solutions and guide users through those processes. In OPC we provide interactive support (e.g. providing a "cheaper" alternative when placing certain items into the cart or showing some notifications to support more complex processes (some of our customers buy sprae parts for complex machinery). But also cross-product processes (e.g. tostart an RFQ from procurement approval to gain a better price for a unusual high quantity) are seamlessly supported.</t>
  </si>
  <si>
    <t>The customer can configure the UI labels by adjusting the appropriate language pack..</t>
  </si>
  <si>
    <t>We support open standards since the very beginning. We are able to manage amd map different classification standards like eCl@ss, PIDX, UNSPSC, but we are also open for customer or supplier specific formats. We support all kinds of XML darivates to exchange data between business partners (i.e. BMEcat, xCBL, cXML, IDoc, ..). We interface with ERP systems or supplier webshops using standard Interfaces such as OCI or other PunchOut technologies.
OpusCapita provides a certified international PEPPOL access point and takes care of the routing and handling of documents and transactional messages. In addition to being part of PEPPOL, we are also part of EESPA as contributing members.
OpusCapita has been awarded with the 2017 SWIFT Certified Application Corporate Cash Management label. OpusCapita’s cloud-based cash management solution earned the label for the third consecutive year.</t>
  </si>
  <si>
    <t>OpusCapita procurement 
Only one instance is needed as the invoice process automation system is multi-ERP and multi-mandate compatible.</t>
  </si>
  <si>
    <t xml:space="preserve">1. Data Services
OpusCapita is primarily a technology company and data services are typically performed by Partners.  We have supported an extensive IBM initiave to improve the quality of supplier catalog data, to enable guided buying initiatives within IBM.  This was a mixture of data enrichment business rules and helping suppliers provide quality data.  We have  additionally started research on enabling AI tools to further automate catalog data enrichment.
2. External Data Sources
Integration with external data sources is largly limited to the maintainence of exchange rate tables and the sales tax calculation within the US. </t>
  </si>
  <si>
    <t>1.  BPO Partners
We have a number of partners, such as Perfect Commerce and Beka in Germany, which incorporate our technology into their Procurement offerings. Our largest partner in the pure procurement BPO business is IBM.  IBM uses our catalog and shop platform to deliver their BPO capabilities,  Another large BPO deployment is the National Health Service of the UK where their procurement centers leverage our technology to syndicate managed contracts to the health service delivery organizations within the NHS.
2. Other Services
We do not provide services of this type.</t>
  </si>
  <si>
    <t xml:space="preserve">1. Consulting Services
Our Professional Services teams, focus primarily on the implementation planning, and execution aspects of client engagements. OpusCapita has a well established methodology to run maturity assessments on clients, to advise them on how to best embark on the journey from their current "as-is" state to their desired "to-be" state. This methodology applies for all Source-to-Pay offerrings.
Our presales and account teams support strategic planning efforts and act as trusted advisors to our clients, however this part of the sales and account management process is not done as a seperate consulting service.
2. Professional Service Team
The current approach at OpusCapita is to provide implementation services using our own Professional Services resources. We have a team of approximately 70 people running customer implementation projects. In addition we have a support and maintenance organization of 60 FTE. 
We have a number of reseller, implementation, and technology partners whom we have worked with for a number of years, however this year we etablished a formal Partner Developement and support team, and expect significant growth in our Partner network ongoing.
</t>
  </si>
  <si>
    <t>Maturity assessment model
Best practice implementation approach</t>
  </si>
  <si>
    <t>OpusCapita Invoices has three main components, which all can be fully automated: PO Matching (3-Way), Posting and Approval. OpusCapita Invoices is connected to OpusCapita eProcurement suite and Cash Management (payments) for automating the end-to-end process of P2P. When adding also Business network cababilities for multi-channel invoice receiving and supplier onboarding programs for accelerated eTransition, we can say to have very comprehensive P2P solution. Notifications are fully built into the system with relevant stakholders being alerted when task are required (order received, confirmation, goods receipt required, invoice approval required, etc). Multi-channel e-invoice receiving includes full support for EDI, e-invoicing, (UBL, cXML, PEPPOL, etc), PDF and paper invoice scanning. Via the Business Network, suppliers have lots of self-service options including onboarding, supplier data management, order confirmation, flip, etc.</t>
  </si>
  <si>
    <t xml:space="preserve">PO Flip is one of the standard features of OpusCapita Business Network portal, but can also be offered as part of OpusCapita eProcurement suite. Our sophisticated automation rules engine can facilitate automated non-PO-invoice processes. OpusCapita has a widely distributed open supplier network, but also more than 200 interoperable agreements with business partners to have global coverage in eInvoice receiving (and sending). Additionally our portal offers the possibility for suppliers to key-in invoice and self-service supplier data by themselves. Through OpusCapita B2B integration (EDI) tools we can exchange a wide range of different financial and P2P process related data and documents. OpusCapita offers invoice digitizing service for paper and .pdf invoices where various data capture templates can be applied, incl. supplier masterdata matching and validation services. During the first half of 2018 we will be implementing machine learning for intelligent posting of invoices. </t>
  </si>
  <si>
    <t>Invoice generation based on a contract is possible. Also invoice matching against contract is possible. The process can be automated with rule definitions. 3-Way matching for Service invoices is also possible. Service Orders need to be processed differently than ordinary purchase orders. After providing the service, the supplier must report on it. The system provides an overview on service orders with status, customer, total value and owner. Service Entry Sheets (SES) functionality supports visibility of own contracted products as well as free text items, adding of attachments and partial reporting. After completing the form, it will be send to the order owner (in PROC application) for confirmation and depending on item value reported and set tolerances, an approval must be done, too. An automatic goods receipt will be booked after final approval.</t>
  </si>
  <si>
    <t>There are two types of collaboration possible: document exchange related (a supplier eInvoice campaigning tool over supplier portal is available for buyers to proactively onboard suppliers) and invoice processing related (supplier self-service for masterdata enrichment and communication templates directly from workflow tool for buy-sell parties collaboration).</t>
  </si>
  <si>
    <t>The Solution has the possibility for advanced matching where multiple data sources can be matched together. Typically PO, GR, Invoice, Contract and also additional external data sources can be used as matching candidates. Matching is usually automated by rules. Rules use as trigger the information on the invoice. When receiving paper or .pdf invoices, OpusCapita partners with BancTec to get high-quality OCR and validation services globally. OpusCapita is respnosible for the quality of the subcontractors. Approval workflow is role-based and steered by user rights. Usual roles are inspector, approver and notified user. Approval flows can be configured flexibly, having no limitations of workflow participants and what kind of acceptance routines are required on specific invoices. Absence &amp; Substitute function is also available as standard for rerouting invoices automatically when users have absences. Additionally, workflow can be configured very easily via workflow visualizer capability. With regards to the most complex workflows, it's difficult to answer for two reasons. First, we consider best practice to be as few rules and as simple as possible to cover the broadest range of invoice situations (goal being highest possible % of STP) and secondly, because the customer is always able to use the workflow visualizer to create their own workflows, it's easy to use, flexible and powerful - and we would never know what they come up with unless they told us.</t>
  </si>
  <si>
    <t>The OpusCapita solution is system independent and integrations to external systems work with file-based interfaces where transfers are usually done by SFTP / Webservice. Internal integrations are available to OpusCapita eProc, Invoice receiving service and Cash Management software. B2B Integration (EDI) also supports a high degree of automation by integrating multiple message /document types to the supply chain management process. Lastly, reporting is available in all our modules, some in-built and some provided through Qlikview.</t>
  </si>
  <si>
    <t xml:space="preserve">Our solution alone does not come out-of-the-box with country specific VAT rules built in. We rely on our customers and partners (Trustweaver) to maintain an understanding of the local legislation and are generally able to create support within standard configuration of the invoicing solution. For the main markets we are focused on (Nordics, DACH, Europe) we are of course, familiar with VAT rules for e-Invoicing. B2B Integration (EDI) requires a higher level of built-in support for local legislation but this is done together with the customers and suppliers during implementation. Invoice validation is configured with country specific templates to have proper validation in place as part of the OpusCapita invoice receiving service. The software itself has a detailed audit log to povide audit-trail for internal and external audits. OpusCapita also possesses several certificates like e.g. ISAE 3402, ISO 9001, ISO 27001, BME Certification, SAP Certified, SWIFT Certified (payments) and PEPPOL certified. Processing data centers are currently in Helsinki Finland, but transfer to MS Azure is in pilot phase and ready for production during 2018. OpusCapita has it's own information security policy, which is governed by IT security team and is the same as our parent company POSTI. </t>
  </si>
  <si>
    <t>Customers can use a native iOS app for invoice review and approvals but we also use a responsive design in our UX to enable use on any device /screen size. We do not offer any dynamic location-based reporting or mobile-based collaboration.</t>
  </si>
  <si>
    <t>OpusCapita Advanced Analytics is an optional services agreed separately where visualizes
invoice and workflow data to help follow KPI’s and SLA’s and gives transparency to spend and
process metrics. Finance and accounting department can use Advanced Analytics reporting tool
to streamline AP processes. Procurement department can follow supplier KPI’s and process
compliance.
In addition to built-in analysis functionality customers can order customizations, additional
graphs and reports. Customization work is sold separately by OpusCapita Professional
Services.</t>
  </si>
  <si>
    <t>Like most business networks, OpusCapita's is an ecosystem of a few different platforms. During Q1 2018 we will launch the new Business Network which will offer a robust platform for the coming years. The new network platform is built on Webmethods. OpusCapita is also currently rewriting the invoice handling software from silverlight to HTML5 for improved performance and usability (pilot ready in Q4 of 2017 - production expected in late H1 of 2018). Also Machine Learning components for increased automation and comprehensive analytics module are on the roadmap. Our new platform will provide a highly modern user experience with full integration into the source-to-pay and cash management suite of solutions. All cloud, public or private with full integration into the business network and global digital ecosystem.</t>
  </si>
  <si>
    <t>OpusCapita Source-to-Pay has an in-built payment factory (cash management) module that integrates to any accounts payable, payroll, Travel/expense management and treasury managements system providing a central hub for post-invoice approval, seggregation of duties and user rights compliancy, payment batch management, cash flow management, full audit trail, all treasury &amp; cash management requirements. The in-built cloud based solution also hosts bank connectivity to any bank. OpusCapita is a certified partner (Lite 2 for Business Application) for SWIFT and can provide thousands of bank connections to corporate customers of all size; OpusCapita is the only supplier holding the certification in the domain of source-to-pay suppliers.</t>
  </si>
  <si>
    <t xml:space="preserve">Our payment factory module provides full end-to-end visibility to payment status, as well as status to cash flows / movements related to payment.  The payment factory module is in use by customers in close to 60 countries. Recurring invoices and self-billing are possible to automate in the invoicing module with payments being triggered based on the 'approval' of the invoice. In Q2/Q3 of 2018, payment status will be visible in the new Business Network portal.
</t>
  </si>
  <si>
    <t>Currently no direct support for p-card or ghost card associated payment methods. For ghost cards, our view is that this method is not very well suited to our customers' requirements (expensive in general, requires NYC and AML verifications and in the end, supports a narrow segment of spend). For T&amp;E, we partner with Xpenditure and they do support p-card usage for expense management and corporate travel.</t>
  </si>
  <si>
    <t>KYC and AML are both done via partners in the SCF space. We currently partner with Prime Revenue and TradeIX.</t>
  </si>
  <si>
    <t>OpusCapita currently partners with Prime Revenue and TradeIX for reverse factoring and receivables financing respectively. We also have plans to build dynamic discounting capability into the new invoice processing automation platform.</t>
  </si>
  <si>
    <t xml:space="preserve">The Prime Revenue and TradeIX platforms support this process - outside of OpusCapita. </t>
  </si>
  <si>
    <t>OpusCapita extended source-to-pay solution includes a cashflow forecasting and analysis module. The module is not financing specific but cash management specific. It allows corporates to view and react to their cash balances and future cash flow forecasts (integrates to accounts receivable, accounts payable, invoice automation, procurement and treasury) globally, and thus optimize their liquidity management. The functionality helps buyers to adjust their cash needs based on customer payment behavior (e.g. payments due past due date behavior). The In-house Banking and Liquidity Management modules (part of the Cash Management portfolio) also support the visibility of cash across any number of accounts and the internal management/movement of cash resources.</t>
  </si>
  <si>
    <r>
      <rPr>
        <b/>
        <sz val="11"/>
        <rFont val="Calibri"/>
        <family val="2"/>
        <scheme val="minor"/>
      </rPr>
      <t>1. Add, Change, Delete:</t>
    </r>
    <r>
      <rPr>
        <sz val="11"/>
        <color theme="1"/>
        <rFont val="Calibri"/>
        <family val="2"/>
        <scheme val="minor"/>
      </rPr>
      <t xml:space="preserve"> product data can be altered on supplier catalog level either manually or via update/replacement imports. Those will create a new version of the catalog which can be compared. Changes across suppliers, buyers and intermediaries can be applied via enrichment processes, or Business Rules altering the data in a batch process.
</t>
    </r>
    <r>
      <rPr>
        <b/>
        <sz val="11"/>
        <rFont val="Calibri"/>
        <family val="2"/>
        <scheme val="minor"/>
      </rPr>
      <t xml:space="preserve">2. Integration to ERP &amp; Co.: </t>
    </r>
    <r>
      <rPr>
        <sz val="11"/>
        <color theme="1"/>
        <rFont val="Calibri"/>
        <family val="2"/>
        <scheme val="minor"/>
      </rPr>
      <t>Integration with ERPs or other applications storing product data can be file based (e.g. exchanging CVS, XML or Excel files), or integrated via webservices (depending on the capability of those systems)</t>
    </r>
    <r>
      <rPr>
        <b/>
        <sz val="11"/>
        <rFont val="Calibri"/>
        <family val="2"/>
        <scheme val="minor"/>
      </rPr>
      <t xml:space="preserve">
3. Support of Standards: </t>
    </r>
    <r>
      <rPr>
        <sz val="11"/>
        <color theme="1"/>
        <rFont val="Calibri"/>
        <family val="2"/>
        <scheme val="minor"/>
      </rPr>
      <t>Import one standard (e.g. BMEcat 1.2), map it to another one, and export catalogs in PEPPOL format - this capability is one of the core features of SSM. This is in use when integrating and harmonizing the various (inhomogenous) backands of customers.</t>
    </r>
  </si>
  <si>
    <r>
      <rPr>
        <b/>
        <sz val="11"/>
        <rFont val="Calibri"/>
        <family val="2"/>
        <scheme val="minor"/>
      </rPr>
      <t xml:space="preserve">1. Approval Features: </t>
    </r>
    <r>
      <rPr>
        <sz val="11"/>
        <color theme="1"/>
        <rFont val="Calibri"/>
        <family val="2"/>
        <scheme val="minor"/>
      </rPr>
      <t>The standard version of our Self Service Manager includes a "Best-Practice" workflow which is already used by leading marketplace and company group customers, as well as by several 10,000 suppliers. 
This "Best-Practice" workflow consists of a supplier workflow for importing catalogs and a subsequent customer workflow for releasing catalogs.</t>
    </r>
    <r>
      <rPr>
        <b/>
        <sz val="11"/>
        <rFont val="Calibri"/>
        <family val="2"/>
        <scheme val="minor"/>
      </rPr>
      <t xml:space="preserve">
</t>
    </r>
  </si>
  <si>
    <r>
      <rPr>
        <b/>
        <sz val="11"/>
        <rFont val="Calibri"/>
        <family val="2"/>
        <scheme val="minor"/>
      </rPr>
      <t>1. Mobility features:</t>
    </r>
    <r>
      <rPr>
        <sz val="11"/>
        <color theme="1"/>
        <rFont val="Calibri"/>
        <family val="2"/>
        <scheme val="minor"/>
      </rPr>
      <t xml:space="preserve"> Our solutions are based on responsive design UI, which enables usage on any device. The display dynamically adjusts based on the access device and its form factor. The technology is based on Node.js and React. Because this works responsively to accessing mobile devices, native mobile apps and use of touch-forms are not utilized. </t>
    </r>
  </si>
  <si>
    <r>
      <rPr>
        <b/>
        <sz val="11"/>
        <rFont val="Calibri"/>
        <family val="2"/>
        <scheme val="minor"/>
      </rPr>
      <t xml:space="preserve">1. Pre-negotiated Contracts: </t>
    </r>
    <r>
      <rPr>
        <sz val="11"/>
        <color theme="1"/>
        <rFont val="Calibri"/>
        <family val="2"/>
        <scheme val="minor"/>
      </rPr>
      <t xml:space="preserve">As part of our newly launched procurement-in-a-box program, we provide pre-negotiated contracts in cooperation with our marketplace partners. These contracts include approx. 9 Mio. items from various commodity groups such as: Office Supplies,Industrial Supplies, Working Equipment, Tools, Machine Tools, Electronics, Electrical Supplies, IT Hardware, IT Consulting, Safety Equipment, Workwear, Literature (Books &amp; Magazines), Fasteners, Chemical Supplies, Cleaning Supplies, and Advertisement.
This program is currently live in Germany with the first customers being rolled out earlier this year. The program will expand to the Nordics the first of 2018. For U.S. or global customers we partner with IBM Procurement Services who offer our catalog platform together with their negotiated agreements. 
</t>
    </r>
  </si>
  <si>
    <r>
      <rPr>
        <b/>
        <sz val="11"/>
        <rFont val="Calibri"/>
        <family val="2"/>
        <scheme val="minor"/>
      </rPr>
      <t xml:space="preserve">1. Cloud and on-premise options: </t>
    </r>
    <r>
      <rPr>
        <sz val="11"/>
        <color theme="1"/>
        <rFont val="Calibri"/>
        <family val="2"/>
        <scheme val="minor"/>
      </rPr>
      <t xml:space="preserve">We support 3 primary deployment models: our applications can be run on-premise, in a private or public cloud, or in a hybrid model where certain aspects (e.g. Routing, Supplier Network) are in the Cloud while others e.g. the procurement part remains behind the firewall or in a private cloud. Our catalog syndication capabilities, coupled with our multi-tenant architecture, allow for these combined deployment models. Suppliers can have relationships to one-to-many customers in our platform, and catalogs can be syndicated and pushed to on-premise or cloud deployments. Our native CML (Catalog Markup Language) based structure, together with our syndication technology, supports distribution of the catalogs to the various deployed systems. </t>
    </r>
  </si>
  <si>
    <r>
      <rPr>
        <b/>
        <sz val="11"/>
        <rFont val="Calibri"/>
        <family val="2"/>
        <scheme val="minor"/>
      </rPr>
      <t xml:space="preserve">1. Punchout
</t>
    </r>
    <r>
      <rPr>
        <sz val="11"/>
        <color theme="1"/>
        <rFont val="Calibri"/>
        <family val="2"/>
        <scheme val="minor"/>
      </rPr>
      <t xml:space="preserve">We support this via Punchout/round trip, Punchout Level 2, Background Search, Transparent Search, and Federated Search.  Our platform supports various inbound and outbound punchout methods. Multiple ERPs/Procurement systems can connect to our Mall/Shopping technology utilizing OCI 2.0 to 5.0 (we are SAP Certified on all OCI versions), cXML, Oracle XML, and custom methods. Outbound interfaces to suppliers similarly can support various punchout technologies, the most common being various versions of OCI and cXML. When needed, our business rule engine allows various functions to be used during the punchout interface, such as classification mapping, UOM mapping, master data lookups, etc. 
Punchout Level 2 Interfaces allow us to both index local catalogs from punchout sites, while sending users to the site to configure a product, or collect updated price in the background. Furthermore our comparison tool allows users to compare external punchout items with products and services found in the local catalog. We persist the punchout flag throught the process so that our procurement as well as other procurement systems can invoke approval rules and other business logic based on the punchout indicator. We also support background search and transparent punchout, each a standard for pass search queries and terms in the background to bring results back to a common interface. Federated Search technology also allows us to screen scrape search queries on supplier websites and bring those results back to OPC however, we typically recommond using structured search data for a more consistent and higher quality search experience. For example, when searching for Spare Parts information and needing to see the plant a part is used in or a functional location or a buyer part number, this approach doesn't offer a valid solution. </t>
    </r>
  </si>
  <si>
    <r>
      <rPr>
        <b/>
        <sz val="11"/>
        <rFont val="Calibri"/>
        <family val="2"/>
        <scheme val="minor"/>
      </rPr>
      <t>1. Requisition Creation</t>
    </r>
    <r>
      <rPr>
        <sz val="11"/>
        <color theme="1"/>
        <rFont val="Calibri"/>
        <family val="2"/>
        <scheme val="minor"/>
      </rPr>
      <t xml:space="preserve">
In OpusCapita the requisition and the cart are the same object.  When a cart is completed and submitted it is assigned a requisition number.  Carts are created when an item is added to a cart from an internal catalog or external websites.
Before a cart can be turned into a requsition, additional logistics and accounting information must be completed including:
- Cost splitting between various cost objects (cost centers, projects, internal orders, etc.)
- Different delivery addresses for several order items
- Automatic assignment of GL accounts to products and commodity groups
- Recording of charges (freight, postage, etc.)
- Adding documents, including the possibility to configure which types of documents (pdf, docs, xslx, etc.) can be uploaded
- Additional internal and supplier messages.
In addition to that, specific checks are carried out on the shopping cart. These also include:
- Checks on minimum order quantities
- Checks on minimum order values
- Mapping of surcharges and discounts
- Validation of account assignment
</t>
    </r>
    <r>
      <rPr>
        <b/>
        <sz val="11"/>
        <rFont val="Calibri"/>
        <family val="2"/>
        <scheme val="minor"/>
      </rPr>
      <t>2. Additional modes of creating Carts (requisitions)
Shopping Lists</t>
    </r>
    <r>
      <rPr>
        <sz val="11"/>
        <color theme="1"/>
        <rFont val="Calibri"/>
        <family val="2"/>
        <scheme val="minor"/>
      </rPr>
      <t xml:space="preserve">
Users may independently create their own, specific shopping lists. The latter can relate to certain customers or roles. Users can add one or several items to these shopping lists on all OPC catalog pages like the hit result, product comparison and shopping cart pages. To facilitate their retrieval a later time, the lists can be provided with names.
What is more, users may access lists compiled e.g. by the purchasing department. Such lists can however not be modified by users. Existing shopping lists can be complemented with other products. Either all or only a selection of items on shopping lists can be transferred to the shopping cart. If products or prices change, the shopping lists are automatically updated.
</t>
    </r>
    <r>
      <rPr>
        <b/>
        <sz val="11"/>
        <rFont val="Calibri"/>
        <family val="2"/>
        <scheme val="minor"/>
      </rPr>
      <t>Buying on Behalf</t>
    </r>
    <r>
      <rPr>
        <sz val="11"/>
        <color theme="1"/>
        <rFont val="Calibri"/>
        <family val="2"/>
        <scheme val="minor"/>
      </rPr>
      <t xml:space="preserve">
Users may be allowed to buy products and services from the catalog on behalf of other users. They take on the role of the user for which they want to create a shopping cart for this purpose. Consequently, they gain access to the range of products and the cost centers of this user. It goes without saying that the approval workflow, too, is carried out within these parameters. Both users can see that a requisition or an order has been processed / placed on behalf of a user in the requisition and order overview.
</t>
    </r>
    <r>
      <rPr>
        <b/>
        <sz val="11"/>
        <rFont val="Calibri"/>
        <family val="2"/>
        <scheme val="minor"/>
      </rPr>
      <t>Quick entry of items and import of whole Carts via Excel sheet</t>
    </r>
    <r>
      <rPr>
        <sz val="11"/>
        <color theme="1"/>
        <rFont val="Calibri"/>
        <family val="2"/>
        <scheme val="minor"/>
      </rPr>
      <t xml:space="preserve">
By using the quick entry function to input the product ID and the requested quantity, users can place certain items directly in the shopping cart without running a previous search. The requested products are added to the shopping cart. Scanner and bar code solutions, too, are possible in this context. Additionally we allow to import whole carts as an excel sheet.
</t>
    </r>
    <r>
      <rPr>
        <b/>
        <sz val="11"/>
        <rFont val="Calibri"/>
        <family val="2"/>
        <scheme val="minor"/>
      </rPr>
      <t>RFQ Award</t>
    </r>
    <r>
      <rPr>
        <sz val="11"/>
        <color theme="1"/>
        <rFont val="Calibri"/>
        <family val="2"/>
        <scheme val="minor"/>
      </rPr>
      <t xml:space="preserve">
The result of awarding a RFQ event creates a cart.
</t>
    </r>
    <r>
      <rPr>
        <b/>
        <sz val="11"/>
        <rFont val="Calibri"/>
        <family val="2"/>
        <scheme val="minor"/>
      </rPr>
      <t>Requisition Create API</t>
    </r>
    <r>
      <rPr>
        <sz val="11"/>
        <color theme="1"/>
        <rFont val="Calibri"/>
        <family val="2"/>
        <scheme val="minor"/>
      </rPr>
      <t xml:space="preserve">
Similar to the Cart Import process, external systems such as WMS systems can create a cart.
</t>
    </r>
    <r>
      <rPr>
        <b/>
        <sz val="11"/>
        <rFont val="Calibri"/>
        <family val="2"/>
        <scheme val="minor"/>
      </rPr>
      <t xml:space="preserve">
Requisition creation by suppliers</t>
    </r>
    <r>
      <rPr>
        <sz val="11"/>
        <color theme="1"/>
        <rFont val="Calibri"/>
        <family val="2"/>
        <scheme val="minor"/>
      </rPr>
      <t xml:space="preserve">
Sometimes it´s easier for the supplier to create the requisition as he knows precisely what is needed to fullfil a service request. Therefore we allow the creation of a requisition by suppliers, which then can be approved.</t>
    </r>
  </si>
  <si>
    <r>
      <rPr>
        <b/>
        <sz val="11"/>
        <rFont val="Calibri"/>
        <family val="2"/>
        <scheme val="minor"/>
      </rPr>
      <t xml:space="preserve">1a. View Management:
</t>
    </r>
    <r>
      <rPr>
        <sz val="11"/>
        <color theme="1"/>
        <rFont val="Calibri"/>
        <family val="2"/>
        <scheme val="minor"/>
      </rPr>
      <t xml:space="preserve">The visibility of various product ranges for different users (user groups) can be controlled via view management. With this a multitude of catalogs for different countries, regions, offices, departments or user groups can be created by administering only one content management system. For example, the administrative staff sees other items than the sales staff or the quality management staff. 
View management offers the option to restrict the content so that only certain suppliers, catalogs, material groups, or articles are displayed. What is more, keywords can be assigned to individual products. A filter makes sure that the products with these keywords are not displayed (or only to certain users).
</t>
    </r>
    <r>
      <rPr>
        <b/>
        <sz val="11"/>
        <rFont val="Calibri"/>
        <family val="2"/>
        <scheme val="minor"/>
      </rPr>
      <t xml:space="preserve">1b. Entitlements
</t>
    </r>
    <r>
      <rPr>
        <sz val="11"/>
        <color theme="1"/>
        <rFont val="Calibri"/>
        <family val="2"/>
        <scheme val="minor"/>
      </rPr>
      <t xml:space="preserve">Entititlements is an alternative mechanism for managing visibility across large nubers of contracts.  Using entitlements we define at the contract level who can see the contract using country, company, business unit location and potentially webID.  Only those users with the correct profile can order from those contarcts. This apporach greatly reduces the administration of product visibility.
</t>
    </r>
    <r>
      <rPr>
        <b/>
        <sz val="11"/>
        <rFont val="Calibri"/>
        <family val="2"/>
        <scheme val="minor"/>
      </rPr>
      <t xml:space="preserve">2. Personalization
</t>
    </r>
    <r>
      <rPr>
        <sz val="11"/>
        <color theme="1"/>
        <rFont val="Calibri"/>
        <family val="2"/>
        <scheme val="minor"/>
      </rPr>
      <t xml:space="preserve">Personalization occurs at the role level.  Permissions at the role level govern what menu options, and which functions the user has access to view or use.  Views and entitlements restrict the data the user has access to.
</t>
    </r>
    <r>
      <rPr>
        <b/>
        <sz val="11"/>
        <rFont val="Calibri"/>
        <family val="2"/>
        <scheme val="minor"/>
      </rPr>
      <t xml:space="preserve">3.  e-Store Defaults.
</t>
    </r>
    <r>
      <rPr>
        <sz val="11"/>
        <color theme="1"/>
        <rFont val="Calibri"/>
        <family val="2"/>
        <scheme val="minor"/>
      </rPr>
      <t xml:space="preserve"> e-Store defaults are based on the permissions described above.
</t>
    </r>
  </si>
  <si>
    <r>
      <rPr>
        <b/>
        <sz val="11"/>
        <rFont val="Calibri"/>
        <family val="2"/>
        <scheme val="minor"/>
      </rPr>
      <t xml:space="preserve">1.   Front Page/Home Page  
</t>
    </r>
    <r>
      <rPr>
        <sz val="11"/>
        <color theme="1"/>
        <rFont val="Calibri"/>
        <family val="2"/>
        <scheme val="minor"/>
      </rPr>
      <t>Please see document FunctionalDescription 03 - OC Shop (Online Product Catalog) Section 1.1
The front page is fully configurable. Be default it contains:
- a banner to display e.g. general company information
- commodity group overview filtered by the view of the logged in user
- News section</t>
    </r>
    <r>
      <rPr>
        <b/>
        <sz val="11"/>
        <rFont val="Calibri"/>
        <family val="2"/>
        <scheme val="minor"/>
      </rPr>
      <t xml:space="preserve">
2. Home Page Content
</t>
    </r>
    <r>
      <rPr>
        <sz val="11"/>
        <color theme="1"/>
        <rFont val="Calibri"/>
        <family val="2"/>
        <scheme val="minor"/>
      </rPr>
      <t xml:space="preserve">The content of the front page is configurable at the business unit level.  Personal configuration via Drag and Drop is not supported.
</t>
    </r>
    <r>
      <rPr>
        <b/>
        <sz val="11"/>
        <rFont val="Calibri"/>
        <family val="2"/>
        <scheme val="minor"/>
      </rPr>
      <t>3.  Drill down</t>
    </r>
    <r>
      <rPr>
        <sz val="11"/>
        <color theme="1"/>
        <rFont val="Calibri"/>
        <family val="2"/>
        <scheme val="minor"/>
      </rPr>
      <t xml:space="preserve"> 
Drill down is supported via searching and linking on document ID's.
</t>
    </r>
    <r>
      <rPr>
        <b/>
        <sz val="11"/>
        <rFont val="Calibri"/>
        <family val="2"/>
        <scheme val="minor"/>
      </rPr>
      <t xml:space="preserve">
4. Product Comparison</t>
    </r>
    <r>
      <rPr>
        <sz val="11"/>
        <color theme="1"/>
        <rFont val="Calibri"/>
        <family val="2"/>
        <scheme val="minor"/>
      </rPr>
      <t xml:space="preserve">
OPC can be used to create a product comparison page by selecting the requested products from differing results list and cart items including returns from punchout sites. Then an anchor product can be chosen. The products compared are placed side-by-side in a table and their individual differences are highlighted accordingly in different colors.  Please refer to Attached DocumentFunctionalDescription 03 - OC Shop (Online Product Catalog) section 1.4 Product Comparison.</t>
    </r>
  </si>
  <si>
    <r>
      <rPr>
        <b/>
        <sz val="11"/>
        <rFont val="Calibri"/>
        <family val="2"/>
        <scheme val="minor"/>
      </rPr>
      <t xml:space="preserve">1. Search Engine
</t>
    </r>
    <r>
      <rPr>
        <sz val="11"/>
        <color theme="1"/>
        <rFont val="Calibri"/>
        <family val="2"/>
        <scheme val="minor"/>
      </rPr>
      <t xml:space="preserve">Please refer to Attached FunctionalDescription 03 - OC Shop (Online Product Catalog)  for an overview of the OC Search Engine (Online Product Catalog).  This document describes the many capabilities of our shopping experience.
</t>
    </r>
    <r>
      <rPr>
        <b/>
        <sz val="11"/>
        <rFont val="Calibri"/>
        <family val="2"/>
        <scheme val="minor"/>
      </rPr>
      <t xml:space="preserve">2. Type ahead
</t>
    </r>
    <r>
      <rPr>
        <sz val="11"/>
        <color theme="1"/>
        <rFont val="Calibri"/>
        <family val="2"/>
        <scheme val="minor"/>
      </rPr>
      <t xml:space="preserve">Type ahead is fully supported in a manner that shows both standard type-ahead and type ahead within categories similar to Amazon.  This eliminates looking for a "laptop" and finding laptop accessorices.
</t>
    </r>
    <r>
      <rPr>
        <b/>
        <sz val="11"/>
        <rFont val="Calibri"/>
        <family val="2"/>
        <scheme val="minor"/>
      </rPr>
      <t>3. Filtering</t>
    </r>
    <r>
      <rPr>
        <sz val="11"/>
        <color theme="1"/>
        <rFont val="Calibri"/>
        <family val="2"/>
        <scheme val="minor"/>
      </rPr>
      <t xml:space="preserve">
Filtering is based on facet selections.  Faceted data includes categories, suppliers, manufacturers, and price ranges,  In addition we support dynamic attribute value filters where we can filter within product attributes values, for example a user may filter on laptops with a 1TB hard disk size.
</t>
    </r>
    <r>
      <rPr>
        <b/>
        <sz val="11"/>
        <rFont val="Calibri"/>
        <family val="2"/>
        <scheme val="minor"/>
      </rPr>
      <t xml:space="preserve">
4. Advanced Search</t>
    </r>
    <r>
      <rPr>
        <sz val="11"/>
        <color theme="1"/>
        <rFont val="Calibri"/>
        <family val="2"/>
        <scheme val="minor"/>
      </rPr>
      <t xml:space="preserve">
Keyword search is enhanced wth the use of ? and * operators and Google-like advanced search criteria.  Under advanced search we have specialized extensions to the search to include "With all of the words," "With the exact phrase," "With at least one of the words," "Without the words," plus field specific searches like EAN and Internal Part Number.
</t>
    </r>
    <r>
      <rPr>
        <b/>
        <sz val="11"/>
        <rFont val="Calibri"/>
        <family val="2"/>
        <scheme val="minor"/>
      </rPr>
      <t xml:space="preserve">
5. Search Technologies</t>
    </r>
    <r>
      <rPr>
        <sz val="11"/>
        <color theme="1"/>
        <rFont val="Calibri"/>
        <family val="2"/>
        <scheme val="minor"/>
      </rPr>
      <t xml:space="preserve">
We believe that the richest search is based on hosted content.  Our technology for search is Lucene, and after the processsing validation and enrichment of the catalog data, we persist the catalog data into Lucene.  This provides a very scalable and high-performance search capability, and we leverage Lucene to provide capabilites such as stemming, wild card search. faceting, etc.  
We have investigated and implemented capabilities that leverage supplier websites such as punchout level 1 and 2, transparent punchout, federated search, and support of SAP OCI 5 technologies, however to provide our guided buying capabilities we find that the control of the buying experience is best achieved when you have fulll control of the catalogs and prices, ie. Hosted Content.
</t>
    </r>
    <r>
      <rPr>
        <b/>
        <sz val="11"/>
        <rFont val="Calibri"/>
        <family val="2"/>
        <scheme val="minor"/>
      </rPr>
      <t xml:space="preserve">6.  Did you mean?
</t>
    </r>
    <r>
      <rPr>
        <sz val="11"/>
        <color theme="1"/>
        <rFont val="Calibri"/>
        <family val="2"/>
        <scheme val="minor"/>
      </rPr>
      <t xml:space="preserve">When a search does not return a result, fuzzy search is invoked to suggest alternatives under "Did you mean?"  If there is truely no suitable product, the user can use general or commodity specific forms to create freetext orders.
 </t>
    </r>
  </si>
  <si>
    <r>
      <rPr>
        <b/>
        <sz val="11"/>
        <rFont val="Calibri"/>
        <family val="2"/>
        <scheme val="minor"/>
      </rPr>
      <t>1. Requisition Creation</t>
    </r>
    <r>
      <rPr>
        <sz val="11"/>
        <color theme="1"/>
        <rFont val="Calibri"/>
        <family val="2"/>
        <scheme val="minor"/>
      </rPr>
      <t xml:space="preserve">
Creating a requisition starts in the catalog with searching for the required products and placing them into the shopping cart.  The shopping cart is essentially the Requisition. There are a number of other mechanisms for creating the Cart - see section 2.1 above.  
Please refer to the following for more details:
- Section 2.1 for details regarding modes of requisition creation
- FunctionalDescription 07 - OC Procurement (PROC)
On the cart, all additional information required to complete the requisition is entered or defaulted, including:
- Cost allocation between various cost objects (cost centers, projects, internal orders, etc.) at header or line level
- Automatic assignment of GL accounts to products and commodity groups
- Delivery addresses at both the header and line level
- Recording of additional fees and charges (freight, postage, etc.) 
- Adding documents, including the possibility to configure which types of documents (pdf, docs, xslx, etc.) can be uploaded 
- Cart Name
In addition specific checks are carried out on the shopping cart. These also include: 
- Checks on minimum order quantities 
- Checks on minimum order values 
- Mapping of surcharges and discounts - Validation of account assignment
Accounting, delivery and invoice information defaults from user, supplier and accounting rules information, for the majority of the requisitions, should be correct.  However the requisition workflow can be configured to pass the requisition to accounting for validation. For larger requisitions, tools are available to propagate header details to the line level. 
Proceeding to checkout provides a last overview of the cart, the selected items, accounting details and gives a first glance to the assigned approver (if applicable), with contact information. In case the cart value remains below a certain threshold (user’s spend limit), the cart will be automatically approved and converted to a purchase order. Otherwise, it must be routed for approval before finally transformed into an order. Once the cart is submitted for approval a requisition number is assigned.
</t>
    </r>
    <r>
      <rPr>
        <b/>
        <sz val="11"/>
        <rFont val="Calibri"/>
        <family val="2"/>
        <scheme val="minor"/>
      </rPr>
      <t xml:space="preserve">2. Approval Routing </t>
    </r>
    <r>
      <rPr>
        <sz val="11"/>
        <color theme="1"/>
        <rFont val="Calibri"/>
        <family val="2"/>
        <scheme val="minor"/>
      </rPr>
      <t xml:space="preserve">
Please refer to section 2.14 Approval Approval Processing
</t>
    </r>
    <r>
      <rPr>
        <b/>
        <sz val="11"/>
        <rFont val="Calibri"/>
        <family val="2"/>
        <scheme val="minor"/>
      </rPr>
      <t xml:space="preserve">
3. Other PO Types</t>
    </r>
    <r>
      <rPr>
        <sz val="11"/>
        <color theme="1"/>
        <rFont val="Calibri"/>
        <family val="2"/>
        <scheme val="minor"/>
      </rPr>
      <t xml:space="preserve">
Limit orders are supported.
</t>
    </r>
    <r>
      <rPr>
        <b/>
        <sz val="11"/>
        <rFont val="Calibri"/>
        <family val="2"/>
        <scheme val="minor"/>
      </rPr>
      <t>4. Requisition Split</t>
    </r>
    <r>
      <rPr>
        <sz val="11"/>
        <color theme="1"/>
        <rFont val="Calibri"/>
        <family val="2"/>
        <scheme val="minor"/>
      </rPr>
      <t xml:space="preserve">
Professional buyer support is a roadmap item for H1 2018. It will allow professional buyers to merge, split and re-organize requisitions.
Vendor instructions are a standard feature on the requisition, both at header and line item level.
</t>
    </r>
    <r>
      <rPr>
        <b/>
        <sz val="11"/>
        <rFont val="Calibri"/>
        <family val="2"/>
        <scheme val="minor"/>
      </rPr>
      <t xml:space="preserve">
5. Tooling Requisitions</t>
    </r>
    <r>
      <rPr>
        <sz val="11"/>
        <color theme="1"/>
        <rFont val="Calibri"/>
        <family val="2"/>
        <scheme val="minor"/>
      </rPr>
      <t xml:space="preserve">
Tools can be identified in the inventory system as items.  Ordering tools would effectively be the same as ordering any other inventory item. 
</t>
    </r>
    <r>
      <rPr>
        <b/>
        <sz val="11"/>
        <rFont val="Calibri"/>
        <family val="2"/>
        <scheme val="minor"/>
      </rPr>
      <t>6. Asset Tracking</t>
    </r>
    <r>
      <rPr>
        <sz val="11"/>
        <color theme="1"/>
        <rFont val="Calibri"/>
        <family val="2"/>
        <scheme val="minor"/>
      </rPr>
      <t xml:space="preserve">
There are no features regarding asset tracking (track asset value/depreciation, track warranties, service schedules, configure asset attributes, etc.) in the system.
</t>
    </r>
    <r>
      <rPr>
        <b/>
        <sz val="11"/>
        <rFont val="Calibri"/>
        <family val="2"/>
        <scheme val="minor"/>
      </rPr>
      <t xml:space="preserve">
7. Blocking Requisitions</t>
    </r>
    <r>
      <rPr>
        <sz val="11"/>
        <color theme="1"/>
        <rFont val="Calibri"/>
        <family val="2"/>
        <scheme val="minor"/>
      </rPr>
      <t xml:space="preserve">
Business rules within the cart can be implemented to block requisitions, for instance, if suppliers are not qualified, or if preferred/designated suppliers already exist for a specific item or category, or if the cart needs to be sent to RFP.</t>
    </r>
    <r>
      <rPr>
        <b/>
        <sz val="11"/>
        <rFont val="Calibri"/>
        <family val="2"/>
        <scheme val="minor"/>
      </rPr>
      <t xml:space="preserve">
8. Aggregation of Requisitions</t>
    </r>
    <r>
      <rPr>
        <sz val="11"/>
        <color theme="1"/>
        <rFont val="Calibri"/>
        <family val="2"/>
        <scheme val="minor"/>
      </rPr>
      <t xml:space="preserve">
Currently demand aggregation can be scripted into the PO generation process where a single purchase order can be created to a supplier from demand from multiple requisitions.
Professional buyer support is a roadmap item for H1 2018. It will allow professional buyers to merge, split and re-organize requisitions. 
</t>
    </r>
    <r>
      <rPr>
        <b/>
        <sz val="11"/>
        <rFont val="Calibri"/>
        <family val="2"/>
        <scheme val="minor"/>
      </rPr>
      <t xml:space="preserve">
9. Tiered Pricing</t>
    </r>
    <r>
      <rPr>
        <sz val="11"/>
        <color theme="1"/>
        <rFont val="Calibri"/>
        <family val="2"/>
        <scheme val="minor"/>
      </rPr>
      <t xml:space="preserve">
Tiered pricing is defined in the Catalog load.  The requisitioning system automatically adjusts the tiered pricing for the quantity being ordered, both for the online pricing and external price validation.
</t>
    </r>
    <r>
      <rPr>
        <b/>
        <sz val="11"/>
        <rFont val="Calibri"/>
        <family val="2"/>
        <scheme val="minor"/>
      </rPr>
      <t xml:space="preserve">
10. Shopping Lists</t>
    </r>
    <r>
      <rPr>
        <sz val="11"/>
        <color theme="1"/>
        <rFont val="Calibri"/>
        <family val="2"/>
        <scheme val="minor"/>
      </rPr>
      <t xml:space="preserve">
Users may independently create their own, specific shopping lists. The latter can relate to certain customers or functions. Users can add one or several items to these shopping lists on all OPC catalog pages, like the hit result, product comparison, and shopping cart pages. To facilitate their retrieval at later time, the lists can be provided with names. 
What is more, users may access lists compiled e.g. by the purchasing department. Such lists can however not be modified by users. Existing shopping lists can be complemented with other products. Either all or only a selection of items on shopping lists can be transferred to the shopping cart. If products or prices change, the shopping lists are automatically updated.
</t>
    </r>
    <r>
      <rPr>
        <b/>
        <sz val="11"/>
        <rFont val="Calibri"/>
        <family val="2"/>
        <scheme val="minor"/>
      </rPr>
      <t xml:space="preserve">
11. Requisition Creation Effort</t>
    </r>
    <r>
      <rPr>
        <sz val="11"/>
        <color theme="1"/>
        <rFont val="Calibri"/>
        <family val="2"/>
        <scheme val="minor"/>
      </rPr>
      <t xml:space="preserve">
Simple 1-3 line requisitions would take only minutes to complete as all accounting information defaults onto the requisition.  3 Clicks and you are done.
</t>
    </r>
    <r>
      <rPr>
        <b/>
        <sz val="11"/>
        <rFont val="Calibri"/>
        <family val="2"/>
        <scheme val="minor"/>
      </rPr>
      <t xml:space="preserve">
12. End User Training</t>
    </r>
    <r>
      <rPr>
        <sz val="11"/>
        <color theme="1"/>
        <rFont val="Calibri"/>
        <family val="2"/>
        <scheme val="minor"/>
      </rPr>
      <t xml:space="preserve">
Online help is provided to assist users in requisition management.  Customers typically extend the Online documentation to cover customer specific processes. 
The OpusCapita Learing Academy contains online learing tutorials for commonly used features.  These can be adapted for customer use.
</t>
    </r>
  </si>
  <si>
    <r>
      <rPr>
        <b/>
        <sz val="11"/>
        <rFont val="Calibri"/>
        <family val="2"/>
        <scheme val="minor"/>
      </rPr>
      <t xml:space="preserve">1. Third Party Integration Options
</t>
    </r>
    <r>
      <rPr>
        <sz val="11"/>
        <color theme="1"/>
        <rFont val="Calibri"/>
        <family val="2"/>
        <scheme val="minor"/>
      </rPr>
      <t xml:space="preserve">Integration options depend on the capabilities of the 3rd party products. We support asynchronous, loosely-coupled systems, as well as synchronous webservice based integrations.
Example: Replenishment processes can be done in various ways:
- external system provides item list which is being imported in OPC
- external system call webservice and provides list of replenishment items
- SAP calls OPC via OCI background search and OPC provides search result
Transaction integration happens at the requisition.  We support, via an API, the creation of a requisition from external systems.
</t>
    </r>
  </si>
  <si>
    <r>
      <rPr>
        <b/>
        <sz val="11"/>
        <rFont val="Calibri"/>
        <family val="2"/>
        <scheme val="minor"/>
      </rPr>
      <t xml:space="preserve">1. Supplier Registory and Supplier Information
</t>
    </r>
    <r>
      <rPr>
        <sz val="11"/>
        <color theme="1"/>
        <rFont val="Calibri"/>
        <family val="2"/>
        <scheme val="minor"/>
      </rPr>
      <t xml:space="preserve">Part of our guided buying strategy is provide access to all relevant information regarding the purchasing decision.  The combination of the supplier information tool and the corresponding supplier registry that is available to the requisitioner ensures that the requisitioner can evaluate suppliers as part of the purchasing decision. Please refer to tFactSheet 09 - OC SIM (Supplier Information Manager)
Specifically in the RFQ process we default suppliers who are qualified, certified and approved for the commodity being sourced. 
</t>
    </r>
  </si>
  <si>
    <r>
      <rPr>
        <b/>
        <sz val="11"/>
        <rFont val="Calibri"/>
        <family val="2"/>
        <scheme val="minor"/>
      </rPr>
      <t>1.a Repetive requisitions</t>
    </r>
    <r>
      <rPr>
        <sz val="11"/>
        <color theme="1"/>
        <rFont val="Calibri"/>
        <family val="2"/>
        <scheme val="minor"/>
      </rPr>
      <t xml:space="preserve">
Using our job scheduling infrastructure and template requisitions, we can generate recurring requistions.  The scheduler establishes the interval for the job and pre-processing and post-processing scripts allow the establishment of business rules associated with the repetitive requisition.
</t>
    </r>
    <r>
      <rPr>
        <b/>
        <sz val="11"/>
        <rFont val="Calibri"/>
        <family val="2"/>
        <scheme val="minor"/>
      </rPr>
      <t xml:space="preserve">
1.b Kits &amp; Bundles</t>
    </r>
    <r>
      <rPr>
        <sz val="11"/>
        <color theme="1"/>
        <rFont val="Calibri"/>
        <family val="2"/>
        <scheme val="minor"/>
      </rPr>
      <t xml:space="preserve">
Our Kits and Bundles functionality allows configuration capability for complex products such as IT equipment and Motor Vehicles.  We establish relationships between master products such as a laptop and the related options like hardware, software, and accessories. We then are able to group these options and define the configuration options, including "Required," "Optional," and "Optional one of many".
</t>
    </r>
    <r>
      <rPr>
        <b/>
        <sz val="11"/>
        <rFont val="Calibri"/>
        <family val="2"/>
        <scheme val="minor"/>
      </rPr>
      <t xml:space="preserve">
2. Smart Forms:</t>
    </r>
    <r>
      <rPr>
        <sz val="11"/>
        <color theme="1"/>
        <rFont val="Calibri"/>
        <family val="2"/>
        <scheme val="minor"/>
      </rPr>
      <t xml:space="preserve">
Our Smart Forms technology provides a very robust way to support a number of dynamic eForms based on category. The forms are built dynamically in the web browser based on the product service or form data and user profile and language. Completed form data can then be passed in the shopping cart data sent back to the procurement system, or can be referenced as an attachment via a URL. Our customers manage a substantial amount of services spend as well as product spend using Smart Forms. 
Complex forms can be upgraded and edited at any time by the system administrator via the administrator UI.  No special vendor or IT help is required. They are available to all users with the corresponding rights company-wide. As forms are treated like articles in the catalog, time-consuming free-text orders can be considerably reduced.
Please refer to the follow documents:
- FactSheet 06 - OC Smart Forms
- FunctionalDescription 04 - OC Smart Forms</t>
    </r>
  </si>
  <si>
    <r>
      <rPr>
        <b/>
        <sz val="11"/>
        <rFont val="Calibri"/>
        <family val="2"/>
        <scheme val="minor"/>
      </rPr>
      <t>1. Online help and instruction</t>
    </r>
    <r>
      <rPr>
        <sz val="11"/>
        <color theme="1"/>
        <rFont val="Calibri"/>
        <family val="2"/>
        <scheme val="minor"/>
      </rPr>
      <t xml:space="preserve">
Online help is available. This is typically extended by the customer to help with Customer specific processes.
The OpusCapita learning acadamy is in the process of creating video mini tutorials for basic p2p functions.  These are made available for Customer use.
</t>
    </r>
    <r>
      <rPr>
        <b/>
        <sz val="11"/>
        <rFont val="Calibri"/>
        <family val="2"/>
        <scheme val="minor"/>
      </rPr>
      <t>2. User Community</t>
    </r>
    <r>
      <rPr>
        <sz val="11"/>
        <color theme="1"/>
        <rFont val="Calibri"/>
        <family val="2"/>
        <scheme val="minor"/>
      </rPr>
      <t xml:space="preserve">
We support a user meeting annually where customers can share experiences and learn about new products and product features.  Our larger customers meet informaly to share ideas and expertise.  This is not a formal program and is typically country by country.</t>
    </r>
  </si>
  <si>
    <r>
      <rPr>
        <b/>
        <sz val="11"/>
        <rFont val="Calibri"/>
        <family val="2"/>
        <scheme val="minor"/>
      </rPr>
      <t xml:space="preserve">1. Describe the approval engine </t>
    </r>
    <r>
      <rPr>
        <sz val="11"/>
        <color theme="1"/>
        <rFont val="Calibri"/>
        <family val="2"/>
        <scheme val="minor"/>
      </rPr>
      <t xml:space="preserve">
We have a data driven approach to requisition approval processing.  
The requisition approval structure is built using a workflow tool.  This structures the requisition workflow, for example:
Step 1 - Cost Accounting Verification
Step 2 - Procurement Action if free text order
Step 3 - Category Management approval if required
Step 4 - Cost Object/Budget approval
The actual requisition workflow for an individual requisition is dynamically determined based on requisition amount, requisitioner organization and supervisor, Cost Object assignment, product categories, etc.  The workflow tool dynamically interrogates the relevant organizational, authorization, and category data tables to determine the authorization steps.  This is re-evaluated at each approval step and adjusts dynamically based on any changes in the requisition.  Cost Object approval determines the multiple levels of approval required.
Organizations are very dynamic and managing organization change external to the workflow tool has been very effective for our customers.  We provide a comprehensive workflow implementation in our standard product which meets the needs of the majority of our customers, and this implementation can extend to meet a specific customer requirement if required.
The workflow tool supports all required notifications, approval work lists, mobile device approvals, responsibility delegations for absence, budget checking, requisition change and rejection notification, individual authorization level, approval audit, etc. expected during the requisition approval process.  
</t>
    </r>
    <r>
      <rPr>
        <b/>
        <sz val="11"/>
        <rFont val="Calibri"/>
        <family val="2"/>
        <scheme val="minor"/>
      </rPr>
      <t xml:space="preserve">
2. Line Item Level workflow</t>
    </r>
    <r>
      <rPr>
        <sz val="11"/>
        <color theme="1"/>
        <rFont val="Calibri"/>
        <family val="2"/>
        <scheme val="minor"/>
      </rPr>
      <t xml:space="preserve">
The standard implementation supports header level approval workflow.  More complex line item level workflows with parallel approval steps have been configured as extensions to the standard implementation.
</t>
    </r>
    <r>
      <rPr>
        <b/>
        <sz val="11"/>
        <rFont val="Calibri"/>
        <family val="2"/>
        <scheme val="minor"/>
      </rPr>
      <t xml:space="preserve">
3. Delegation of approval authority</t>
    </r>
    <r>
      <rPr>
        <sz val="11"/>
        <color theme="1"/>
        <rFont val="Calibri"/>
        <family val="2"/>
        <scheme val="minor"/>
      </rPr>
      <t xml:space="preserve">
Delegation of approval authority is fully supported.
</t>
    </r>
  </si>
  <si>
    <r>
      <rPr>
        <b/>
        <sz val="11"/>
        <rFont val="Calibri"/>
        <family val="2"/>
        <scheme val="minor"/>
      </rPr>
      <t>1. Guided Buying Approach</t>
    </r>
    <r>
      <rPr>
        <sz val="11"/>
        <color theme="1"/>
        <rFont val="Calibri"/>
        <family val="2"/>
        <scheme val="minor"/>
      </rPr>
      <t xml:space="preserve">
Guided Buying directs the user to purchase the correct product from a contracted supplier at the best price.  This can be either general mechanisms that guide buyer behaviour, or specific category functionaity that helps the user buy in a complex commodity like MRO.
Included in our general mechanisms, we have a number of features that guide the user including:
- Contract and Product visibility rules
- Visual drill downs to commonly purchased items
- User Product reviews
- Procurement product recomedation levels and prefered items
- Product Messages for recommendations, policies
- Cheaper Item verification
- Cart Business rules
- Supplier Registry, capabilities, certifications, performance and contact information
- How to buy products
- Smart Forms
- Kits and Bundles 
In addition we have implemented commodity specific functionality for a number of Categories.  Examples of this inlcude:
- Support of MRO purchasing by integrating Asset and BOM information into the shopping Environment
- Managing company supplied materials like uniforms or tools by establishing individual budgets
- Sales Deal or Project based procurement using RFQ 
</t>
    </r>
    <r>
      <rPr>
        <b/>
        <sz val="11"/>
        <rFont val="Calibri"/>
        <family val="2"/>
        <scheme val="minor"/>
      </rPr>
      <t xml:space="preserve">2. Inputs to the guided buying apporach
</t>
    </r>
    <r>
      <rPr>
        <sz val="11"/>
        <color theme="1"/>
        <rFont val="Calibri"/>
        <family val="2"/>
        <scheme val="minor"/>
      </rPr>
      <t xml:space="preserve">Please see 1 above.
</t>
    </r>
    <r>
      <rPr>
        <b/>
        <sz val="11"/>
        <rFont val="Calibri"/>
        <family val="2"/>
        <scheme val="minor"/>
      </rPr>
      <t xml:space="preserve">3. Context Specific Data
</t>
    </r>
    <r>
      <rPr>
        <sz val="11"/>
        <color theme="1"/>
        <rFont val="Calibri"/>
        <family val="2"/>
        <scheme val="minor"/>
      </rPr>
      <t xml:space="preserve">Users can only see those products and services they can purchase given their job function and location.  They are then guided to the correct purchasing decision based on the guided buy apporach described above.  Our intent is to provide the user with all the information required to make an informed decision.
</t>
    </r>
    <r>
      <rPr>
        <b/>
        <sz val="11"/>
        <rFont val="Calibri"/>
        <family val="2"/>
        <scheme val="minor"/>
      </rPr>
      <t>4. Purchasing non catalog goods and Services</t>
    </r>
    <r>
      <rPr>
        <sz val="11"/>
        <color theme="1"/>
        <rFont val="Calibri"/>
        <family val="2"/>
        <scheme val="minor"/>
      </rPr>
      <t xml:space="preserve">
We focus on being the One-Stop-Shop for the purchase of good and services. We have discussed elsewhere support of commodities such as contigent labor, however not all expenditure goes though our platform and we do not see a lot of value trying to address requirements like T&amp;E.  </t>
    </r>
  </si>
  <si>
    <r>
      <rPr>
        <b/>
        <sz val="11"/>
        <rFont val="Calibri"/>
        <family val="2"/>
        <scheme val="minor"/>
      </rPr>
      <t xml:space="preserve">1a. Basic e-Sourcing
</t>
    </r>
    <r>
      <rPr>
        <sz val="11"/>
        <color theme="1"/>
        <rFont val="Calibri"/>
        <family val="2"/>
        <scheme val="minor"/>
      </rPr>
      <t xml:space="preserve">OpusCapita’s Request for Quote (RfQ) module helps create enquiries for information on pricing and availability, quickly and easily, whether regarding catalog items and services, or when it comes to complex project tenders. RfQ is closely linked to the Online Product Catalog (OPC), enabling the direct transmission of enquiries for catalog items to suppliers with the shopping cart as a basis.
RfQ proves particularly useful where enquiries have to be generated quickly and easily. This concerns above all product groups, like e.g. services, which have to be frequently requested but, given the procurement complexity to be expected, may not justify the creation of detailed questionnaires. RfQ enables the creation of an enquiry and its invitation to respond is mailed to various suppliers with only a few clicks. The supplier can provide their answers via the web interface. The answers are made available for comparison with other quotations. Then the requisitioner or purchasing department can make their selection of suppliers and products.
This tool is particularly suitable for requesting and comparing unplanned ad-hoc products, services and additional project elements.
</t>
    </r>
    <r>
      <rPr>
        <b/>
        <sz val="11"/>
        <rFont val="Calibri"/>
        <family val="2"/>
        <scheme val="minor"/>
      </rPr>
      <t>RfQ functions at a glance:</t>
    </r>
    <r>
      <rPr>
        <sz val="11"/>
        <color theme="1"/>
        <rFont val="Calibri"/>
        <family val="2"/>
        <scheme val="minor"/>
      </rPr>
      <t xml:space="preserve">
- An overview of all current and completed tenders is provided 
- The use of templates is enabled
- Closing dates and validity periods for offer can be defined
- Users are free to decide how to structure a tender and divide it into sections via Drag &amp; Drop
- Suppliers are automatically found e.g. based on commodity groups
- Various control parameters can be defined to meet compliance guidelines
- It is possible to define several bidding rounds
- Suppliers can be allowed to submit several offers
- The option to add sub-items in case of project enquiries to create BOMs can be enabled
- Tender items and supplier quotations can be imported
- Quotations can be submitted by suppliers or registered by the purchasing department via a web portal
- Rules can be defined for the cases in which a tender needs to be carried out
- Tenders can be combined into one global purchasing project
- Questionnaires are defined and stored
- Comparing supplier quotations is made easy and straightforward
- Rules on awarding contracts are defined
-- users are free to award items to any supplier
-- users are free to award items to one supplier
-- awarding projects: all items of one supplier are awarded
- Supplier quotations can be exported
- Tender items can be flagged as mandatory or for information purposes only (RfI)
- It is possible to define that the requested quantity of an item is mandatory
- Tenders can be disabled or suspended
- Pre-defined email templates are available: to invite suppliers to participate, information on incoming offers, awarding of contracts, etc.
</t>
    </r>
    <r>
      <rPr>
        <b/>
        <sz val="11"/>
        <rFont val="Calibri"/>
        <family val="2"/>
        <scheme val="minor"/>
      </rPr>
      <t xml:space="preserve">1b. Integration with e-Sourcing tools
</t>
    </r>
    <r>
      <rPr>
        <sz val="11"/>
        <color theme="1"/>
        <rFont val="Calibri"/>
        <family val="2"/>
        <scheme val="minor"/>
      </rPr>
      <t xml:space="preserve">Integration with specialist e-Sourcing tools typically occurs at the contract management level.  Our catalog typically includes the line item pricing of apporved contracts, enabling users to relase orders against line items of contracts.
</t>
    </r>
    <r>
      <rPr>
        <b/>
        <sz val="11"/>
        <rFont val="Calibri"/>
        <family val="2"/>
        <scheme val="minor"/>
      </rPr>
      <t xml:space="preserve">2. Creating a RFQ from a requisiton
</t>
    </r>
    <r>
      <rPr>
        <sz val="11"/>
        <color theme="1"/>
        <rFont val="Calibri"/>
        <family val="2"/>
        <scheme val="minor"/>
      </rPr>
      <t xml:space="preserve">The RFQ module is fully integrated with the requisitioning process.  Business rules can be established that force the initiation of a sourcing event, should the cart trigger the need for the sourcing event based on quantity, amount, category, etc,  The system automatically identifies qualified suppliers who should be included in the sourcing event. 
</t>
    </r>
  </si>
  <si>
    <r>
      <t xml:space="preserve">Budgets can be managed either in the customer ERP or by using the OC Budgets module.  During reuisition approval checks are made to either the ERP or to the OC Budget system.  Utilizing the OC Budget system has the advantage of very timely availability of budget information.
</t>
    </r>
    <r>
      <rPr>
        <b/>
        <sz val="11"/>
        <rFont val="Calibri"/>
        <family val="2"/>
        <scheme val="minor"/>
      </rPr>
      <t xml:space="preserve">1. Budget Creation and integration
</t>
    </r>
    <r>
      <rPr>
        <sz val="11"/>
        <color theme="1"/>
        <rFont val="Calibri"/>
        <family val="2"/>
        <scheme val="minor"/>
      </rPr>
      <t>OpusCapita’s Budget Manager has the capability to define a budget on different cost objects. It is possible to create a budget for at the cost object level Including:</t>
    </r>
    <r>
      <rPr>
        <b/>
        <sz val="11"/>
        <rFont val="Calibri"/>
        <family val="2"/>
        <scheme val="minor"/>
      </rPr>
      <t xml:space="preserve">
</t>
    </r>
    <r>
      <rPr>
        <sz val="11"/>
        <color theme="1"/>
        <rFont val="Calibri"/>
        <family val="2"/>
        <scheme val="minor"/>
      </rPr>
      <t xml:space="preserve">- Cost Center
- Classification group (commodity group level)
- Employee
- Internal Order
- WBS Element
- GL Account
</t>
    </r>
    <r>
      <rPr>
        <b/>
        <sz val="11"/>
        <rFont val="Calibri"/>
        <family val="2"/>
        <scheme val="minor"/>
      </rPr>
      <t xml:space="preserve">
2. Budget Checking during Requisition and PO processing
</t>
    </r>
    <r>
      <rPr>
        <sz val="11"/>
        <color theme="1"/>
        <rFont val="Calibri"/>
        <family val="2"/>
        <scheme val="minor"/>
      </rPr>
      <t xml:space="preserve">By using OpusCapita’s Budget Manager, you can notify the requisitioner about the budget status (over-booking) before the requisition is sent for approval. And the same kind of notification is available to the approver before approving the requisition. Approver can also check the budget status and decide which item is critical to approve now, and which can wait if budget is low or overbooked.
</t>
    </r>
    <r>
      <rPr>
        <b/>
        <sz val="11"/>
        <rFont val="Calibri"/>
        <family val="2"/>
        <scheme val="minor"/>
      </rPr>
      <t>3. Alerts and Hard Stops</t>
    </r>
    <r>
      <rPr>
        <sz val="11"/>
        <color theme="1"/>
        <rFont val="Calibri"/>
        <family val="2"/>
        <scheme val="minor"/>
      </rPr>
      <t xml:space="preserve">
Budget Manager not only lists the budget status but can also drill down to the item which consumes the budget. It provides a direct link to the purchase order. Business rules can be created to issue a notification whenever the budget falls under certain level. In addition budgets can to configured to block the processing of requisitions if budget is not available.
Other Features include:
- Taking budget hierarchy into account when posting to a budget 
- Posting to a future budget (move a budget booking to a future period) 
- Block/Freeze budget from posting 
- Cart hard stop, if budget is blocked
- Budget warnings in the cart (validations) 
- Approval workflow in case budget is being exceeded 
- Budget Roll-Over 
- Transfer budget from cost center A to cost center B
- Refund (Re-calculation) to budget in case of PO cancel/change
- Budget notification on approval process 
- Threshold notification via mail to budget owner
- Multi-currency handling
- Taking all budget statuses into account before posting (Multi CO budget posting e.g. Cost Center, ClassGrp or GL A/C)
- Separate employee budget (mainly for employee clothing and accessories etc.) for workwear mode.
- Budget Overview function
</t>
    </r>
    <r>
      <rPr>
        <b/>
        <sz val="11"/>
        <rFont val="Calibri"/>
        <family val="2"/>
        <scheme val="minor"/>
      </rPr>
      <t xml:space="preserve">4. Visual Components
</t>
    </r>
    <r>
      <rPr>
        <sz val="11"/>
        <color theme="1"/>
        <rFont val="Calibri"/>
        <family val="2"/>
        <scheme val="minor"/>
      </rPr>
      <t xml:space="preserve">None.
</t>
    </r>
    <r>
      <rPr>
        <b/>
        <sz val="11"/>
        <rFont val="Calibri"/>
        <family val="2"/>
        <scheme val="minor"/>
      </rPr>
      <t>5. Budget checking integration with ERP and other systems</t>
    </r>
    <r>
      <rPr>
        <sz val="11"/>
        <color theme="1"/>
        <rFont val="Calibri"/>
        <family val="2"/>
        <scheme val="minor"/>
      </rPr>
      <t xml:space="preserve">
Exits are provided that can utilize web services to call external budget system during the requisition creation and apporval porcess.
</t>
    </r>
  </si>
  <si>
    <r>
      <rPr>
        <b/>
        <sz val="11"/>
        <rFont val="Calibri"/>
        <family val="2"/>
        <scheme val="minor"/>
      </rPr>
      <t>1. Mobility</t>
    </r>
    <r>
      <rPr>
        <sz val="11"/>
        <color theme="1"/>
        <rFont val="Calibri"/>
        <family val="2"/>
        <scheme val="minor"/>
      </rPr>
      <t xml:space="preserve">
Please see section 1.6 of the Catalogs section.
</t>
    </r>
    <r>
      <rPr>
        <b/>
        <sz val="11"/>
        <rFont val="Calibri"/>
        <family val="2"/>
        <scheme val="minor"/>
      </rPr>
      <t>2. Apps</t>
    </r>
    <r>
      <rPr>
        <sz val="11"/>
        <color theme="1"/>
        <rFont val="Calibri"/>
        <family val="2"/>
        <scheme val="minor"/>
      </rPr>
      <t xml:space="preserve">
We do not use Apps, we prefer to use the native browsers of the specific mobile device. Our solutions are based on responsive design, which enables usage on any device.
</t>
    </r>
  </si>
  <si>
    <r>
      <rPr>
        <b/>
        <sz val="11"/>
        <rFont val="Calibri"/>
        <family val="2"/>
        <scheme val="minor"/>
      </rPr>
      <t>1. Descibe our analytics philosophy.</t>
    </r>
    <r>
      <rPr>
        <sz val="11"/>
        <color theme="1"/>
        <rFont val="Calibri"/>
        <family val="2"/>
        <scheme val="minor"/>
      </rPr>
      <t xml:space="preserve">
We see reporting and analytics having the following dimensions:
- Dashboards: Providing users with situational awareness and activity alerts
- Online Searches:  Listing business objects by selection criteria with Excel export
- Report Generators:  Providing the ability to create specific reports and be able to schedule the execution of the reports
- KPI Recording and reporting: Infrastructure to record and track moment in time statistics
- Specific online analytics tools:  Example the Product and Price Analysis tool 
- Master data and transactional data extract for Customer BI Tools
- Built in Analytics tools
All of the above are present within our solution with the exception of the build in analytics infrastructure.  The technology for the analytics infrastruture has been chosen and solutions based on this infrastructure will be delivered over the next year.
</t>
    </r>
    <r>
      <rPr>
        <b/>
        <sz val="11"/>
        <rFont val="Calibri"/>
        <family val="2"/>
        <scheme val="minor"/>
      </rPr>
      <t>2. Evaluating the search behavior</t>
    </r>
    <r>
      <rPr>
        <sz val="11"/>
        <color theme="1"/>
        <rFont val="Calibri"/>
        <family val="2"/>
        <scheme val="minor"/>
      </rPr>
      <t xml:space="preserve">
Evaluating the search behavior provides valuable insights into the search behavior of your users. The following information is logged:
- Login name of the searching user / customer ID
- Date/time of search
- Keyword entered
- Type of search used: e.g. simple search, advanced search, parametric search, etc.
- Number of hits
- Search period
This evaluation delivers valuable information e.g. on items not found and ensuing measures (e.g. the incorporation of synonyms).
</t>
    </r>
    <r>
      <rPr>
        <b/>
        <sz val="11"/>
        <rFont val="Calibri"/>
        <family val="2"/>
        <scheme val="minor"/>
      </rPr>
      <t xml:space="preserve">3. Embedded Analytics/Predictive capabilities
</t>
    </r>
    <r>
      <rPr>
        <sz val="11"/>
        <color theme="1"/>
        <rFont val="Calibri"/>
        <family val="2"/>
        <scheme val="minor"/>
      </rPr>
      <t xml:space="preserve">None other than described above.
</t>
    </r>
    <r>
      <rPr>
        <b/>
        <sz val="11"/>
        <rFont val="Calibri"/>
        <family val="2"/>
        <scheme val="minor"/>
      </rPr>
      <t xml:space="preserve">4. What if Logic
</t>
    </r>
    <r>
      <rPr>
        <sz val="11"/>
        <color theme="1"/>
        <rFont val="Calibri"/>
        <family val="2"/>
        <scheme val="minor"/>
      </rPr>
      <t>None.</t>
    </r>
  </si>
  <si>
    <r>
      <rPr>
        <b/>
        <sz val="11"/>
        <rFont val="Calibri"/>
        <family val="2"/>
        <scheme val="minor"/>
      </rPr>
      <t xml:space="preserve">PO Confirmation/Acknowledgement
</t>
    </r>
    <r>
      <rPr>
        <sz val="11"/>
        <color theme="1"/>
        <rFont val="Calibri"/>
        <family val="2"/>
        <scheme val="minor"/>
      </rPr>
      <t xml:space="preserve">Within PO Confirmation suppliers can confirm or override/change: Delivery Date, Quantity, and UnitPrice. All changes will lead to an approval workflow on the customer side. PO Confirmations can be done via WebEDI (UI) or fully electronically (webservice/file-based). After submission suppliers can see the status of their order, as can the buyer of course. Suppliers can be enabled to create orders (requisitions)
Additionally, in the Supplier portal supplier are able to create a requisition on behalf of the “buyer”. Use case: some ad-hoc maintenance work has been done and the supplier creates the requisition after fulfilling the task. This will lead to an approval process on the buyer side.
</t>
    </r>
    <r>
      <rPr>
        <b/>
        <sz val="11"/>
        <rFont val="Calibri"/>
        <family val="2"/>
        <scheme val="minor"/>
      </rPr>
      <t>Service Enry Sheet</t>
    </r>
    <r>
      <rPr>
        <sz val="11"/>
        <color theme="1"/>
        <rFont val="Calibri"/>
        <family val="2"/>
        <scheme val="minor"/>
      </rPr>
      <t xml:space="preserve">
Within Service Entry there is PO Information as well. Here the supplier can add additional service items. He can swap an item entered by a buyer as this e.g. maintenance task wasn´t executed but another instead. He can override prices, delivery dates, descriptions etc. Deviations from the original PO will lead to an approval. Within this approval process “dispute” is possible.
</t>
    </r>
    <r>
      <rPr>
        <b/>
        <sz val="11"/>
        <rFont val="Calibri"/>
        <family val="2"/>
        <scheme val="minor"/>
      </rPr>
      <t>RfQ Supplier Reponse</t>
    </r>
    <r>
      <rPr>
        <sz val="11"/>
        <color theme="1"/>
        <rFont val="Calibri"/>
        <family val="2"/>
        <scheme val="minor"/>
      </rPr>
      <t xml:space="preserve">
Supplier can overide all data in an RFQ if allowed and if accepted by a supplier this will automatically be turned into a requisition and a PO. 
 </t>
    </r>
  </si>
  <si>
    <r>
      <rPr>
        <b/>
        <sz val="11"/>
        <rFont val="Calibri"/>
        <family val="2"/>
        <scheme val="minor"/>
      </rPr>
      <t xml:space="preserve">1. Contract compliance: </t>
    </r>
    <r>
      <rPr>
        <sz val="11"/>
        <color theme="1"/>
        <rFont val="Calibri"/>
        <family val="2"/>
        <scheme val="minor"/>
      </rPr>
      <t xml:space="preserve">
OpusCapita provides its own basic contract management application, but it can also integrate third party CM solutions. Contract compliance can happen at a few levels. One is making sure contracts are active and current. If the supplier contract or its catalog has expired then there is no possibility to send an order to that supplier. Even the spotbuy records and is available in reporting as long-tail expenses which adhere the compliance and reduces risk.
Our solution excels at supporting the import of contract master data which ensure contracts utilized in procurement are up to date. Companies like IBM and Maersk load contracts each day from their contract management systems and we ensure users can only buy from approved and active contracts. Our platform is also very effective at distributing contract meta data to other platforms, acting as a hub, like we do for catlaogs for publication and syndication. 
More importantly for transaction based price compliance, our catalog solution is very effective at ensuring prices are continually updated and used during requsition and PO creation or during invoice validation. Our catalog managemnt platform manages the process of supplier price updates ensuring that all price and assortment deltas are tracked. Once approved we are able to syndicate price information to ERPs and EAMs as well as to our own Procurement and Catalog tools. For more on contract price validation processes supported by our catalog management and search technologies please refer to the worksheet "Catalogs". 
</t>
    </r>
    <r>
      <rPr>
        <b/>
        <sz val="11"/>
        <rFont val="Calibri"/>
        <family val="2"/>
        <scheme val="minor"/>
      </rPr>
      <t xml:space="preserve">2. Monitor and Report: 
</t>
    </r>
    <r>
      <rPr>
        <sz val="11"/>
        <color theme="1"/>
        <rFont val="Calibri"/>
        <family val="2"/>
        <scheme val="minor"/>
      </rPr>
      <t xml:space="preserve">Supplier Information Manager captures and analyses supplier performance on a periodic manner. It calculates two different types of facts namely;
Hard facts which show the supplier performance based on real data capture from different sources like RFI participation, RFQ awarding, total Purchase Order Send to supplier and the delivery time of the goods. And Soft-Facts are calculated from feedback collected from the different buyers. 
SIM sends surveys to buyers to collect feedback of supplier performance but does not send to suppliers. Our reviews and rating capability for both products and receiving help provie a feedback loop from the procurement community. These ratings and reviews can be used to track supplier performance. In projects we have integrated with products like Achilles. 
</t>
    </r>
  </si>
  <si>
    <r>
      <rPr>
        <b/>
        <sz val="11"/>
        <rFont val="Calibri"/>
        <family val="2"/>
        <scheme val="minor"/>
      </rPr>
      <t xml:space="preserve">1. Interoperability: </t>
    </r>
    <r>
      <rPr>
        <sz val="11"/>
        <color theme="1"/>
        <rFont val="Calibri"/>
        <family val="2"/>
        <scheme val="minor"/>
      </rPr>
      <t xml:space="preserve"> Our 200 million plus transactions include a substantial number of interoperable hubs. OpusCapita is integrated to approx. 200 third-party Networks for E-invoicing, EDI, and XML. This includes Bilateral agreements on how to exchange data (single API) between Operators, as well as, the PEPPOL-Network, which provides connections to over 150 operators via single Access Point. Peppol provides visibility to all of the Buyer receivers on the Network and also in some markets we have local "yellow pages" which are providing trading partner information for all of the parties. 
Example of current networks with which we interoperate: Ariba, Basware, IBX, GHX, postnord, Evry, Pagero, Tungsten, Liaison, Inexchange, Tieto, data interchange, Swedbank, and others. 
</t>
    </r>
    <r>
      <rPr>
        <b/>
        <sz val="11"/>
        <rFont val="Calibri"/>
        <family val="2"/>
        <scheme val="minor"/>
      </rPr>
      <t>2. Standards and Fees:</t>
    </r>
    <r>
      <rPr>
        <sz val="11"/>
        <color theme="1"/>
        <rFont val="Calibri"/>
        <family val="2"/>
        <scheme val="minor"/>
      </rPr>
      <t xml:space="preserve"> We support various standards and Transform documents as needed to other standards or customer formats. Standards and formats supported include EDIFACT, ANSI, PEPPOL, CXML, IDOC XML and others. Various messaging standards are also supported (e.g. AS2, Peppol, RossetaNetc, etc.). Our Network approach is based on open Network, which means that we are not charging third party network partners when accessing our network. Only our enabled customers are charged fees. 
</t>
    </r>
  </si>
  <si>
    <r>
      <rPr>
        <b/>
        <sz val="11"/>
        <rFont val="Calibri"/>
        <family val="2"/>
        <scheme val="minor"/>
      </rPr>
      <t>1. Business Rules</t>
    </r>
    <r>
      <rPr>
        <sz val="11"/>
        <color theme="1"/>
        <rFont val="Calibri"/>
        <family val="2"/>
        <scheme val="minor"/>
      </rPr>
      <t xml:space="preserve">
Business rules can be implemented in several parts of the solution.  Within catalog management, business rules are used to validate and enrich catalog data.   In the shopping application, business rules manage cart behaviour.  During requisition and invoice apporvals, business rules manage the approval porcess.  Many business rules are implemented as exits in the application, calling scripts that execuite business rules. In addition to the approval workflow, there are other business rules which can be configured, such as Cheaper Items Verification, replecement items, budget management, and company issued equipment. 
</t>
    </r>
    <r>
      <rPr>
        <b/>
        <sz val="11"/>
        <rFont val="Calibri"/>
        <family val="2"/>
        <scheme val="minor"/>
      </rPr>
      <t xml:space="preserve">
2. Visual workflow components</t>
    </r>
    <r>
      <rPr>
        <sz val="11"/>
        <color theme="1"/>
        <rFont val="Calibri"/>
        <family val="2"/>
        <scheme val="minor"/>
      </rPr>
      <t xml:space="preserve">
OpusCapita has not invested heavily into visual workflow components.  Visual components give the impression of system configuration by business users, however the reality is that anything but the most basic of configurations requires the fall back to coding within the workflows.  System configuration happens during implementation; core configuration usually does not materially change post implementation.  
</t>
    </r>
    <r>
      <rPr>
        <b/>
        <sz val="11"/>
        <rFont val="Calibri"/>
        <family val="2"/>
        <scheme val="minor"/>
      </rPr>
      <t>3. WorkFlow Capability</t>
    </r>
    <r>
      <rPr>
        <sz val="11"/>
        <color theme="1"/>
        <rFont val="Calibri"/>
        <family val="2"/>
        <scheme val="minor"/>
      </rPr>
      <t xml:space="preserve">
Our current workflow engine is GrailsFlow, an Open Source project.  
</t>
    </r>
  </si>
  <si>
    <r>
      <t xml:space="preserve">The OpusCapita platform provides a mature of self service configuration possibilities.  The percentage of in-house configuration done depends on the skills of the customer team and the complexity of the configuration needed. Typically, we perform the initial configuration during implementation, and customers utilize the various options configured, with the option to make light changes themselves. However if a customer chooses to follow the standard deployment model, the majority of the system configuration is data driven, and given appropriate training, much of the configurations effort can be taken on by the customer.  </t>
    </r>
    <r>
      <rPr>
        <b/>
        <sz val="11"/>
        <rFont val="Calibri"/>
        <family val="2"/>
        <scheme val="minor"/>
      </rPr>
      <t xml:space="preserve">
1. Business level Administration</t>
    </r>
    <r>
      <rPr>
        <sz val="11"/>
        <color theme="1"/>
        <rFont val="Calibri"/>
        <family val="2"/>
        <scheme val="minor"/>
      </rPr>
      <t xml:space="preserve">
Once the system is configured in the implementation phase, the customer systems administrator will maintain the application of an ongoing basis.  This administrator will maintain the business application data as well as the user administration functions.  For example, if a customer wants a new attribute on a product or Smart Form field, this can be configured by the system administrator.
</t>
    </r>
    <r>
      <rPr>
        <b/>
        <sz val="11"/>
        <rFont val="Calibri"/>
        <family val="2"/>
        <scheme val="minor"/>
      </rPr>
      <t>2. Systems Analyst Administration</t>
    </r>
    <r>
      <rPr>
        <sz val="11"/>
        <color theme="1"/>
        <rFont val="Calibri"/>
        <family val="2"/>
        <scheme val="minor"/>
      </rPr>
      <t xml:space="preserve">
After the initial go live, the onging configuration changes of the system is taken over by customer IT resources, such as systems analysts.  These ongoing tasks would be things like reports, import format changes, etc., and performing system and integration tests during spplication update.
</t>
    </r>
  </si>
  <si>
    <r>
      <rPr>
        <b/>
        <sz val="11"/>
        <rFont val="Calibri"/>
        <family val="2"/>
        <scheme val="minor"/>
      </rPr>
      <t>1. Technical  Administrator</t>
    </r>
    <r>
      <rPr>
        <sz val="11"/>
        <color theme="1"/>
        <rFont val="Calibri"/>
        <family val="2"/>
        <scheme val="minor"/>
      </rPr>
      <t xml:space="preserve">
With our cloud solution, the need for technical IT support is greatly deminished.  The technical developer resources focus more on the integration of the cloud systems with other internal and cloud based systems.  In addition they support the system analysts in the developemnt and maintenance of scripts based configurations.  The core tecnology for scripting in the OpusCapita platform is groovy.  Groovy is a common scripting language, and if this capability is in house, then ongoing maintenance of these scripts can me performed by the customer.</t>
    </r>
  </si>
  <si>
    <r>
      <rPr>
        <b/>
        <sz val="11"/>
        <rFont val="Calibri"/>
        <family val="2"/>
        <scheme val="minor"/>
      </rPr>
      <t>1. Solution Configurations</t>
    </r>
    <r>
      <rPr>
        <sz val="11"/>
        <color theme="1"/>
        <rFont val="Calibri"/>
        <family val="2"/>
        <scheme val="minor"/>
      </rPr>
      <t xml:space="preserve">
If the customer wishes to leverage some of the advanced features of the platform, then support of trained consultants may be beneficial.  For example, if the customer wants to incorporate a complex busines sprocess, such as a need to integrate product data to GS1 standards, then they would work with our services or partner teams. Less complex customers using our procurement-in-a-box solution, use the system as it is out of the box and need little or none of our services resources. Larger customers like Maersk, NHS, and IBM have used a combination of both their and our resources to deliver the optimal integrated solution for their more complex organization. 
</t>
    </r>
    <r>
      <rPr>
        <b/>
        <sz val="11"/>
        <rFont val="Calibri"/>
        <family val="2"/>
        <scheme val="minor"/>
      </rPr>
      <t xml:space="preserve">2. Scripting support
</t>
    </r>
    <r>
      <rPr>
        <sz val="11"/>
        <color theme="1"/>
        <rFont val="Calibri"/>
        <family val="2"/>
        <scheme val="minor"/>
      </rPr>
      <t xml:space="preserve">Initial configuration is typically done by OpusCapita or partners.  Scripting outside of the capabilities of the onsite consultants is done by our developers.  This work is performed at standard professional services billing rates and turnaround times are quick, therefore and seldom impact project implementation timelines.
</t>
    </r>
  </si>
  <si>
    <r>
      <rPr>
        <b/>
        <sz val="11"/>
        <rFont val="Calibri"/>
        <family val="2"/>
        <scheme val="minor"/>
      </rPr>
      <t>1. Percentage of Customization</t>
    </r>
    <r>
      <rPr>
        <sz val="11"/>
        <color theme="1"/>
        <rFont val="Calibri"/>
        <family val="2"/>
        <scheme val="minor"/>
      </rPr>
      <t xml:space="preserve"> 
All customers operate on the same standard product code base.  No customers have access to customize core standard product code.  However during configuration of the system, certain options may require customer specific scripting.  Customer-specific code is maintained seperate from Standard Product code.
</t>
    </r>
    <r>
      <rPr>
        <b/>
        <sz val="11"/>
        <rFont val="Calibri"/>
        <family val="2"/>
        <scheme val="minor"/>
      </rPr>
      <t>2. Types of Customizations</t>
    </r>
    <r>
      <rPr>
        <sz val="11"/>
        <color theme="1"/>
        <rFont val="Calibri"/>
        <family val="2"/>
        <scheme val="minor"/>
      </rPr>
      <t xml:space="preserve">
The types of configurations that require Customer-specific code (these are not customizations of standard code) are in the areas of Business Rules, integrations and approval workflow. </t>
    </r>
  </si>
  <si>
    <t>Contact: &lt;List RFI contact's name, title, email, tel.&gt;</t>
  </si>
  <si>
    <t>rowan.lemley@opuscapita.com</t>
  </si>
  <si>
    <t xml:space="preserve">Posti Group </t>
  </si>
  <si>
    <t>www.opuscapita.com</t>
  </si>
  <si>
    <t>We have offices in Finland, Sweden, Norway, Germany, Poland, Latvia and USA. In addition, we have employees or subcontractors working for us for example in Denmark, Netherlands, UK, Austria, Switzerland, Estonia, Australia and Belarus.</t>
  </si>
  <si>
    <t>240,000,000 Euros</t>
  </si>
  <si>
    <t>The Nordics, DACH, Benalux, UK, North America, Australia.</t>
  </si>
  <si>
    <t>With over 3000 customers, we cover virtually all industries. We do seem particularly well suited for manufacturing, transportation &amp; logistics, Oil &amp; Gas and other asset heavy industries, retail, construction, and public sector.</t>
  </si>
  <si>
    <t xml:space="preserve">It's impossible to give you a full list but these are some of our listed customer reference cases: Audi, Volvo Finance, Alko, Finnish State Treasury, Liebherr, Rossmann, Peek &amp; Kloppenburg, Miele, Munich Re, √ñBB, SBB, SKV, Maersk, Ramirent, IKEA, Siemens, Total Gmbh, Toyota Finance, Kone, Valmet, Altia, NCC, Teboil, Halliburton, Schlumberger, Baker Hughes, NHS, Schindler, IBM. </t>
  </si>
  <si>
    <t>We cannot disclose this.</t>
  </si>
  <si>
    <t xml:space="preserve">OpusCapita helps organizations sell, buy and pay more effectively by providing them with extended purchase-to-pay and order-to-cash solutions. With 220 million e-transactions processed annually by over 3,000 customers across more than 100 countries, we have created a global ecosystem where buyers, suppliers, banks and other parties connect, transact and grow. 
Specifically, our portfolio includes Product Information Management and Order-to-Cash Solutions, Source-to-Pay, Cash Management and Business Network solutions. We have direct connections with over 200 banks and are SWIFT Certified.  </t>
  </si>
  <si>
    <t>eProcurement, Source-to-Pay, Invoice Processing Automation, Product Information Management, e-Invoicing (sending/receiving), B2B Integration (EDI), Order-to-Cash,  In-house Banking, Liquidity Management, Payment Management</t>
  </si>
  <si>
    <t>eProcurement (Online Product Catalog, Self-Service manager, SmartForms, Procurement Manager, Budget manager, Service Procurement, Content Management Service, Request for Quote, Supplier Information Manager, Supplier Documents Portal, Inventory Manager), Invoice Processing Automation (Invoice Workflow, Matching, Analytics) Product Information Management (Product Information Manager, Digital Asset Manager, Cross Media Publisher, Self-Service Manager, PIM Automotive), e-Invoicing (sending/receiving), B2B Integration (EDI), Order-to-Cash (e-Order receiving, e-invoice sending, AR Payment Matching, Collection Management),  In-house Banking, Liquidity Management, Payment Management.</t>
  </si>
  <si>
    <t xml:space="preserve">Oracle, PeopleSoft, SAP, Maximo, ABB Asset Suite, ABB Ellipse, IFS, Microsoft Dynamic, various invoice networks, Ariba sourcing, Ariba contracts, </t>
  </si>
  <si>
    <t>We don't have this at this time.</t>
  </si>
  <si>
    <t xml:space="preserve">The OpusCapita portfolio is broad, covering the buy-side, the pay-side and the sell-side. This allows us to support our customers, in partnership over many years as they mature and develop their digital strategies. Our Business Network is robust with the ability to support EDI, e-Invoicing and through our parent company, print and paper digitization. This means we can support 100% of an organizations spend with our solutions and services. We directly connect to 90,000 suppliers but via interoperability, over 1 million trading partners, banks and governmental agencies. Unlike many of our competitors, our Cash Management solutions ensure the FULL P2P, S2P or I2P process - with tools for Treasury to support the broader process. Lastly, with our Product Information Management solutions, we support suppliers comprehensively as they work to syndicate catalogs, manage digital data and essentially, be easy to buy from. Our USP is based on our knowledge and experience working with buyers, suppliers and banks - AP, AR, Procurement, Treasury and even eCommerce. </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</si>
  <si>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</si>
  <si>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</si>
  <si>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</si>
  <si>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5</t>
  </si>
  <si>
    <t>4</t>
  </si>
  <si>
    <t>3</t>
  </si>
  <si>
    <t>2</t>
  </si>
  <si>
    <t>1</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</si>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</sst>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b/>
      <sz val="11"/>
      <color theme="1"/>
      <name val="Calibri"/>
      <family val="2"/>
      <scheme val="minor"/>
    </font>
    <font>
      <b/>
      <sz val="16"/>
      <color rgb="FF000000"/>
      <name val="Calibri"/>
      <family val="2"/>
    </font>
    <font>
      <b/>
      <sz val="18"/>
      <color theme="1"/>
      <name val="Calibri"/>
      <family val="2"/>
      <scheme val="minor"/>
    </font>
    <font>
      <sz val="12"/>
      <name val="Calibri"/>
      <family val="2"/>
      <scheme val="minor"/>
    </font>
    <font>
      <sz val="12"/>
      <color rgb="FF434343"/>
      <name val="Calibri"/>
      <family val="2"/>
      <scheme val="minor"/>
    </font>
    <font>
      <sz val="12"/>
      <color rgb="FF000000"/>
      <name val="Calibri"/>
      <family val="2"/>
      <scheme val="minor"/>
    </font>
    <font>
      <b/>
      <sz val="14"/>
      <color rgb="FF000000"/>
      <name val="Calibri"/>
      <family val="2"/>
      <scheme val="minor"/>
    </font>
    <font>
      <b/>
      <sz val="11"/>
      <name val="Calibri"/>
      <family val="2"/>
      <scheme val="minor"/>
    </font>
    <font>
      <b/>
      <sz val="11"/>
      <color rgb="FF000000"/>
      <name val="Calibri"/>
      <family val="2"/>
      <scheme val="minor"/>
    </font>
    <font>
      <u/>
      <sz val="11"/>
      <color rgb="FF000000"/>
      <name val="Calibri"/>
      <family val="2"/>
      <scheme val="minor"/>
    </font>
    <font>
      <sz val="11"/>
      <color theme="1"/>
      <name val="Calibri"/>
      <family val="2"/>
      <scheme val="minor"/>
    </font>
    <font>
      <sz val="11"/>
      <name val="Calibri"/>
      <family val="2"/>
      <scheme val="minor"/>
    </font>
    <font>
      <sz val="11"/>
      <color rgb="FFFF0000"/>
      <name val="Calibri"/>
      <family val="2"/>
      <scheme val="minor"/>
    </font>
    <font>
      <u/>
      <sz val="12"/>
      <color theme="10"/>
      <name val="Calibri"/>
      <family val="2"/>
      <scheme val="minor"/>
    </font>
  </fonts>
  <fills count="26">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D9D2E9"/>
        <bgColor rgb="FFD9D2E9"/>
      </patternFill>
    </fill>
    <fill>
      <patternFill patternType="solid">
        <fgColor rgb="FFFF9900"/>
        <bgColor rgb="FFFF9900"/>
      </patternFill>
    </fill>
    <fill>
      <patternFill patternType="solid">
        <fgColor rgb="FFF3F3F3"/>
        <bgColor rgb="FFF3F3F3"/>
      </patternFill>
    </fill>
    <fill>
      <patternFill patternType="solid">
        <fgColor rgb="FFCFE2F3"/>
        <bgColor rgb="FFCFE2F3"/>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double">
        <color rgb="FF000000"/>
      </left>
      <right style="double">
        <color rgb="FF000000"/>
      </right>
      <top style="medium">
        <color rgb="FF000000"/>
      </top>
      <bottom style="double">
        <color rgb="FF000000"/>
      </bottom>
      <diagonal/>
    </border>
    <border>
      <left style="thin">
        <color rgb="FF000000"/>
      </left>
      <right/>
      <top style="thin">
        <color rgb="FF000000"/>
      </top>
      <bottom/>
      <diagonal/>
    </border>
    <border>
      <left style="double">
        <color rgb="FF000000"/>
      </left>
      <right/>
      <top style="medium">
        <color rgb="FF000000"/>
      </top>
      <bottom style="double">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s>
  <cellStyleXfs count="3">
    <xf numFmtId="0" fontId="0" fillId="0" borderId="0"/>
    <xf numFmtId="0" fontId="13" fillId="0" borderId="0"/>
    <xf numFmtId="0" fontId="31" fillId="0" borderId="0" applyNumberFormat="0" applyFill="0" applyBorder="0" applyAlignment="0" applyProtection="0"/>
  </cellStyleXfs>
  <cellXfs count="165">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1" xfId="0" applyFont="1" applyFill="1" applyBorder="1" applyAlignment="1">
      <alignment horizontal="left" vertical="center" wrapText="1"/>
    </xf>
    <xf numFmtId="0" fontId="7" fillId="5" borderId="0" xfId="0" applyFont="1" applyFill="1" applyBorder="1" applyAlignment="1">
      <alignment horizontal="left" vertical="center" wrapText="1"/>
    </xf>
    <xf numFmtId="0" fontId="0" fillId="0" borderId="0" xfId="0" applyAlignment="1">
      <alignment vertical="center" wrapText="1"/>
    </xf>
    <xf numFmtId="0" fontId="1" fillId="6"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2" fillId="0" borderId="0" xfId="0" applyFont="1" applyFill="1" applyAlignment="1">
      <alignment horizontal="center" vertical="center" wrapText="1"/>
    </xf>
    <xf numFmtId="0" fontId="0" fillId="0" borderId="0" xfId="0" applyAlignment="1">
      <alignment horizontal="center" vertical="center" wrapText="1"/>
    </xf>
    <xf numFmtId="0" fontId="2" fillId="9" borderId="1" xfId="0" applyFont="1" applyFill="1" applyBorder="1" applyAlignment="1">
      <alignment horizontal="center" vertical="center" wrapText="1"/>
    </xf>
    <xf numFmtId="0" fontId="0" fillId="0" borderId="1" xfId="0" applyBorder="1" applyAlignment="1">
      <alignment vertical="center" wrapText="1"/>
    </xf>
    <xf numFmtId="0" fontId="0" fillId="10" borderId="1" xfId="0" applyFill="1"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0" borderId="0" xfId="0" applyFill="1" applyAlignment="1">
      <alignment horizontal="center" vertical="center" wrapText="1"/>
    </xf>
    <xf numFmtId="0" fontId="9" fillId="9" borderId="0" xfId="0" applyFont="1" applyFill="1" applyAlignment="1">
      <alignment horizontal="left" vertical="center" wrapText="1"/>
    </xf>
    <xf numFmtId="0" fontId="6" fillId="0" borderId="1" xfId="0" applyFont="1" applyBorder="1" applyAlignment="1">
      <alignment vertical="center" wrapText="1"/>
    </xf>
    <xf numFmtId="0" fontId="12" fillId="0" borderId="1" xfId="0" applyFont="1" applyBorder="1" applyAlignment="1">
      <alignment vertical="center" wrapText="1"/>
    </xf>
    <xf numFmtId="0" fontId="0" fillId="3" borderId="1" xfId="0" applyFill="1" applyBorder="1" applyAlignment="1">
      <alignment horizontal="center" vertical="center" wrapText="1"/>
    </xf>
    <xf numFmtId="0" fontId="1" fillId="12" borderId="0" xfId="0" applyFont="1" applyFill="1" applyBorder="1" applyAlignment="1">
      <alignment horizontal="left" vertical="center" wrapText="1"/>
    </xf>
    <xf numFmtId="0" fontId="0" fillId="13" borderId="1" xfId="0" applyFill="1" applyBorder="1" applyAlignment="1">
      <alignment vertical="center" wrapText="1"/>
    </xf>
    <xf numFmtId="0" fontId="0" fillId="0" borderId="1" xfId="0" applyBorder="1" applyAlignment="1">
      <alignment horizontal="center" vertical="center" wrapText="1"/>
    </xf>
    <xf numFmtId="0" fontId="2" fillId="13"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14" fillId="9"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vertical="center" wrapText="1"/>
    </xf>
    <xf numFmtId="0" fontId="17" fillId="0" borderId="0" xfId="0" applyFont="1" applyAlignment="1">
      <alignment vertical="center" wrapText="1"/>
    </xf>
    <xf numFmtId="0" fontId="0" fillId="0" borderId="0" xfId="0" applyFont="1" applyAlignment="1">
      <alignment horizontal="center"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10" fillId="9" borderId="1" xfId="0" applyFont="1" applyFill="1" applyBorder="1" applyAlignment="1">
      <alignment horizontal="left" vertical="center" wrapText="1"/>
    </xf>
    <xf numFmtId="0" fontId="9" fillId="9" borderId="1" xfId="0" applyFont="1" applyFill="1" applyBorder="1" applyAlignment="1">
      <alignment horizontal="center" vertical="center" wrapText="1"/>
    </xf>
    <xf numFmtId="0" fontId="15" fillId="18" borderId="1" xfId="0" applyFont="1" applyFill="1" applyBorder="1" applyAlignment="1">
      <alignment horizontal="center" vertical="center" wrapText="1"/>
    </xf>
    <xf numFmtId="0" fontId="0" fillId="19" borderId="1" xfId="0" applyFill="1" applyBorder="1" applyAlignment="1">
      <alignment horizontal="center" vertical="center" wrapText="1"/>
    </xf>
    <xf numFmtId="0" fontId="9" fillId="0" borderId="1" xfId="0" applyFont="1" applyBorder="1" applyAlignment="1" applyProtection="1">
      <alignment vertical="center" wrapText="1"/>
    </xf>
    <xf numFmtId="0" fontId="6" fillId="11"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19" fillId="2" borderId="0" xfId="0" applyFont="1" applyFill="1" applyBorder="1" applyAlignment="1" applyProtection="1">
      <alignment horizontal="center" vertical="center" wrapText="1"/>
    </xf>
    <xf numFmtId="0" fontId="0" fillId="0" borderId="0" xfId="0" applyAlignment="1" applyProtection="1">
      <alignment vertical="center" wrapText="1"/>
      <protection locked="0"/>
    </xf>
    <xf numFmtId="0" fontId="10" fillId="20"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20" fillId="6" borderId="1" xfId="0" applyFont="1" applyFill="1" applyBorder="1" applyAlignment="1">
      <alignment horizontal="center" vertical="center" wrapText="1"/>
    </xf>
    <xf numFmtId="0" fontId="20" fillId="7" borderId="1" xfId="0" applyFont="1" applyFill="1" applyBorder="1" applyAlignment="1">
      <alignment horizontal="center" vertical="center" wrapText="1"/>
    </xf>
    <xf numFmtId="0" fontId="20" fillId="8" borderId="1" xfId="0" applyFont="1" applyFill="1" applyBorder="1" applyAlignment="1">
      <alignment horizontal="center" vertical="center" wrapText="1"/>
    </xf>
    <xf numFmtId="0" fontId="2" fillId="9" borderId="1" xfId="0" applyFont="1" applyFill="1" applyBorder="1" applyAlignment="1">
      <alignment vertical="center"/>
    </xf>
    <xf numFmtId="0" fontId="3" fillId="0" borderId="0" xfId="0" applyFont="1" applyFill="1" applyAlignment="1">
      <alignment wrapText="1"/>
    </xf>
    <xf numFmtId="0" fontId="2" fillId="0" borderId="1" xfId="0" applyFont="1" applyBorder="1" applyAlignment="1">
      <alignment vertical="center"/>
    </xf>
    <xf numFmtId="0" fontId="6" fillId="11" borderId="1" xfId="0" applyFont="1" applyFill="1" applyBorder="1" applyAlignment="1">
      <alignment horizontal="center" vertical="center"/>
    </xf>
    <xf numFmtId="164" fontId="2" fillId="14" borderId="0" xfId="0" applyNumberFormat="1" applyFont="1" applyFill="1" applyBorder="1" applyAlignment="1">
      <alignment horizontal="center" vertical="center" wrapText="1"/>
    </xf>
    <xf numFmtId="0" fontId="0" fillId="0" borderId="0" xfId="0" applyFont="1" applyAlignment="1">
      <alignment horizontal="left" vertical="center" wrapText="1"/>
    </xf>
    <xf numFmtId="0" fontId="2" fillId="9" borderId="1" xfId="0" applyFont="1" applyFill="1" applyBorder="1" applyAlignment="1">
      <alignment horizontal="left" vertical="center" wrapText="1"/>
    </xf>
    <xf numFmtId="164" fontId="0" fillId="0" borderId="1" xfId="0" applyNumberFormat="1" applyFont="1" applyBorder="1" applyAlignment="1">
      <alignment horizontal="center" vertical="center" wrapText="1"/>
    </xf>
    <xf numFmtId="0" fontId="0" fillId="0" borderId="1" xfId="0" applyFont="1" applyBorder="1" applyAlignment="1">
      <alignment vertical="center" wrapText="1"/>
    </xf>
    <xf numFmtId="0" fontId="2" fillId="15" borderId="0" xfId="0" applyFont="1" applyFill="1" applyBorder="1" applyAlignment="1">
      <alignment horizontal="center" vertical="center" wrapText="1"/>
    </xf>
    <xf numFmtId="0" fontId="0" fillId="0" borderId="0" xfId="0" applyFont="1" applyAlignment="1">
      <alignment vertical="center" wrapText="1"/>
    </xf>
    <xf numFmtId="0" fontId="9" fillId="16" borderId="0" xfId="0" applyFont="1" applyFill="1" applyBorder="1" applyAlignment="1">
      <alignment horizontal="center" vertical="center" wrapText="1"/>
    </xf>
    <xf numFmtId="0" fontId="28" fillId="0" borderId="1" xfId="0" applyFont="1" applyBorder="1" applyAlignment="1">
      <alignment vertical="center" wrapText="1"/>
    </xf>
    <xf numFmtId="0" fontId="28" fillId="0" borderId="16" xfId="0" applyFont="1" applyBorder="1" applyAlignment="1">
      <alignment vertical="center" wrapText="1"/>
    </xf>
    <xf numFmtId="0" fontId="21" fillId="21" borderId="16" xfId="0" applyFont="1" applyFill="1" applyBorder="1" applyAlignment="1">
      <alignment vertical="center" wrapText="1"/>
    </xf>
    <xf numFmtId="0" fontId="27" fillId="0" borderId="17" xfId="0" applyFont="1" applyBorder="1" applyAlignment="1">
      <alignment vertical="center" wrapText="1"/>
    </xf>
    <xf numFmtId="0" fontId="12" fillId="0" borderId="17" xfId="0" applyFont="1" applyBorder="1" applyAlignment="1">
      <alignment vertical="center" wrapText="1"/>
    </xf>
    <xf numFmtId="0" fontId="21" fillId="0" borderId="16" xfId="0" applyFont="1" applyBorder="1" applyAlignment="1">
      <alignment vertical="center" wrapText="1"/>
    </xf>
    <xf numFmtId="0" fontId="27" fillId="21" borderId="16" xfId="0" applyFont="1" applyFill="1" applyBorder="1" applyAlignment="1">
      <alignment vertical="center" wrapText="1"/>
    </xf>
    <xf numFmtId="0" fontId="27" fillId="21" borderId="17" xfId="0" applyFont="1" applyFill="1" applyBorder="1" applyAlignment="1">
      <alignment vertical="center" wrapText="1"/>
    </xf>
    <xf numFmtId="0" fontId="12" fillId="0" borderId="16" xfId="0" applyFont="1" applyBorder="1" applyAlignment="1">
      <alignment vertical="center" wrapText="1"/>
    </xf>
    <xf numFmtId="0" fontId="26" fillId="0" borderId="16" xfId="0" applyFont="1" applyBorder="1" applyAlignment="1">
      <alignment vertical="center" wrapText="1"/>
    </xf>
    <xf numFmtId="0" fontId="26" fillId="21" borderId="16" xfId="0" applyFont="1" applyFill="1" applyBorder="1" applyAlignment="1">
      <alignment vertical="center" wrapText="1"/>
    </xf>
    <xf numFmtId="0" fontId="21" fillId="21" borderId="18" xfId="0" applyFont="1" applyFill="1" applyBorder="1" applyAlignment="1">
      <alignment vertical="center" wrapText="1"/>
    </xf>
    <xf numFmtId="0" fontId="27" fillId="0" borderId="16" xfId="0" applyFont="1" applyBorder="1" applyAlignment="1">
      <alignment vertical="center" wrapText="1"/>
    </xf>
    <xf numFmtId="0" fontId="21" fillId="0" borderId="18" xfId="0" applyFont="1" applyBorder="1" applyAlignment="1">
      <alignment vertical="center" wrapText="1"/>
    </xf>
    <xf numFmtId="0" fontId="21" fillId="22" borderId="18" xfId="0" applyFont="1" applyFill="1" applyBorder="1" applyAlignment="1">
      <alignment vertical="center" wrapText="1"/>
    </xf>
    <xf numFmtId="0" fontId="12" fillId="22" borderId="16" xfId="0" applyFont="1" applyFill="1" applyBorder="1" applyAlignment="1">
      <alignment vertical="center" wrapText="1"/>
    </xf>
    <xf numFmtId="0" fontId="21" fillId="23" borderId="18" xfId="0" applyFont="1" applyFill="1" applyBorder="1" applyAlignment="1">
      <alignment vertical="center" wrapText="1"/>
    </xf>
    <xf numFmtId="0" fontId="21" fillId="24" borderId="18" xfId="0" applyFont="1" applyFill="1" applyBorder="1" applyAlignment="1">
      <alignment vertical="center" wrapText="1"/>
    </xf>
    <xf numFmtId="0" fontId="12" fillId="24" borderId="17" xfId="0" applyFont="1" applyFill="1" applyBorder="1" applyAlignment="1">
      <alignment vertical="center" wrapText="1"/>
    </xf>
    <xf numFmtId="0" fontId="12" fillId="24" borderId="16" xfId="0" applyFont="1" applyFill="1" applyBorder="1" applyAlignment="1">
      <alignment vertical="center" wrapText="1"/>
    </xf>
    <xf numFmtId="0" fontId="12" fillId="21" borderId="0" xfId="0" applyFont="1" applyFill="1" applyAlignment="1">
      <alignment horizontal="left" vertical="center" wrapText="1"/>
    </xf>
    <xf numFmtId="0" fontId="12" fillId="23" borderId="16" xfId="0" applyFont="1" applyFill="1" applyBorder="1" applyAlignment="1">
      <alignment vertical="center" wrapText="1"/>
    </xf>
    <xf numFmtId="0" fontId="21" fillId="0" borderId="20" xfId="0" applyFont="1" applyBorder="1" applyAlignment="1">
      <alignment vertical="center" wrapText="1"/>
    </xf>
    <xf numFmtId="0" fontId="21" fillId="25" borderId="16" xfId="0" applyFont="1" applyFill="1" applyBorder="1" applyAlignment="1">
      <alignment vertical="center" wrapText="1"/>
    </xf>
    <xf numFmtId="0" fontId="27" fillId="25" borderId="21" xfId="0" applyFont="1" applyFill="1" applyBorder="1" applyAlignment="1">
      <alignment vertical="center" wrapText="1"/>
    </xf>
    <xf numFmtId="0" fontId="12" fillId="0" borderId="21" xfId="0" applyFont="1" applyBorder="1" applyAlignment="1">
      <alignment vertical="center" wrapText="1"/>
    </xf>
    <xf numFmtId="0" fontId="22" fillId="0" borderId="16" xfId="0" applyFont="1" applyBorder="1" applyAlignment="1">
      <alignment vertical="center" wrapText="1"/>
    </xf>
    <xf numFmtId="0" fontId="21" fillId="0" borderId="22" xfId="0" applyFont="1" applyBorder="1" applyAlignment="1">
      <alignment vertical="center" wrapText="1"/>
    </xf>
    <xf numFmtId="0" fontId="12" fillId="0" borderId="23" xfId="0" applyFont="1" applyBorder="1" applyAlignment="1">
      <alignment vertical="center" wrapText="1"/>
    </xf>
    <xf numFmtId="0" fontId="26" fillId="0" borderId="0" xfId="0" applyFont="1" applyAlignment="1">
      <alignment vertical="center" wrapText="1"/>
    </xf>
    <xf numFmtId="0" fontId="12" fillId="0" borderId="0" xfId="0" applyFont="1" applyAlignment="1">
      <alignment vertical="center" wrapText="1"/>
    </xf>
    <xf numFmtId="0" fontId="21" fillId="21" borderId="20" xfId="0" applyFont="1" applyFill="1" applyBorder="1" applyAlignment="1">
      <alignment vertical="center" wrapText="1"/>
    </xf>
    <xf numFmtId="0" fontId="23" fillId="0" borderId="20" xfId="0" applyFont="1" applyBorder="1" applyAlignment="1">
      <alignment vertical="center" wrapText="1"/>
    </xf>
    <xf numFmtId="0" fontId="18" fillId="14" borderId="1" xfId="0" applyFont="1" applyFill="1" applyBorder="1" applyAlignment="1">
      <alignment horizontal="right" vertical="center" wrapText="1"/>
    </xf>
    <xf numFmtId="0" fontId="29" fillId="0" borderId="0" xfId="0" applyFont="1" applyAlignment="1">
      <alignment vertical="center" wrapText="1"/>
    </xf>
    <xf numFmtId="0" fontId="28" fillId="0" borderId="0" xfId="0" applyFont="1" applyAlignment="1">
      <alignment vertical="center" wrapText="1"/>
    </xf>
    <xf numFmtId="0" fontId="30" fillId="0" borderId="16" xfId="0" applyFont="1" applyBorder="1" applyAlignment="1">
      <alignment vertical="center" wrapText="1"/>
    </xf>
    <xf numFmtId="0" fontId="12" fillId="23" borderId="19" xfId="0" applyFont="1" applyFill="1" applyBorder="1" applyAlignment="1">
      <alignment vertical="center" wrapText="1"/>
    </xf>
    <xf numFmtId="0" fontId="31" fillId="0" borderId="1" xfId="2" applyBorder="1" applyAlignment="1">
      <alignment vertical="center"/>
    </xf>
    <xf numFmtId="0" fontId="16" fillId="17" borderId="1" xfId="0" applyFont="1" applyFill="1" applyBorder="1" applyAlignment="1">
      <alignment horizontal="center" vertical="center" wrapText="1"/>
    </xf>
    <xf numFmtId="0" fontId="0" fillId="0" borderId="15" xfId="0" applyBorder="1" applyAlignment="1">
      <alignment vertical="center" wrapText="1"/>
    </xf>
    <xf numFmtId="0" fontId="21" fillId="21" borderId="22" xfId="0" applyFont="1" applyFill="1" applyBorder="1" applyAlignment="1">
      <alignment vertical="center" wrapText="1"/>
    </xf>
    <xf numFmtId="0" fontId="27" fillId="0" borderId="24" xfId="0" applyFont="1" applyBorder="1" applyAlignment="1">
      <alignment vertical="center" wrapText="1"/>
    </xf>
    <xf numFmtId="0" fontId="12" fillId="0" borderId="22" xfId="0" applyFont="1" applyBorder="1" applyAlignment="1">
      <alignment vertical="center" wrapText="1"/>
    </xf>
    <xf numFmtId="0" fontId="0" fillId="0" borderId="15" xfId="0" applyBorder="1" applyAlignment="1">
      <alignment horizontal="center" vertical="center" wrapText="1"/>
    </xf>
    <xf numFmtId="0" fontId="0" fillId="19" borderId="15" xfId="0" applyFill="1" applyBorder="1" applyAlignment="1">
      <alignment horizontal="center" vertical="center" wrapText="1"/>
    </xf>
    <xf numFmtId="0" fontId="7" fillId="17" borderId="1" xfId="0" applyFont="1" applyFill="1" applyBorder="1" applyAlignment="1">
      <alignment horizontal="center" vertical="center" wrapText="1"/>
    </xf>
    <xf numFmtId="0" fontId="24" fillId="17"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0" fillId="3" borderId="1" xfId="0" applyFont="1" applyFill="1" applyBorder="1" applyAlignment="1" applyProtection="1">
      <alignment horizontal="center" vertical="center" wrapText="1"/>
      <protection locked="0"/>
    </xf>
    <xf numFmtId="0" fontId="0" fillId="0" borderId="0" xfId="0" applyAlignment="1" applyProtection="1">
      <alignment horizontal="left" vertical="center" wrapText="1"/>
      <protection locked="0"/>
    </xf>
    <xf numFmtId="0" fontId="9" fillId="9" borderId="1" xfId="0" applyFont="1" applyFill="1" applyBorder="1" applyAlignment="1" applyProtection="1">
      <alignment horizontal="center" vertical="center" wrapText="1"/>
      <protection locked="0"/>
    </xf>
    <xf numFmtId="0" fontId="2" fillId="20" borderId="1" xfId="0" applyFont="1" applyFill="1" applyBorder="1" applyAlignment="1" applyProtection="1">
      <alignment horizontal="center" vertical="center" wrapText="1"/>
      <protection locked="0"/>
    </xf>
    <xf numFmtId="0" fontId="15" fillId="17" borderId="1" xfId="0" applyFont="1" applyFill="1" applyBorder="1" applyAlignment="1" applyProtection="1">
      <alignment horizontal="center" vertical="center" wrapText="1"/>
      <protection locked="0"/>
    </xf>
    <xf numFmtId="0" fontId="16" fillId="17" borderId="1" xfId="0" applyFont="1" applyFill="1" applyBorder="1" applyAlignment="1" applyProtection="1">
      <alignment horizontal="center" vertical="center" wrapText="1"/>
      <protection locked="0"/>
    </xf>
    <xf numFmtId="0" fontId="15" fillId="18" borderId="1" xfId="0" applyFont="1" applyFill="1" applyBorder="1" applyAlignment="1" applyProtection="1">
      <alignment horizontal="center" vertical="center" wrapText="1"/>
      <protection locked="0"/>
    </xf>
    <xf numFmtId="0" fontId="0" fillId="3" borderId="15" xfId="0" applyFill="1" applyBorder="1" applyAlignment="1" applyProtection="1">
      <alignment horizontal="left" vertical="center" wrapText="1"/>
      <protection locked="0"/>
    </xf>
    <xf numFmtId="0" fontId="0" fillId="3" borderId="15" xfId="0" applyFill="1" applyBorder="1" applyAlignment="1" applyProtection="1">
      <alignment vertical="center" wrapText="1"/>
      <protection locked="0"/>
    </xf>
    <xf numFmtId="0" fontId="0" fillId="0" borderId="15" xfId="0" applyFill="1" applyBorder="1" applyAlignment="1" applyProtection="1">
      <alignment horizontal="center" vertical="center" wrapText="1"/>
      <protection locked="0"/>
    </xf>
    <xf numFmtId="0" fontId="0" fillId="0" borderId="15" xfId="0" applyFill="1" applyBorder="1" applyAlignment="1" applyProtection="1">
      <alignment horizontal="left" vertical="center" wrapText="1"/>
      <protection locked="0"/>
    </xf>
    <xf numFmtId="0" fontId="0" fillId="3" borderId="1" xfId="0" applyFill="1" applyBorder="1" applyAlignment="1" applyProtection="1">
      <alignment horizontal="left" vertical="center" wrapText="1"/>
      <protection locked="0"/>
    </xf>
    <xf numFmtId="0" fontId="0" fillId="3" borderId="1" xfId="0" applyFill="1" applyBorder="1" applyAlignment="1" applyProtection="1">
      <alignmen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0" borderId="0" xfId="0" applyFill="1" applyAlignment="1" applyProtection="1">
      <alignment horizontal="center" vertical="center" wrapText="1"/>
      <protection locked="0"/>
    </xf>
    <xf numFmtId="0" fontId="0" fillId="0" borderId="0" xfId="0" applyFill="1" applyAlignment="1" applyProtection="1">
      <alignment horizontal="left" vertical="center" wrapText="1"/>
      <protection locked="0"/>
    </xf>
    <xf numFmtId="0" fontId="2" fillId="0" borderId="1" xfId="0" applyFont="1" applyBorder="1" applyAlignment="1">
      <alignment vertical="center" wrapText="1"/>
    </xf>
    <xf numFmtId="164" fontId="0" fillId="0" borderId="1" xfId="0" applyNumberFormat="1"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11" fillId="6"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5"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8" borderId="15" xfId="0" applyFont="1" applyFill="1" applyBorder="1" applyAlignment="1">
      <alignment horizontal="center" vertical="center" wrapText="1"/>
    </xf>
    <xf numFmtId="49" fontId="6" fillId="0" borderId="0" xfId="0" applyNumberFormat="1" applyFont="1" applyAlignment="1">
      <alignment horizontal="left" vertical="center" wrapText="1"/>
    </xf>
  </cellXfs>
  <cellStyles count="3">
    <cellStyle name="Hyperlink" xfId="2" builtinId="8"/>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23</xdr:row>
      <xdr:rowOff>88900</xdr:rowOff>
    </xdr:from>
    <xdr:to>
      <xdr:col>2</xdr:col>
      <xdr:colOff>1016000</xdr:colOff>
      <xdr:row>27</xdr:row>
      <xdr:rowOff>18471</xdr:rowOff>
    </xdr:to>
    <xdr:pic>
      <xdr:nvPicPr>
        <xdr:cNvPr id="4" name="Picture 3">
          <a:extLst>
            <a:ext uri="{FF2B5EF4-FFF2-40B4-BE49-F238E27FC236}">
              <a16:creationId xmlns:a16="http://schemas.microsoft.com/office/drawing/2014/main" id="{773527FA-4BFC-4848-9D45-18C893DCA3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100711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rowan.lemley@opuscapit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dimension ref="A1:C23"/>
  <sheetViews>
    <sheetView workbookViewId="0">
      <selection activeCell="L12" sqref="L12"/>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75" t="s">
        <v>755</v>
      </c>
      <c r="B1" s="75" t="s">
        <v>765</v>
      </c>
    </row>
    <row r="2" spans="1:3">
      <c r="A2" s="75" t="s">
        <v>885</v>
      </c>
      <c r="B2" s="123" t="s">
        <v>886</v>
      </c>
    </row>
    <row r="4" spans="1:3">
      <c r="A4" s="73" t="s">
        <v>750</v>
      </c>
    </row>
    <row r="6" spans="1:3" ht="323">
      <c r="A6" s="151" t="s">
        <v>903</v>
      </c>
    </row>
    <row r="7" spans="1:3" ht="17" thickBot="1"/>
    <row r="8" spans="1:3">
      <c r="A8" s="26" t="s">
        <v>40</v>
      </c>
      <c r="B8" s="27" t="s">
        <v>45</v>
      </c>
      <c r="C8" s="28" t="s">
        <v>41</v>
      </c>
    </row>
    <row r="9" spans="1:3">
      <c r="A9" s="153" t="s">
        <v>756</v>
      </c>
      <c r="B9" s="3" t="s">
        <v>26</v>
      </c>
      <c r="C9" s="4" t="s">
        <v>27</v>
      </c>
    </row>
    <row r="10" spans="1:3">
      <c r="A10" s="154"/>
      <c r="B10" s="5" t="s">
        <v>42</v>
      </c>
      <c r="C10" s="6" t="s">
        <v>28</v>
      </c>
    </row>
    <row r="11" spans="1:3">
      <c r="A11" s="155"/>
      <c r="B11" s="7" t="s">
        <v>43</v>
      </c>
      <c r="C11" s="8" t="s">
        <v>29</v>
      </c>
    </row>
    <row r="14" spans="1:3">
      <c r="A14" s="54" t="s">
        <v>39</v>
      </c>
      <c r="B14" s="76" t="s">
        <v>757</v>
      </c>
    </row>
    <row r="15" spans="1:3" ht="51">
      <c r="A15" s="55" t="s">
        <v>38</v>
      </c>
      <c r="B15" s="19" t="s">
        <v>758</v>
      </c>
    </row>
    <row r="16" spans="1:3" ht="34">
      <c r="A16" s="55" t="s">
        <v>31</v>
      </c>
      <c r="B16" s="19" t="s">
        <v>759</v>
      </c>
    </row>
    <row r="17" spans="1:2" ht="34">
      <c r="A17" s="55" t="s">
        <v>32</v>
      </c>
      <c r="B17" s="19" t="s">
        <v>760</v>
      </c>
    </row>
    <row r="18" spans="1:2" ht="51">
      <c r="A18" s="55" t="s">
        <v>33</v>
      </c>
      <c r="B18" s="19" t="s">
        <v>761</v>
      </c>
    </row>
    <row r="19" spans="1:2" ht="51">
      <c r="A19" s="55" t="s">
        <v>34</v>
      </c>
      <c r="B19" s="19" t="s">
        <v>762</v>
      </c>
    </row>
    <row r="20" spans="1:2" ht="51">
      <c r="A20" s="55" t="s">
        <v>35</v>
      </c>
      <c r="B20" s="19" t="s">
        <v>763</v>
      </c>
    </row>
    <row r="21" spans="1:2">
      <c r="A21" s="2"/>
    </row>
    <row r="22" spans="1:2">
      <c r="A22" s="54" t="s">
        <v>36</v>
      </c>
    </row>
    <row r="23" spans="1:2" ht="204">
      <c r="A23" s="56" t="s">
        <v>37</v>
      </c>
    </row>
  </sheetData>
  <mergeCells count="1">
    <mergeCell ref="A9:A11"/>
  </mergeCells>
  <hyperlinks>
    <hyperlink ref="B2" r:id="rId1" xr:uid="{459B4957-66B3-A048-97B2-DC26842990F3}"/>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dimension ref="B4:H73"/>
  <sheetViews>
    <sheetView workbookViewId="0">
      <selection activeCell="B1" sqref="B1"/>
    </sheetView>
  </sheetViews>
  <sheetFormatPr baseColWidth="10" defaultRowHeight="16"/>
  <cols>
    <col min="1" max="1" width="10.83203125" style="47"/>
    <col min="2" max="2" width="62" style="57" customWidth="1"/>
    <col min="3" max="3" width="86.83203125" style="57" customWidth="1"/>
    <col min="4" max="4" width="80.1640625" style="65" customWidth="1"/>
    <col min="5" max="16384" width="10.83203125" style="47"/>
  </cols>
  <sheetData>
    <row r="4" spans="2:8" ht="22">
      <c r="B4" s="47"/>
      <c r="C4" s="64" t="s">
        <v>0</v>
      </c>
      <c r="D4" s="66" t="s">
        <v>751</v>
      </c>
    </row>
    <row r="5" spans="2:8" ht="17">
      <c r="B5" s="58" t="s">
        <v>1</v>
      </c>
      <c r="C5" s="59" t="s">
        <v>765</v>
      </c>
      <c r="D5" s="67"/>
    </row>
    <row r="6" spans="2:8" ht="17">
      <c r="B6" s="58" t="s">
        <v>2</v>
      </c>
      <c r="C6" s="59" t="s">
        <v>887</v>
      </c>
      <c r="D6" s="67"/>
    </row>
    <row r="7" spans="2:8" ht="17">
      <c r="B7" s="58" t="s">
        <v>3</v>
      </c>
      <c r="C7" s="60" t="s">
        <v>888</v>
      </c>
      <c r="D7" s="68"/>
      <c r="F7" s="61"/>
      <c r="G7" s="61"/>
      <c r="H7" s="61"/>
    </row>
    <row r="8" spans="2:8" ht="17">
      <c r="B8" s="58" t="s">
        <v>4</v>
      </c>
      <c r="C8" s="59" t="s">
        <v>886</v>
      </c>
      <c r="D8" s="67"/>
      <c r="F8" s="61"/>
      <c r="G8" s="61"/>
      <c r="H8" s="61"/>
    </row>
    <row r="9" spans="2:8" ht="51">
      <c r="B9" s="58" t="s">
        <v>5</v>
      </c>
      <c r="C9" s="59" t="s">
        <v>889</v>
      </c>
      <c r="D9" s="67"/>
      <c r="F9" s="61"/>
      <c r="G9" s="61"/>
      <c r="H9" s="61"/>
    </row>
    <row r="10" spans="2:8" ht="17">
      <c r="B10" s="58" t="s">
        <v>6</v>
      </c>
      <c r="C10" s="59"/>
      <c r="D10" s="67"/>
      <c r="F10" s="61"/>
      <c r="G10" s="61"/>
      <c r="H10" s="61"/>
    </row>
    <row r="11" spans="2:8" ht="17">
      <c r="B11" s="58" t="s">
        <v>7</v>
      </c>
      <c r="C11" s="59">
        <v>400</v>
      </c>
      <c r="D11" s="67"/>
      <c r="F11" s="61"/>
      <c r="G11" s="61"/>
      <c r="H11" s="61"/>
    </row>
    <row r="12" spans="2:8" ht="17">
      <c r="B12" s="58" t="s">
        <v>8</v>
      </c>
      <c r="C12" s="59" t="s">
        <v>890</v>
      </c>
      <c r="D12" s="67"/>
      <c r="F12" s="61"/>
      <c r="G12" s="61"/>
      <c r="H12" s="61"/>
    </row>
    <row r="13" spans="2:8" ht="34">
      <c r="B13" s="58" t="s">
        <v>9</v>
      </c>
      <c r="C13" s="59" t="s">
        <v>891</v>
      </c>
      <c r="D13" s="67"/>
      <c r="F13" s="61"/>
      <c r="G13" s="61"/>
      <c r="H13" s="61"/>
    </row>
    <row r="14" spans="2:8" ht="51">
      <c r="B14" s="58" t="s">
        <v>10</v>
      </c>
      <c r="C14" s="59" t="s">
        <v>892</v>
      </c>
      <c r="D14" s="67"/>
    </row>
    <row r="15" spans="2:8" ht="68">
      <c r="B15" s="58" t="s">
        <v>11</v>
      </c>
      <c r="C15" s="59" t="s">
        <v>893</v>
      </c>
      <c r="D15" s="67"/>
    </row>
    <row r="16" spans="2:8" ht="34">
      <c r="B16" s="58" t="s">
        <v>12</v>
      </c>
      <c r="C16" s="74"/>
      <c r="D16" s="69"/>
    </row>
    <row r="17" spans="2:4" ht="17">
      <c r="B17" s="58" t="s">
        <v>13</v>
      </c>
      <c r="C17" s="59" t="s">
        <v>894</v>
      </c>
      <c r="D17" s="69"/>
    </row>
    <row r="18" spans="2:4" ht="136">
      <c r="B18" s="58" t="s">
        <v>14</v>
      </c>
      <c r="C18" s="59" t="s">
        <v>895</v>
      </c>
      <c r="D18" s="67"/>
    </row>
    <row r="19" spans="2:4" ht="51">
      <c r="B19" s="58" t="s">
        <v>15</v>
      </c>
      <c r="C19" s="59" t="s">
        <v>896</v>
      </c>
      <c r="D19" s="69"/>
    </row>
    <row r="20" spans="2:4" ht="136">
      <c r="B20" s="58" t="s">
        <v>16</v>
      </c>
      <c r="C20" s="59" t="s">
        <v>897</v>
      </c>
      <c r="D20" s="69"/>
    </row>
    <row r="21" spans="2:4" ht="34">
      <c r="B21" s="58" t="s">
        <v>17</v>
      </c>
      <c r="C21" s="59" t="s">
        <v>898</v>
      </c>
      <c r="D21" s="67"/>
    </row>
    <row r="22" spans="2:4" ht="17">
      <c r="B22" s="58" t="s">
        <v>18</v>
      </c>
      <c r="C22" s="59">
        <v>1000000</v>
      </c>
      <c r="D22" s="69"/>
    </row>
    <row r="23" spans="2:4" ht="17">
      <c r="B23" s="58" t="s">
        <v>19</v>
      </c>
      <c r="C23" s="59">
        <v>90000</v>
      </c>
      <c r="D23" s="69"/>
    </row>
    <row r="24" spans="2:4" ht="34">
      <c r="B24" s="58" t="s">
        <v>20</v>
      </c>
      <c r="C24" s="59">
        <v>1000000000</v>
      </c>
      <c r="D24" s="69"/>
    </row>
    <row r="25" spans="2:4" ht="17">
      <c r="B25" s="58" t="s">
        <v>21</v>
      </c>
      <c r="C25" s="59" t="s">
        <v>899</v>
      </c>
      <c r="D25" s="69"/>
    </row>
    <row r="26" spans="2:4" ht="34">
      <c r="B26" s="58" t="s">
        <v>22</v>
      </c>
      <c r="C26" s="59">
        <v>220000000</v>
      </c>
      <c r="D26" s="69"/>
    </row>
    <row r="27" spans="2:4" ht="17">
      <c r="B27" s="58" t="s">
        <v>23</v>
      </c>
      <c r="C27" s="59" t="s">
        <v>899</v>
      </c>
      <c r="D27" s="69"/>
    </row>
    <row r="28" spans="2:4" ht="187">
      <c r="B28" s="58" t="s">
        <v>24</v>
      </c>
      <c r="C28" s="59" t="s">
        <v>900</v>
      </c>
      <c r="D28" s="69"/>
    </row>
    <row r="29" spans="2:4" ht="17">
      <c r="B29" s="46" t="s">
        <v>46</v>
      </c>
      <c r="C29" s="63"/>
      <c r="D29" s="69"/>
    </row>
    <row r="30" spans="2:4">
      <c r="C30" s="62"/>
    </row>
    <row r="31" spans="2:4">
      <c r="C31" s="62"/>
    </row>
    <row r="32" spans="2:4">
      <c r="C32" s="62"/>
    </row>
    <row r="33" spans="3:3">
      <c r="C33" s="62"/>
    </row>
    <row r="34" spans="3:3">
      <c r="C34" s="62"/>
    </row>
    <row r="35" spans="3:3">
      <c r="C35" s="62"/>
    </row>
    <row r="36" spans="3:3">
      <c r="C36" s="62"/>
    </row>
    <row r="37" spans="3:3">
      <c r="C37" s="62"/>
    </row>
    <row r="38" spans="3:3">
      <c r="C38" s="62"/>
    </row>
    <row r="39" spans="3:3">
      <c r="C39" s="62"/>
    </row>
    <row r="40" spans="3:3">
      <c r="C40" s="62"/>
    </row>
    <row r="41" spans="3:3">
      <c r="C41" s="62"/>
    </row>
    <row r="42" spans="3:3">
      <c r="C42" s="62"/>
    </row>
    <row r="43" spans="3:3">
      <c r="C43" s="62"/>
    </row>
    <row r="44" spans="3:3">
      <c r="C44" s="62"/>
    </row>
    <row r="45" spans="3:3">
      <c r="C45" s="62"/>
    </row>
    <row r="46" spans="3:3">
      <c r="C46" s="62"/>
    </row>
    <row r="47" spans="3:3">
      <c r="C47" s="62"/>
    </row>
    <row r="48" spans="3:3">
      <c r="C48" s="62"/>
    </row>
    <row r="49" spans="3:3">
      <c r="C49" s="62"/>
    </row>
    <row r="50" spans="3:3">
      <c r="C50" s="62"/>
    </row>
    <row r="51" spans="3:3">
      <c r="C51" s="62"/>
    </row>
    <row r="52" spans="3:3">
      <c r="C52" s="62"/>
    </row>
    <row r="53" spans="3:3">
      <c r="C53" s="62"/>
    </row>
    <row r="54" spans="3:3">
      <c r="C54" s="62"/>
    </row>
    <row r="55" spans="3:3">
      <c r="C55" s="62"/>
    </row>
    <row r="56" spans="3:3">
      <c r="C56" s="62"/>
    </row>
    <row r="57" spans="3:3">
      <c r="C57" s="62"/>
    </row>
    <row r="58" spans="3:3">
      <c r="C58" s="62"/>
    </row>
    <row r="59" spans="3:3">
      <c r="C59" s="62"/>
    </row>
    <row r="60" spans="3:3">
      <c r="C60" s="62"/>
    </row>
    <row r="61" spans="3:3">
      <c r="C61" s="62"/>
    </row>
    <row r="62" spans="3:3">
      <c r="C62" s="62"/>
    </row>
    <row r="63" spans="3:3">
      <c r="C63" s="62"/>
    </row>
    <row r="64" spans="3:3">
      <c r="C64" s="62"/>
    </row>
    <row r="65" spans="3:3">
      <c r="C65" s="62"/>
    </row>
    <row r="66" spans="3:3">
      <c r="C66" s="62"/>
    </row>
    <row r="67" spans="3:3">
      <c r="C67" s="62"/>
    </row>
    <row r="68" spans="3:3">
      <c r="C68" s="62"/>
    </row>
    <row r="69" spans="3:3">
      <c r="C69" s="62"/>
    </row>
    <row r="70" spans="3:3">
      <c r="C70" s="62"/>
    </row>
    <row r="71" spans="3:3">
      <c r="C71" s="62"/>
    </row>
    <row r="72" spans="3:3">
      <c r="C72" s="62"/>
    </row>
    <row r="73" spans="3:3">
      <c r="C73" s="6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02238-4364-754F-9ABF-D0160EA631D6}">
  <dimension ref="A2:R171"/>
  <sheetViews>
    <sheetView tabSelected="1" topLeftCell="B1" zoomScale="50" workbookViewId="0">
      <pane xSplit="1" topLeftCell="C1" activePane="topRight" state="frozen"/>
      <selection activeCell="B1" sqref="B1"/>
      <selection pane="topRight" activeCell="H24" sqref="H24"/>
    </sheetView>
  </sheetViews>
  <sheetFormatPr baseColWidth="10" defaultRowHeight="16"/>
  <cols>
    <col min="1" max="1" width="6.6640625" style="17" hidden="1" customWidth="1"/>
    <col min="2" max="2" width="33.33203125" style="11" customWidth="1"/>
    <col min="3" max="3" width="108.1640625" style="11" customWidth="1"/>
    <col min="4" max="4" width="14.83203125" style="78" customWidth="1"/>
    <col min="5" max="5" width="92.1640625" style="83" customWidth="1"/>
    <col min="6" max="6" width="15" style="83" customWidth="1"/>
    <col min="7" max="7" width="8" style="29" customWidth="1"/>
    <col min="8" max="8" width="10.83203125" style="65" customWidth="1"/>
    <col min="9" max="9" width="67.5" style="65" customWidth="1"/>
    <col min="10" max="10" width="10.83203125" style="65" customWidth="1"/>
    <col min="11" max="11" width="10.83203125" style="65"/>
    <col min="12" max="12" width="10.83203125" style="135"/>
    <col min="13" max="13" width="10.83203125" style="65"/>
    <col min="14" max="14" width="14.1640625" style="135" customWidth="1"/>
    <col min="15" max="16" width="10.83203125" style="65"/>
    <col min="17" max="17" width="10.83203125" style="135"/>
    <col min="18" max="16384" width="10.83203125" style="11"/>
  </cols>
  <sheetData>
    <row r="2" spans="2:5" ht="88">
      <c r="C2" s="49" t="s">
        <v>752</v>
      </c>
    </row>
    <row r="4" spans="2:5" ht="34">
      <c r="D4" s="79" t="s">
        <v>753</v>
      </c>
    </row>
    <row r="5" spans="2:5" ht="34">
      <c r="C5" s="9" t="s">
        <v>135</v>
      </c>
      <c r="D5" s="82" t="s">
        <v>749</v>
      </c>
      <c r="E5" s="84" t="s">
        <v>737</v>
      </c>
    </row>
    <row r="6" spans="2:5" ht="16" customHeight="1">
      <c r="B6" s="156" t="s">
        <v>27</v>
      </c>
      <c r="C6" s="12" t="s">
        <v>47</v>
      </c>
      <c r="D6" s="152">
        <f>AVERAGE(R27:R38)</f>
        <v>3.0833333333333335</v>
      </c>
      <c r="E6" s="80">
        <v>2.5460526315789478</v>
      </c>
    </row>
    <row r="7" spans="2:5" ht="16" customHeight="1">
      <c r="B7" s="157"/>
      <c r="C7" s="12" t="s">
        <v>48</v>
      </c>
      <c r="D7" s="152">
        <f>AVERAGE(R43:R65)</f>
        <v>2.9565217391304346</v>
      </c>
      <c r="E7" s="80">
        <v>2.7688787185354689</v>
      </c>
    </row>
    <row r="8" spans="2:5" ht="16" customHeight="1">
      <c r="B8" s="157"/>
      <c r="C8" s="12" t="s">
        <v>49</v>
      </c>
      <c r="D8" s="152">
        <f>AVERAGE(R70:R83)</f>
        <v>2.5357142857142856</v>
      </c>
      <c r="E8" s="80">
        <v>2.5601503759398496</v>
      </c>
    </row>
    <row r="9" spans="2:5" ht="16" customHeight="1">
      <c r="B9" s="158"/>
      <c r="C9" s="12" t="s">
        <v>50</v>
      </c>
      <c r="D9" s="152">
        <f>AVERAGE(R88:R95)</f>
        <v>2.3125</v>
      </c>
      <c r="E9" s="80">
        <v>2.4013157894736841</v>
      </c>
    </row>
    <row r="10" spans="2:5" ht="16" customHeight="1">
      <c r="B10" s="159" t="s">
        <v>739</v>
      </c>
      <c r="C10" s="13" t="s">
        <v>98</v>
      </c>
      <c r="D10" s="152">
        <f>AVERAGE(R100:R108)</f>
        <v>2.9444444444444446</v>
      </c>
      <c r="E10" s="80">
        <v>2.5052910052910051</v>
      </c>
    </row>
    <row r="11" spans="2:5" ht="16" customHeight="1">
      <c r="B11" s="160"/>
      <c r="C11" s="14" t="s">
        <v>51</v>
      </c>
      <c r="D11" s="152">
        <f>AVERAGE(R113:R119)</f>
        <v>2.2857142857142856</v>
      </c>
      <c r="E11" s="80">
        <v>2.5340136054421767</v>
      </c>
    </row>
    <row r="12" spans="2:5" ht="16" customHeight="1">
      <c r="B12" s="160"/>
      <c r="C12" s="14" t="s">
        <v>52</v>
      </c>
      <c r="D12" s="152">
        <f>AVERAGE(R124:R136)</f>
        <v>2.0384615384615383</v>
      </c>
      <c r="E12" s="80">
        <v>1.8663003663003661</v>
      </c>
    </row>
    <row r="13" spans="2:5" ht="16" customHeight="1">
      <c r="B13" s="161"/>
      <c r="C13" s="13" t="s">
        <v>273</v>
      </c>
      <c r="D13" s="152">
        <f>AVERAGE(R141:R143)</f>
        <v>2</v>
      </c>
      <c r="E13" s="80">
        <v>2.4206349206349209</v>
      </c>
    </row>
    <row r="14" spans="2:5" ht="16" customHeight="1">
      <c r="B14" s="162" t="s">
        <v>740</v>
      </c>
      <c r="C14" s="15" t="s">
        <v>54</v>
      </c>
      <c r="D14" s="152">
        <f>AVERAGE(R148:R157)</f>
        <v>2.6</v>
      </c>
      <c r="E14" s="80">
        <v>2.9107142857142856</v>
      </c>
    </row>
    <row r="15" spans="2:5" ht="16" customHeight="1">
      <c r="B15" s="163"/>
      <c r="C15" s="15" t="s">
        <v>55</v>
      </c>
      <c r="D15" s="152">
        <f>AVERAGE(R162:R168)</f>
        <v>2</v>
      </c>
      <c r="E15" s="80">
        <v>1.8826530612244901</v>
      </c>
    </row>
    <row r="16" spans="2:5">
      <c r="C16" s="118" t="s">
        <v>741</v>
      </c>
      <c r="D16" s="77">
        <f>AVERAGE(D6:D13)</f>
        <v>2.5195862033497907</v>
      </c>
      <c r="E16" s="77">
        <v>2.4812634289178912</v>
      </c>
    </row>
    <row r="17" spans="1:18">
      <c r="C17" s="118" t="s">
        <v>742</v>
      </c>
      <c r="D17" s="77">
        <f>AVERAGE(D10:D15)</f>
        <v>2.3114367114367114</v>
      </c>
      <c r="E17" s="77">
        <v>2.4944891418105706</v>
      </c>
    </row>
    <row r="18" spans="1:18">
      <c r="C18" s="118" t="s">
        <v>743</v>
      </c>
      <c r="D18" s="77">
        <f>AVERAGE(D6:D15)</f>
        <v>2.4756689626798325</v>
      </c>
      <c r="E18" s="77">
        <v>2.6565433444373663</v>
      </c>
    </row>
    <row r="20" spans="1:18" ht="40">
      <c r="B20" s="53" t="s">
        <v>732</v>
      </c>
      <c r="C20" s="18" t="s">
        <v>754</v>
      </c>
      <c r="E20" s="50" t="s">
        <v>764</v>
      </c>
    </row>
    <row r="21" spans="1:18" ht="17">
      <c r="B21" s="48" t="s">
        <v>27</v>
      </c>
      <c r="C21" s="134" t="s">
        <v>738</v>
      </c>
    </row>
    <row r="22" spans="1:18" ht="17">
      <c r="B22" s="48" t="s">
        <v>28</v>
      </c>
      <c r="C22" s="134" t="s">
        <v>738</v>
      </c>
    </row>
    <row r="23" spans="1:18" ht="17">
      <c r="B23" s="48" t="s">
        <v>29</v>
      </c>
      <c r="C23" s="134" t="s">
        <v>738</v>
      </c>
    </row>
    <row r="24" spans="1:18" ht="180">
      <c r="M24" s="136" t="s">
        <v>901</v>
      </c>
    </row>
    <row r="25" spans="1:18" ht="17">
      <c r="D25" s="133" t="s">
        <v>748</v>
      </c>
      <c r="G25" s="133" t="s">
        <v>748</v>
      </c>
      <c r="H25" s="137" t="s">
        <v>734</v>
      </c>
      <c r="R25" s="133" t="s">
        <v>734</v>
      </c>
    </row>
    <row r="26" spans="1:18" s="44" customFormat="1" ht="60">
      <c r="A26" s="45" t="s">
        <v>736</v>
      </c>
      <c r="B26" s="70" t="s">
        <v>47</v>
      </c>
      <c r="C26" s="42" t="s">
        <v>136</v>
      </c>
      <c r="D26" s="131" t="s">
        <v>746</v>
      </c>
      <c r="E26" s="132" t="s">
        <v>747</v>
      </c>
      <c r="F26" s="124" t="s">
        <v>242</v>
      </c>
      <c r="G26" s="51" t="s">
        <v>276</v>
      </c>
      <c r="H26" s="138" t="s">
        <v>137</v>
      </c>
      <c r="I26" s="138" t="s">
        <v>138</v>
      </c>
      <c r="J26" s="139" t="s">
        <v>242</v>
      </c>
      <c r="K26" s="140" t="s">
        <v>276</v>
      </c>
      <c r="L26" s="140" t="s">
        <v>735</v>
      </c>
      <c r="M26" s="138" t="s">
        <v>730</v>
      </c>
      <c r="N26" s="138" t="s">
        <v>757</v>
      </c>
      <c r="O26" s="139" t="s">
        <v>242</v>
      </c>
      <c r="P26" s="140" t="s">
        <v>745</v>
      </c>
      <c r="Q26" s="140" t="s">
        <v>902</v>
      </c>
      <c r="R26" s="42" t="s">
        <v>744</v>
      </c>
    </row>
    <row r="27" spans="1:18" ht="144" customHeight="1">
      <c r="A27" s="17">
        <v>138</v>
      </c>
      <c r="B27" s="125" t="s">
        <v>244</v>
      </c>
      <c r="C27" s="125" t="s">
        <v>139</v>
      </c>
      <c r="D27" s="126" t="s">
        <v>904</v>
      </c>
      <c r="E27" s="127" t="str">
        <f>HYPERLINK("https://docs.google.com/document/d/1cVwa9qzwh0SEfZxPHl35WGSFJgBdoY33DSx29rgf1QE/edit","Catalog Creation Onboarding")</f>
        <v>Catalog Creation Onboarding</v>
      </c>
      <c r="F27" s="128" t="s">
        <v>766</v>
      </c>
      <c r="G27" s="129">
        <v>4</v>
      </c>
      <c r="H27" s="141"/>
      <c r="I27" s="142"/>
      <c r="J27" s="142"/>
      <c r="K27" s="143"/>
      <c r="L27" s="144"/>
      <c r="M27" s="141"/>
      <c r="N27" s="141"/>
      <c r="O27" s="142"/>
      <c r="P27" s="143"/>
      <c r="Q27" s="144"/>
      <c r="R27" s="130">
        <f t="shared" ref="R27:R38" si="0">IF(P27&lt;&gt;"",P27,IF(K27&lt;&gt;"",K27,IF(G27&lt;&gt;"",G27,"")))</f>
        <v>4</v>
      </c>
    </row>
    <row r="28" spans="1:18" ht="320">
      <c r="A28" s="17">
        <v>139</v>
      </c>
      <c r="B28" s="19" t="s">
        <v>56</v>
      </c>
      <c r="C28" s="19" t="s">
        <v>140</v>
      </c>
      <c r="D28" s="87" t="s">
        <v>904</v>
      </c>
      <c r="E28" s="88" t="str">
        <f>HYPERLINK("https://docs.google.com/document/d/1HGt72xYW1xBKf6mp2j5YeDbnLhy_8TRdyP9DNylEvO4/edit","1.2 Catalog Data Quality Control")</f>
        <v>1.2 Catalog Data Quality Control</v>
      </c>
      <c r="F28" s="93" t="s">
        <v>767</v>
      </c>
      <c r="G28" s="36">
        <v>3</v>
      </c>
      <c r="H28" s="145"/>
      <c r="I28" s="146"/>
      <c r="J28" s="146"/>
      <c r="K28" s="147"/>
      <c r="L28" s="148"/>
      <c r="M28" s="145"/>
      <c r="N28" s="145"/>
      <c r="O28" s="146"/>
      <c r="P28" s="147"/>
      <c r="Q28" s="148"/>
      <c r="R28" s="52">
        <f t="shared" si="0"/>
        <v>3</v>
      </c>
    </row>
    <row r="29" spans="1:18" ht="176">
      <c r="A29" s="17">
        <v>140</v>
      </c>
      <c r="B29" s="19" t="s">
        <v>246</v>
      </c>
      <c r="C29" s="19" t="s">
        <v>141</v>
      </c>
      <c r="D29" s="87" t="s">
        <v>904</v>
      </c>
      <c r="E29" s="89" t="s">
        <v>856</v>
      </c>
      <c r="F29" s="93"/>
      <c r="G29" s="36">
        <v>3</v>
      </c>
      <c r="H29" s="145"/>
      <c r="I29" s="146"/>
      <c r="J29" s="146"/>
      <c r="K29" s="147"/>
      <c r="L29" s="148"/>
      <c r="M29" s="145"/>
      <c r="N29" s="145"/>
      <c r="O29" s="146"/>
      <c r="P29" s="147"/>
      <c r="Q29" s="148"/>
      <c r="R29" s="52">
        <f t="shared" si="0"/>
        <v>3</v>
      </c>
    </row>
    <row r="30" spans="1:18" ht="112">
      <c r="A30" s="17">
        <v>141</v>
      </c>
      <c r="B30" s="19" t="s">
        <v>57</v>
      </c>
      <c r="C30" s="19" t="s">
        <v>142</v>
      </c>
      <c r="D30" s="87" t="s">
        <v>904</v>
      </c>
      <c r="E30" s="89" t="s">
        <v>857</v>
      </c>
      <c r="F30" s="115"/>
      <c r="G30" s="36">
        <v>3</v>
      </c>
      <c r="H30" s="145"/>
      <c r="I30" s="146"/>
      <c r="J30" s="146"/>
      <c r="K30" s="147"/>
      <c r="L30" s="148"/>
      <c r="M30" s="145"/>
      <c r="N30" s="145"/>
      <c r="O30" s="146"/>
      <c r="P30" s="147"/>
      <c r="Q30" s="148"/>
      <c r="R30" s="52">
        <f t="shared" si="0"/>
        <v>3</v>
      </c>
    </row>
    <row r="31" spans="1:18" ht="153">
      <c r="A31" s="17">
        <v>142</v>
      </c>
      <c r="B31" s="19" t="s">
        <v>245</v>
      </c>
      <c r="C31" s="19" t="s">
        <v>143</v>
      </c>
      <c r="D31" s="90" t="s">
        <v>904</v>
      </c>
      <c r="E31" s="91" t="str">
        <f>HYPERLINK("https://docs.google.com/document/d/1YomC286n1SWF9rqfOiUEBAgeCroo2_KVfmrjUThYCrA/edit","1.5 Catalog Objects ")</f>
        <v xml:space="preserve">1.5 Catalog Objects </v>
      </c>
      <c r="F31" s="93" t="s">
        <v>768</v>
      </c>
      <c r="G31" s="36">
        <v>4</v>
      </c>
      <c r="H31" s="145"/>
      <c r="I31" s="146"/>
      <c r="J31" s="146"/>
      <c r="K31" s="147"/>
      <c r="L31" s="148"/>
      <c r="M31" s="145"/>
      <c r="N31" s="145"/>
      <c r="O31" s="146"/>
      <c r="P31" s="147"/>
      <c r="Q31" s="148"/>
      <c r="R31" s="52">
        <f t="shared" si="0"/>
        <v>4</v>
      </c>
    </row>
    <row r="32" spans="1:18" ht="64">
      <c r="A32" s="17">
        <v>143</v>
      </c>
      <c r="B32" s="19" t="s">
        <v>58</v>
      </c>
      <c r="C32" s="19" t="s">
        <v>144</v>
      </c>
      <c r="D32" s="87" t="s">
        <v>905</v>
      </c>
      <c r="E32" s="89" t="s">
        <v>858</v>
      </c>
      <c r="F32" s="93"/>
      <c r="G32" s="36">
        <v>2.5</v>
      </c>
      <c r="H32" s="145"/>
      <c r="I32" s="146"/>
      <c r="J32" s="146"/>
      <c r="K32" s="147"/>
      <c r="L32" s="148"/>
      <c r="M32" s="145"/>
      <c r="N32" s="145"/>
      <c r="O32" s="146"/>
      <c r="P32" s="147"/>
      <c r="Q32" s="148"/>
      <c r="R32" s="52">
        <f t="shared" si="0"/>
        <v>2.5</v>
      </c>
    </row>
    <row r="33" spans="1:18" ht="119">
      <c r="A33" s="17">
        <v>144</v>
      </c>
      <c r="B33" s="19" t="s">
        <v>59</v>
      </c>
      <c r="C33" s="19" t="s">
        <v>145</v>
      </c>
      <c r="D33" s="87" t="s">
        <v>904</v>
      </c>
      <c r="E33" s="92" t="str">
        <f>HYPERLINK("https://docs.google.com/document/d/1gJ5vT4yaBL6ZB52Xem2sjaKw7mkdEIVpiwXeaa4dC90/edit","1.7 Catalog Analytics")</f>
        <v>1.7 Catalog Analytics</v>
      </c>
      <c r="F33" s="93" t="s">
        <v>769</v>
      </c>
      <c r="G33" s="36">
        <v>3</v>
      </c>
      <c r="H33" s="145"/>
      <c r="I33" s="146"/>
      <c r="J33" s="146"/>
      <c r="K33" s="147"/>
      <c r="L33" s="148"/>
      <c r="M33" s="145"/>
      <c r="N33" s="145"/>
      <c r="O33" s="146"/>
      <c r="P33" s="147"/>
      <c r="Q33" s="148"/>
      <c r="R33" s="52">
        <f t="shared" si="0"/>
        <v>3</v>
      </c>
    </row>
    <row r="34" spans="1:18" ht="34">
      <c r="A34" s="17">
        <v>145</v>
      </c>
      <c r="B34" s="19" t="s">
        <v>60</v>
      </c>
      <c r="C34" s="19" t="s">
        <v>146</v>
      </c>
      <c r="D34" s="90" t="s">
        <v>904</v>
      </c>
      <c r="E34" s="97" t="str">
        <f>HYPERLINK("https://docs.google.com/document/d/1cppJ46LJYagfCcA9RJbeaUAy-hJHRWtcGv3eP9oVcVo/edit","Catalog Roadmap")</f>
        <v>Catalog Roadmap</v>
      </c>
      <c r="F34" s="93"/>
      <c r="G34" s="36">
        <v>3</v>
      </c>
      <c r="H34" s="145"/>
      <c r="I34" s="146"/>
      <c r="J34" s="146"/>
      <c r="K34" s="147"/>
      <c r="L34" s="148"/>
      <c r="M34" s="145"/>
      <c r="N34" s="145"/>
      <c r="O34" s="146"/>
      <c r="P34" s="147"/>
      <c r="Q34" s="148"/>
      <c r="R34" s="52">
        <f t="shared" si="0"/>
        <v>3</v>
      </c>
    </row>
    <row r="35" spans="1:18" ht="144">
      <c r="A35" s="17">
        <v>146</v>
      </c>
      <c r="B35" s="19" t="s">
        <v>61</v>
      </c>
      <c r="C35" s="19" t="s">
        <v>147</v>
      </c>
      <c r="D35" s="87" t="s">
        <v>906</v>
      </c>
      <c r="E35" s="89" t="s">
        <v>859</v>
      </c>
      <c r="F35" s="93"/>
      <c r="G35" s="36">
        <v>2</v>
      </c>
      <c r="H35" s="145"/>
      <c r="I35" s="146"/>
      <c r="J35" s="146"/>
      <c r="K35" s="147"/>
      <c r="L35" s="148"/>
      <c r="M35" s="145"/>
      <c r="N35" s="145"/>
      <c r="O35" s="146"/>
      <c r="P35" s="147"/>
      <c r="Q35" s="148"/>
      <c r="R35" s="52">
        <f t="shared" si="0"/>
        <v>2</v>
      </c>
    </row>
    <row r="36" spans="1:18" ht="112">
      <c r="A36" s="17">
        <v>147</v>
      </c>
      <c r="B36" s="19" t="s">
        <v>62</v>
      </c>
      <c r="C36" s="19" t="s">
        <v>148</v>
      </c>
      <c r="D36" s="87" t="s">
        <v>904</v>
      </c>
      <c r="E36" s="89" t="s">
        <v>860</v>
      </c>
      <c r="F36" s="93"/>
      <c r="G36" s="36">
        <v>3</v>
      </c>
      <c r="H36" s="145"/>
      <c r="I36" s="146"/>
      <c r="J36" s="146"/>
      <c r="K36" s="147"/>
      <c r="L36" s="148"/>
      <c r="M36" s="145"/>
      <c r="N36" s="145"/>
      <c r="O36" s="146"/>
      <c r="P36" s="147"/>
      <c r="Q36" s="148"/>
      <c r="R36" s="52">
        <f t="shared" si="0"/>
        <v>3</v>
      </c>
    </row>
    <row r="37" spans="1:18" ht="304">
      <c r="A37" s="17">
        <v>148</v>
      </c>
      <c r="B37" s="19" t="s">
        <v>63</v>
      </c>
      <c r="C37" s="19" t="s">
        <v>149</v>
      </c>
      <c r="D37" s="87" t="s">
        <v>904</v>
      </c>
      <c r="E37" s="89" t="s">
        <v>861</v>
      </c>
      <c r="F37" s="119"/>
      <c r="G37" s="36">
        <v>3</v>
      </c>
      <c r="H37" s="145"/>
      <c r="I37" s="146"/>
      <c r="J37" s="146"/>
      <c r="K37" s="147"/>
      <c r="L37" s="148"/>
      <c r="M37" s="145"/>
      <c r="N37" s="145"/>
      <c r="O37" s="146"/>
      <c r="P37" s="147"/>
      <c r="Q37" s="148"/>
      <c r="R37" s="52">
        <f t="shared" si="0"/>
        <v>3</v>
      </c>
    </row>
    <row r="38" spans="1:18" ht="34">
      <c r="A38" s="17">
        <v>149</v>
      </c>
      <c r="B38" s="19" t="s">
        <v>247</v>
      </c>
      <c r="C38" s="19" t="s">
        <v>150</v>
      </c>
      <c r="D38" s="87" t="s">
        <v>904</v>
      </c>
      <c r="E38" s="88" t="str">
        <f>HYPERLINK("https://docs.google.com/document/d/10fEqfHWCZCfDBxX2isb07asptw9TIIYi5RQ98lpZpfc/edit","1.12 Catalog ""Secret Sauce"" ")</f>
        <v xml:space="preserve">1.12 Catalog "Secret Sauce" </v>
      </c>
      <c r="F38" s="93"/>
      <c r="G38" s="36">
        <v>3.5</v>
      </c>
      <c r="H38" s="145"/>
      <c r="I38" s="146"/>
      <c r="J38" s="146"/>
      <c r="K38" s="147"/>
      <c r="L38" s="148"/>
      <c r="M38" s="145"/>
      <c r="N38" s="145"/>
      <c r="O38" s="146"/>
      <c r="P38" s="147"/>
      <c r="Q38" s="148"/>
      <c r="R38" s="52">
        <f t="shared" si="0"/>
        <v>3.5</v>
      </c>
    </row>
    <row r="39" spans="1:18" ht="17">
      <c r="D39" s="83" t="s">
        <v>498</v>
      </c>
      <c r="E39" s="120"/>
      <c r="F39" s="120"/>
      <c r="G39" s="17"/>
      <c r="K39" s="149"/>
      <c r="L39" s="150"/>
      <c r="P39" s="149"/>
      <c r="Q39" s="150"/>
    </row>
    <row r="40" spans="1:18" ht="17">
      <c r="D40" s="83" t="s">
        <v>498</v>
      </c>
      <c r="E40" s="120"/>
      <c r="F40" s="120"/>
      <c r="G40" s="17"/>
      <c r="K40" s="149"/>
      <c r="L40" s="150"/>
      <c r="P40" s="149"/>
      <c r="Q40" s="150"/>
    </row>
    <row r="41" spans="1:18" ht="17">
      <c r="D41" s="83" t="s">
        <v>498</v>
      </c>
      <c r="E41" s="120"/>
      <c r="F41" s="120"/>
      <c r="G41" s="17"/>
      <c r="K41" s="149"/>
      <c r="L41" s="150"/>
      <c r="P41" s="149"/>
      <c r="Q41" s="150"/>
    </row>
    <row r="42" spans="1:18" ht="50">
      <c r="B42" s="70" t="s">
        <v>48</v>
      </c>
      <c r="D42" s="83" t="s">
        <v>498</v>
      </c>
      <c r="E42" s="120"/>
      <c r="F42" s="120"/>
      <c r="G42" s="17"/>
      <c r="K42" s="149"/>
      <c r="L42" s="150"/>
      <c r="P42" s="149"/>
      <c r="Q42" s="150"/>
    </row>
    <row r="43" spans="1:18" ht="409.6">
      <c r="A43" s="17">
        <v>150</v>
      </c>
      <c r="B43" s="19" t="s">
        <v>64</v>
      </c>
      <c r="C43" s="19" t="s">
        <v>151</v>
      </c>
      <c r="D43" s="87" t="s">
        <v>906</v>
      </c>
      <c r="E43" s="93" t="s">
        <v>862</v>
      </c>
      <c r="F43" s="93" t="s">
        <v>770</v>
      </c>
      <c r="G43" s="36">
        <v>3</v>
      </c>
      <c r="H43" s="145"/>
      <c r="I43" s="146"/>
      <c r="J43" s="146"/>
      <c r="K43" s="147"/>
      <c r="L43" s="148"/>
      <c r="M43" s="145"/>
      <c r="N43" s="145"/>
      <c r="O43" s="146"/>
      <c r="P43" s="147"/>
      <c r="Q43" s="148"/>
      <c r="R43" s="52">
        <f t="shared" ref="R43:R65" si="1">IF(P43&lt;&gt;"",P43,IF(K43&lt;&gt;"",K43,IF(G43&lt;&gt;"",G43,"")))</f>
        <v>3</v>
      </c>
    </row>
    <row r="44" spans="1:18" ht="350">
      <c r="A44" s="17">
        <v>151</v>
      </c>
      <c r="B44" s="19" t="s">
        <v>65</v>
      </c>
      <c r="C44" s="19" t="s">
        <v>152</v>
      </c>
      <c r="D44" s="87" t="s">
        <v>904</v>
      </c>
      <c r="E44" s="93" t="s">
        <v>863</v>
      </c>
      <c r="F44" s="93"/>
      <c r="G44" s="36">
        <v>3.5</v>
      </c>
      <c r="H44" s="145"/>
      <c r="I44" s="146"/>
      <c r="J44" s="146"/>
      <c r="K44" s="147"/>
      <c r="L44" s="148"/>
      <c r="M44" s="145"/>
      <c r="N44" s="145"/>
      <c r="O44" s="146"/>
      <c r="P44" s="147"/>
      <c r="Q44" s="148"/>
      <c r="R44" s="52">
        <f t="shared" si="1"/>
        <v>3.5</v>
      </c>
    </row>
    <row r="45" spans="1:18" ht="350">
      <c r="A45" s="17">
        <v>152</v>
      </c>
      <c r="B45" s="19" t="s">
        <v>248</v>
      </c>
      <c r="C45" s="19" t="s">
        <v>153</v>
      </c>
      <c r="D45" s="87" t="s">
        <v>906</v>
      </c>
      <c r="E45" s="93" t="s">
        <v>864</v>
      </c>
      <c r="F45" s="93" t="s">
        <v>771</v>
      </c>
      <c r="G45" s="36">
        <v>3</v>
      </c>
      <c r="H45" s="145"/>
      <c r="I45" s="146"/>
      <c r="J45" s="146"/>
      <c r="K45" s="147"/>
      <c r="L45" s="148"/>
      <c r="M45" s="145"/>
      <c r="N45" s="145"/>
      <c r="O45" s="146"/>
      <c r="P45" s="147"/>
      <c r="Q45" s="148"/>
      <c r="R45" s="52">
        <f t="shared" si="1"/>
        <v>3</v>
      </c>
    </row>
    <row r="46" spans="1:18" ht="208">
      <c r="A46" s="17">
        <v>153</v>
      </c>
      <c r="B46" s="19" t="s">
        <v>66</v>
      </c>
      <c r="C46" s="19" t="s">
        <v>154</v>
      </c>
      <c r="D46" s="87" t="s">
        <v>906</v>
      </c>
      <c r="E46" s="94" t="s">
        <v>772</v>
      </c>
      <c r="F46" s="93"/>
      <c r="G46" s="36">
        <v>3</v>
      </c>
      <c r="H46" s="145"/>
      <c r="I46" s="146"/>
      <c r="J46" s="146"/>
      <c r="K46" s="147"/>
      <c r="L46" s="148"/>
      <c r="M46" s="145"/>
      <c r="N46" s="145"/>
      <c r="O46" s="146"/>
      <c r="P46" s="147"/>
      <c r="Q46" s="148"/>
      <c r="R46" s="52">
        <f t="shared" si="1"/>
        <v>3</v>
      </c>
    </row>
    <row r="47" spans="1:18" ht="409.6">
      <c r="A47" s="17">
        <v>154</v>
      </c>
      <c r="B47" s="19" t="s">
        <v>67</v>
      </c>
      <c r="C47" s="19" t="s">
        <v>155</v>
      </c>
      <c r="D47" s="87" t="s">
        <v>904</v>
      </c>
      <c r="E47" s="93" t="s">
        <v>865</v>
      </c>
      <c r="F47" s="93" t="s">
        <v>773</v>
      </c>
      <c r="G47" s="36">
        <v>3</v>
      </c>
      <c r="H47" s="145"/>
      <c r="I47" s="146"/>
      <c r="J47" s="146"/>
      <c r="K47" s="147"/>
      <c r="L47" s="148"/>
      <c r="M47" s="145"/>
      <c r="N47" s="145"/>
      <c r="O47" s="146"/>
      <c r="P47" s="147"/>
      <c r="Q47" s="148"/>
      <c r="R47" s="52">
        <f t="shared" si="1"/>
        <v>3</v>
      </c>
    </row>
    <row r="48" spans="1:18" ht="192">
      <c r="A48" s="17">
        <v>155</v>
      </c>
      <c r="B48" s="19" t="s">
        <v>68</v>
      </c>
      <c r="C48" s="19" t="s">
        <v>156</v>
      </c>
      <c r="D48" s="87" t="s">
        <v>906</v>
      </c>
      <c r="E48" s="94" t="s">
        <v>774</v>
      </c>
      <c r="F48" s="93" t="s">
        <v>771</v>
      </c>
      <c r="G48" s="36">
        <v>3</v>
      </c>
      <c r="H48" s="145"/>
      <c r="I48" s="146"/>
      <c r="J48" s="146"/>
      <c r="K48" s="147"/>
      <c r="L48" s="148"/>
      <c r="M48" s="145"/>
      <c r="N48" s="145"/>
      <c r="O48" s="146"/>
      <c r="P48" s="147"/>
      <c r="Q48" s="148"/>
      <c r="R48" s="52">
        <f t="shared" si="1"/>
        <v>3</v>
      </c>
    </row>
    <row r="49" spans="1:18" ht="409.6">
      <c r="A49" s="17">
        <v>156</v>
      </c>
      <c r="B49" s="19" t="s">
        <v>69</v>
      </c>
      <c r="C49" s="19" t="s">
        <v>157</v>
      </c>
      <c r="D49" s="87" t="s">
        <v>905</v>
      </c>
      <c r="E49" s="93" t="s">
        <v>866</v>
      </c>
      <c r="F49" s="121" t="s">
        <v>775</v>
      </c>
      <c r="G49" s="36">
        <v>3.5</v>
      </c>
      <c r="H49" s="145"/>
      <c r="I49" s="146"/>
      <c r="J49" s="146"/>
      <c r="K49" s="147"/>
      <c r="L49" s="148"/>
      <c r="M49" s="145"/>
      <c r="N49" s="145"/>
      <c r="O49" s="146"/>
      <c r="P49" s="147"/>
      <c r="Q49" s="148"/>
      <c r="R49" s="52">
        <f t="shared" si="1"/>
        <v>3.5</v>
      </c>
    </row>
    <row r="50" spans="1:18" ht="208">
      <c r="A50" s="17">
        <v>157</v>
      </c>
      <c r="B50" s="19" t="s">
        <v>70</v>
      </c>
      <c r="C50" s="19" t="s">
        <v>158</v>
      </c>
      <c r="D50" s="87" t="s">
        <v>906</v>
      </c>
      <c r="E50" s="93" t="s">
        <v>867</v>
      </c>
      <c r="F50" s="93"/>
      <c r="G50" s="36">
        <v>3</v>
      </c>
      <c r="H50" s="145"/>
      <c r="I50" s="146"/>
      <c r="J50" s="146"/>
      <c r="K50" s="147"/>
      <c r="L50" s="148"/>
      <c r="M50" s="145"/>
      <c r="N50" s="145"/>
      <c r="O50" s="146"/>
      <c r="P50" s="147"/>
      <c r="Q50" s="148"/>
      <c r="R50" s="52">
        <f t="shared" si="1"/>
        <v>3</v>
      </c>
    </row>
    <row r="51" spans="1:18" ht="409.6">
      <c r="A51" s="17">
        <v>158</v>
      </c>
      <c r="B51" s="19" t="s">
        <v>71</v>
      </c>
      <c r="C51" s="19" t="s">
        <v>159</v>
      </c>
      <c r="D51" s="87" t="s">
        <v>905</v>
      </c>
      <c r="E51" s="95" t="s">
        <v>776</v>
      </c>
      <c r="F51" s="93" t="s">
        <v>777</v>
      </c>
      <c r="G51" s="36">
        <v>3</v>
      </c>
      <c r="H51" s="145"/>
      <c r="I51" s="146"/>
      <c r="J51" s="146"/>
      <c r="K51" s="147"/>
      <c r="L51" s="148"/>
      <c r="M51" s="145"/>
      <c r="N51" s="145"/>
      <c r="O51" s="146"/>
      <c r="P51" s="147"/>
      <c r="Q51" s="148"/>
      <c r="R51" s="52">
        <f t="shared" si="1"/>
        <v>3</v>
      </c>
    </row>
    <row r="52" spans="1:18" ht="144">
      <c r="A52" s="17">
        <v>159</v>
      </c>
      <c r="B52" s="19" t="s">
        <v>72</v>
      </c>
      <c r="C52" s="19" t="s">
        <v>160</v>
      </c>
      <c r="D52" s="87" t="s">
        <v>905</v>
      </c>
      <c r="E52" s="93" t="s">
        <v>868</v>
      </c>
      <c r="F52" s="93" t="s">
        <v>778</v>
      </c>
      <c r="G52" s="36">
        <v>3</v>
      </c>
      <c r="H52" s="145"/>
      <c r="I52" s="146"/>
      <c r="J52" s="146"/>
      <c r="K52" s="147"/>
      <c r="L52" s="148"/>
      <c r="M52" s="145"/>
      <c r="N52" s="145"/>
      <c r="O52" s="146"/>
      <c r="P52" s="147"/>
      <c r="Q52" s="148"/>
      <c r="R52" s="52">
        <f t="shared" si="1"/>
        <v>3</v>
      </c>
    </row>
    <row r="53" spans="1:18" ht="380">
      <c r="A53" s="17">
        <v>160</v>
      </c>
      <c r="B53" s="19" t="s">
        <v>73</v>
      </c>
      <c r="C53" s="19" t="s">
        <v>161</v>
      </c>
      <c r="D53" s="87" t="s">
        <v>904</v>
      </c>
      <c r="E53" s="93" t="s">
        <v>869</v>
      </c>
      <c r="F53" s="93" t="s">
        <v>779</v>
      </c>
      <c r="G53" s="36">
        <v>3.5</v>
      </c>
      <c r="H53" s="145"/>
      <c r="I53" s="146"/>
      <c r="J53" s="146"/>
      <c r="K53" s="147"/>
      <c r="L53" s="148"/>
      <c r="M53" s="145"/>
      <c r="N53" s="145"/>
      <c r="O53" s="146"/>
      <c r="P53" s="147"/>
      <c r="Q53" s="148"/>
      <c r="R53" s="52">
        <f t="shared" si="1"/>
        <v>3.5</v>
      </c>
    </row>
    <row r="54" spans="1:18" ht="144">
      <c r="A54" s="17">
        <v>161</v>
      </c>
      <c r="B54" s="19" t="s">
        <v>249</v>
      </c>
      <c r="C54" s="19" t="s">
        <v>162</v>
      </c>
      <c r="D54" s="87" t="s">
        <v>907</v>
      </c>
      <c r="E54" s="93" t="s">
        <v>870</v>
      </c>
      <c r="F54" s="93"/>
      <c r="G54" s="36">
        <v>2</v>
      </c>
      <c r="H54" s="145"/>
      <c r="I54" s="146"/>
      <c r="J54" s="146"/>
      <c r="K54" s="147"/>
      <c r="L54" s="148"/>
      <c r="M54" s="145"/>
      <c r="N54" s="145"/>
      <c r="O54" s="146"/>
      <c r="P54" s="147"/>
      <c r="Q54" s="148"/>
      <c r="R54" s="52">
        <f t="shared" si="1"/>
        <v>2</v>
      </c>
    </row>
    <row r="55" spans="1:18" ht="128">
      <c r="A55" s="17">
        <v>162</v>
      </c>
      <c r="B55" s="19" t="s">
        <v>74</v>
      </c>
      <c r="C55" s="19" t="s">
        <v>163</v>
      </c>
      <c r="D55" s="87" t="s">
        <v>906</v>
      </c>
      <c r="E55" s="94" t="s">
        <v>780</v>
      </c>
      <c r="F55" s="93"/>
      <c r="G55" s="36">
        <v>3</v>
      </c>
      <c r="H55" s="145"/>
      <c r="I55" s="146"/>
      <c r="J55" s="146"/>
      <c r="K55" s="147"/>
      <c r="L55" s="148"/>
      <c r="M55" s="145"/>
      <c r="N55" s="145"/>
      <c r="O55" s="146"/>
      <c r="P55" s="147"/>
      <c r="Q55" s="148"/>
      <c r="R55" s="52">
        <f t="shared" si="1"/>
        <v>3</v>
      </c>
    </row>
    <row r="56" spans="1:18" ht="409.6">
      <c r="A56" s="17">
        <v>163</v>
      </c>
      <c r="B56" s="19" t="s">
        <v>75</v>
      </c>
      <c r="C56" s="19" t="s">
        <v>164</v>
      </c>
      <c r="D56" s="87" t="s">
        <v>906</v>
      </c>
      <c r="E56" s="93" t="s">
        <v>871</v>
      </c>
      <c r="F56" s="93"/>
      <c r="G56" s="36">
        <v>3</v>
      </c>
      <c r="H56" s="145"/>
      <c r="I56" s="146"/>
      <c r="J56" s="146"/>
      <c r="K56" s="147"/>
      <c r="L56" s="148"/>
      <c r="M56" s="145"/>
      <c r="N56" s="145"/>
      <c r="O56" s="146"/>
      <c r="P56" s="147"/>
      <c r="Q56" s="148"/>
      <c r="R56" s="52">
        <f t="shared" si="1"/>
        <v>3</v>
      </c>
    </row>
    <row r="57" spans="1:18" ht="409.6">
      <c r="A57" s="17">
        <v>164</v>
      </c>
      <c r="B57" s="19" t="s">
        <v>250</v>
      </c>
      <c r="C57" s="19" t="s">
        <v>165</v>
      </c>
      <c r="D57" s="87" t="s">
        <v>906</v>
      </c>
      <c r="E57" s="93" t="s">
        <v>872</v>
      </c>
      <c r="F57" s="93"/>
      <c r="G57" s="36">
        <v>3</v>
      </c>
      <c r="H57" s="145"/>
      <c r="I57" s="146"/>
      <c r="J57" s="146"/>
      <c r="K57" s="147"/>
      <c r="L57" s="148"/>
      <c r="M57" s="145"/>
      <c r="N57" s="145"/>
      <c r="O57" s="146"/>
      <c r="P57" s="147"/>
      <c r="Q57" s="148"/>
      <c r="R57" s="52">
        <f t="shared" si="1"/>
        <v>3</v>
      </c>
    </row>
    <row r="58" spans="1:18" ht="409.6">
      <c r="A58" s="17">
        <v>165</v>
      </c>
      <c r="B58" s="19" t="s">
        <v>76</v>
      </c>
      <c r="C58" s="19" t="s">
        <v>166</v>
      </c>
      <c r="D58" s="87" t="s">
        <v>906</v>
      </c>
      <c r="E58" s="93" t="s">
        <v>873</v>
      </c>
      <c r="F58" s="93" t="s">
        <v>781</v>
      </c>
      <c r="G58" s="36">
        <v>3</v>
      </c>
      <c r="H58" s="145"/>
      <c r="I58" s="146"/>
      <c r="J58" s="146"/>
      <c r="K58" s="147"/>
      <c r="L58" s="148"/>
      <c r="M58" s="145"/>
      <c r="N58" s="145"/>
      <c r="O58" s="146"/>
      <c r="P58" s="147"/>
      <c r="Q58" s="148"/>
      <c r="R58" s="52">
        <f t="shared" si="1"/>
        <v>3</v>
      </c>
    </row>
    <row r="59" spans="1:18" ht="409.6">
      <c r="A59" s="17">
        <v>166</v>
      </c>
      <c r="B59" s="19" t="s">
        <v>77</v>
      </c>
      <c r="C59" s="19" t="s">
        <v>167</v>
      </c>
      <c r="D59" s="87" t="s">
        <v>906</v>
      </c>
      <c r="E59" s="93" t="s">
        <v>874</v>
      </c>
      <c r="F59" s="93" t="s">
        <v>782</v>
      </c>
      <c r="G59" s="36">
        <v>3</v>
      </c>
      <c r="H59" s="145"/>
      <c r="I59" s="146"/>
      <c r="J59" s="146"/>
      <c r="K59" s="147"/>
      <c r="L59" s="148"/>
      <c r="M59" s="145"/>
      <c r="N59" s="145"/>
      <c r="O59" s="146"/>
      <c r="P59" s="147"/>
      <c r="Q59" s="148"/>
      <c r="R59" s="52">
        <f t="shared" si="1"/>
        <v>3</v>
      </c>
    </row>
    <row r="60" spans="1:18" ht="350">
      <c r="A60" s="17">
        <v>167</v>
      </c>
      <c r="B60" s="19" t="s">
        <v>78</v>
      </c>
      <c r="C60" s="19" t="s">
        <v>168</v>
      </c>
      <c r="D60" s="87" t="s">
        <v>906</v>
      </c>
      <c r="E60" s="94" t="s">
        <v>783</v>
      </c>
      <c r="F60" s="93"/>
      <c r="G60" s="36">
        <v>3</v>
      </c>
      <c r="H60" s="145"/>
      <c r="I60" s="146"/>
      <c r="J60" s="146"/>
      <c r="K60" s="147"/>
      <c r="L60" s="148"/>
      <c r="M60" s="145"/>
      <c r="N60" s="145"/>
      <c r="O60" s="146"/>
      <c r="P60" s="147"/>
      <c r="Q60" s="148"/>
      <c r="R60" s="52">
        <f t="shared" si="1"/>
        <v>3</v>
      </c>
    </row>
    <row r="61" spans="1:18" ht="112">
      <c r="A61" s="17">
        <v>168</v>
      </c>
      <c r="B61" s="19" t="s">
        <v>79</v>
      </c>
      <c r="C61" s="19" t="s">
        <v>169</v>
      </c>
      <c r="D61" s="87" t="s">
        <v>906</v>
      </c>
      <c r="E61" s="89" t="s">
        <v>875</v>
      </c>
      <c r="F61" s="93"/>
      <c r="G61" s="36">
        <v>2.5</v>
      </c>
      <c r="H61" s="145"/>
      <c r="I61" s="146"/>
      <c r="J61" s="146"/>
      <c r="K61" s="147"/>
      <c r="L61" s="148"/>
      <c r="M61" s="145"/>
      <c r="N61" s="145"/>
      <c r="O61" s="146"/>
      <c r="P61" s="147"/>
      <c r="Q61" s="148"/>
      <c r="R61" s="52">
        <f t="shared" si="1"/>
        <v>2.5</v>
      </c>
    </row>
    <row r="62" spans="1:18" ht="409.6">
      <c r="A62" s="17">
        <v>169</v>
      </c>
      <c r="B62" s="19" t="s">
        <v>80</v>
      </c>
      <c r="C62" s="19" t="s">
        <v>170</v>
      </c>
      <c r="D62" s="87" t="s">
        <v>907</v>
      </c>
      <c r="E62" s="93" t="s">
        <v>876</v>
      </c>
      <c r="F62" s="93"/>
      <c r="G62" s="36">
        <v>2</v>
      </c>
      <c r="H62" s="145"/>
      <c r="I62" s="146"/>
      <c r="J62" s="146"/>
      <c r="K62" s="147"/>
      <c r="L62" s="148"/>
      <c r="M62" s="145"/>
      <c r="N62" s="145"/>
      <c r="O62" s="146"/>
      <c r="P62" s="147"/>
      <c r="Q62" s="148"/>
      <c r="R62" s="52">
        <f t="shared" si="1"/>
        <v>2</v>
      </c>
    </row>
    <row r="63" spans="1:18" ht="34">
      <c r="A63" s="17">
        <v>170</v>
      </c>
      <c r="B63" s="19" t="s">
        <v>81</v>
      </c>
      <c r="C63" s="19" t="s">
        <v>171</v>
      </c>
      <c r="D63" s="90" t="s">
        <v>905</v>
      </c>
      <c r="E63" s="93" t="s">
        <v>784</v>
      </c>
      <c r="F63" s="93"/>
      <c r="G63" s="36">
        <v>3</v>
      </c>
      <c r="H63" s="145"/>
      <c r="I63" s="146"/>
      <c r="J63" s="146"/>
      <c r="K63" s="147"/>
      <c r="L63" s="148"/>
      <c r="M63" s="145"/>
      <c r="N63" s="145"/>
      <c r="O63" s="146"/>
      <c r="P63" s="147"/>
      <c r="Q63" s="148"/>
      <c r="R63" s="52">
        <f t="shared" si="1"/>
        <v>3</v>
      </c>
    </row>
    <row r="64" spans="1:18" ht="34">
      <c r="A64" s="17">
        <v>171</v>
      </c>
      <c r="B64" s="19" t="s">
        <v>82</v>
      </c>
      <c r="C64" s="19" t="s">
        <v>172</v>
      </c>
      <c r="D64" s="90" t="s">
        <v>906</v>
      </c>
      <c r="E64" s="93" t="s">
        <v>785</v>
      </c>
      <c r="F64" s="93" t="s">
        <v>786</v>
      </c>
      <c r="G64" s="36">
        <v>3</v>
      </c>
      <c r="H64" s="145"/>
      <c r="I64" s="146"/>
      <c r="J64" s="146"/>
      <c r="K64" s="147"/>
      <c r="L64" s="148"/>
      <c r="M64" s="145"/>
      <c r="N64" s="145"/>
      <c r="O64" s="146"/>
      <c r="P64" s="147"/>
      <c r="Q64" s="148"/>
      <c r="R64" s="52">
        <f t="shared" si="1"/>
        <v>3</v>
      </c>
    </row>
    <row r="65" spans="1:18" ht="51">
      <c r="A65" s="17">
        <v>172</v>
      </c>
      <c r="B65" s="19" t="s">
        <v>62</v>
      </c>
      <c r="C65" s="19" t="s">
        <v>148</v>
      </c>
      <c r="D65" s="90" t="s">
        <v>905</v>
      </c>
      <c r="E65" s="93" t="s">
        <v>787</v>
      </c>
      <c r="F65" s="93"/>
      <c r="G65" s="36">
        <v>3</v>
      </c>
      <c r="H65" s="145"/>
      <c r="I65" s="146"/>
      <c r="J65" s="146"/>
      <c r="K65" s="147"/>
      <c r="L65" s="148"/>
      <c r="M65" s="145"/>
      <c r="N65" s="145"/>
      <c r="O65" s="146"/>
      <c r="P65" s="147"/>
      <c r="Q65" s="148"/>
      <c r="R65" s="52">
        <f t="shared" si="1"/>
        <v>3</v>
      </c>
    </row>
    <row r="66" spans="1:18" ht="17">
      <c r="D66" s="83" t="s">
        <v>498</v>
      </c>
      <c r="E66" s="120"/>
      <c r="F66" s="120"/>
      <c r="G66" s="17"/>
      <c r="K66" s="149"/>
      <c r="L66" s="150"/>
      <c r="P66" s="149"/>
      <c r="Q66" s="150"/>
    </row>
    <row r="67" spans="1:18" ht="17">
      <c r="D67" s="83" t="s">
        <v>498</v>
      </c>
      <c r="E67" s="120"/>
      <c r="F67" s="120"/>
      <c r="G67" s="17"/>
      <c r="K67" s="149"/>
      <c r="L67" s="150"/>
      <c r="P67" s="149"/>
      <c r="Q67" s="150"/>
    </row>
    <row r="68" spans="1:18" ht="17">
      <c r="D68" s="83" t="s">
        <v>498</v>
      </c>
      <c r="E68" s="120"/>
      <c r="F68" s="120"/>
      <c r="G68" s="17"/>
      <c r="K68" s="149"/>
      <c r="L68" s="150"/>
      <c r="P68" s="149"/>
      <c r="Q68" s="150"/>
    </row>
    <row r="69" spans="1:18" ht="26" thickBot="1">
      <c r="B69" s="70" t="s">
        <v>49</v>
      </c>
      <c r="D69" s="83" t="s">
        <v>498</v>
      </c>
      <c r="E69" s="120"/>
      <c r="F69" s="120"/>
      <c r="G69" s="17"/>
      <c r="K69" s="149"/>
      <c r="L69" s="150"/>
      <c r="P69" s="149"/>
      <c r="Q69" s="150"/>
    </row>
    <row r="70" spans="1:18" ht="209" thickBot="1">
      <c r="A70" s="17">
        <v>173</v>
      </c>
      <c r="B70" s="19" t="s">
        <v>251</v>
      </c>
      <c r="C70" s="19" t="s">
        <v>173</v>
      </c>
      <c r="D70" s="96" t="s">
        <v>906</v>
      </c>
      <c r="E70" s="93" t="s">
        <v>788</v>
      </c>
      <c r="F70" s="93"/>
      <c r="G70" s="36">
        <v>3</v>
      </c>
      <c r="H70" s="145"/>
      <c r="I70" s="146"/>
      <c r="J70" s="146"/>
      <c r="K70" s="147"/>
      <c r="L70" s="148"/>
      <c r="M70" s="145"/>
      <c r="N70" s="145"/>
      <c r="O70" s="146"/>
      <c r="P70" s="147"/>
      <c r="Q70" s="148"/>
      <c r="R70" s="52">
        <f t="shared" ref="R70:R83" si="2">IF(P70&lt;&gt;"",P70,IF(K70&lt;&gt;"",K70,IF(G70&lt;&gt;"",G70,"")))</f>
        <v>3</v>
      </c>
    </row>
    <row r="71" spans="1:18" ht="189" thickTop="1" thickBot="1">
      <c r="A71" s="17">
        <v>174</v>
      </c>
      <c r="B71" s="19" t="s">
        <v>252</v>
      </c>
      <c r="C71" s="19" t="s">
        <v>174</v>
      </c>
      <c r="D71" s="96" t="s">
        <v>906</v>
      </c>
      <c r="E71" s="97" t="str">
        <f>HYPERLINK("https://docs.google.com/document/d/18srgtJYFEdHkqHKbU0d0_V7deKxaQ64PI8XjDM1fXrI/edit","3.2 Order Creation")</f>
        <v>3.2 Order Creation</v>
      </c>
      <c r="F71" s="93" t="s">
        <v>789</v>
      </c>
      <c r="G71" s="36">
        <v>3</v>
      </c>
      <c r="H71" s="145"/>
      <c r="I71" s="146"/>
      <c r="J71" s="146"/>
      <c r="K71" s="147"/>
      <c r="L71" s="148"/>
      <c r="M71" s="145"/>
      <c r="N71" s="145"/>
      <c r="O71" s="146"/>
      <c r="P71" s="147"/>
      <c r="Q71" s="148"/>
      <c r="R71" s="52">
        <f t="shared" si="2"/>
        <v>3</v>
      </c>
    </row>
    <row r="72" spans="1:18" ht="98" thickTop="1" thickBot="1">
      <c r="A72" s="17">
        <v>175</v>
      </c>
      <c r="B72" s="19" t="s">
        <v>83</v>
      </c>
      <c r="C72" s="19" t="s">
        <v>175</v>
      </c>
      <c r="D72" s="98" t="s">
        <v>905</v>
      </c>
      <c r="E72" s="93" t="s">
        <v>790</v>
      </c>
      <c r="F72" s="93"/>
      <c r="G72" s="36">
        <v>3</v>
      </c>
      <c r="H72" s="145"/>
      <c r="I72" s="146"/>
      <c r="J72" s="146"/>
      <c r="K72" s="147"/>
      <c r="L72" s="148"/>
      <c r="M72" s="145"/>
      <c r="N72" s="145"/>
      <c r="O72" s="146"/>
      <c r="P72" s="147"/>
      <c r="Q72" s="148"/>
      <c r="R72" s="52">
        <f t="shared" si="2"/>
        <v>3</v>
      </c>
    </row>
    <row r="73" spans="1:18" ht="50" thickTop="1" thickBot="1">
      <c r="A73" s="17">
        <v>176</v>
      </c>
      <c r="B73" s="19" t="s">
        <v>84</v>
      </c>
      <c r="C73" s="19" t="s">
        <v>176</v>
      </c>
      <c r="D73" s="98" t="s">
        <v>907</v>
      </c>
      <c r="E73" s="93" t="s">
        <v>791</v>
      </c>
      <c r="F73" s="93"/>
      <c r="G73" s="36">
        <v>2</v>
      </c>
      <c r="H73" s="145"/>
      <c r="I73" s="146"/>
      <c r="J73" s="146"/>
      <c r="K73" s="147"/>
      <c r="L73" s="148"/>
      <c r="M73" s="145"/>
      <c r="N73" s="145"/>
      <c r="O73" s="146"/>
      <c r="P73" s="147"/>
      <c r="Q73" s="148"/>
      <c r="R73" s="52">
        <f t="shared" si="2"/>
        <v>2</v>
      </c>
    </row>
    <row r="74" spans="1:18" ht="367" thickTop="1" thickBot="1">
      <c r="A74" s="17">
        <v>177</v>
      </c>
      <c r="B74" s="19" t="s">
        <v>85</v>
      </c>
      <c r="C74" s="19" t="s">
        <v>177</v>
      </c>
      <c r="D74" s="98" t="s">
        <v>905</v>
      </c>
      <c r="E74" s="94" t="s">
        <v>792</v>
      </c>
      <c r="F74" s="93" t="s">
        <v>793</v>
      </c>
      <c r="G74" s="36">
        <v>3</v>
      </c>
      <c r="H74" s="145"/>
      <c r="I74" s="146"/>
      <c r="J74" s="146"/>
      <c r="K74" s="147"/>
      <c r="L74" s="148"/>
      <c r="M74" s="145"/>
      <c r="N74" s="145"/>
      <c r="O74" s="146"/>
      <c r="P74" s="147"/>
      <c r="Q74" s="148"/>
      <c r="R74" s="52">
        <f t="shared" si="2"/>
        <v>3</v>
      </c>
    </row>
    <row r="75" spans="1:18" ht="210" thickTop="1" thickBot="1">
      <c r="A75" s="17">
        <v>178</v>
      </c>
      <c r="B75" s="19" t="s">
        <v>86</v>
      </c>
      <c r="C75" s="19" t="s">
        <v>178</v>
      </c>
      <c r="D75" s="98" t="s">
        <v>906</v>
      </c>
      <c r="E75" s="94" t="s">
        <v>794</v>
      </c>
      <c r="F75" s="93" t="s">
        <v>795</v>
      </c>
      <c r="G75" s="36">
        <v>3</v>
      </c>
      <c r="H75" s="145"/>
      <c r="I75" s="146"/>
      <c r="J75" s="146"/>
      <c r="K75" s="147"/>
      <c r="L75" s="148"/>
      <c r="M75" s="145"/>
      <c r="N75" s="145"/>
      <c r="O75" s="146"/>
      <c r="P75" s="147"/>
      <c r="Q75" s="148"/>
      <c r="R75" s="52">
        <f t="shared" si="2"/>
        <v>3</v>
      </c>
    </row>
    <row r="76" spans="1:18" ht="162" thickTop="1" thickBot="1">
      <c r="A76" s="17">
        <v>179</v>
      </c>
      <c r="B76" s="19" t="s">
        <v>87</v>
      </c>
      <c r="C76" s="19" t="s">
        <v>179</v>
      </c>
      <c r="D76" s="98" t="s">
        <v>906</v>
      </c>
      <c r="E76" s="93" t="s">
        <v>796</v>
      </c>
      <c r="F76" s="93" t="s">
        <v>795</v>
      </c>
      <c r="G76" s="36">
        <v>2</v>
      </c>
      <c r="H76" s="145"/>
      <c r="I76" s="146"/>
      <c r="J76" s="146"/>
      <c r="K76" s="147"/>
      <c r="L76" s="148"/>
      <c r="M76" s="145"/>
      <c r="N76" s="145"/>
      <c r="O76" s="146"/>
      <c r="P76" s="147"/>
      <c r="Q76" s="148"/>
      <c r="R76" s="52">
        <f t="shared" si="2"/>
        <v>2</v>
      </c>
    </row>
    <row r="77" spans="1:18" ht="322" thickTop="1" thickBot="1">
      <c r="A77" s="17">
        <v>180</v>
      </c>
      <c r="B77" s="19" t="s">
        <v>88</v>
      </c>
      <c r="C77" s="19" t="s">
        <v>180</v>
      </c>
      <c r="D77" s="98" t="s">
        <v>906</v>
      </c>
      <c r="E77" s="93" t="s">
        <v>877</v>
      </c>
      <c r="F77" s="93"/>
      <c r="G77" s="36">
        <v>3</v>
      </c>
      <c r="H77" s="145"/>
      <c r="I77" s="146"/>
      <c r="J77" s="146"/>
      <c r="K77" s="147"/>
      <c r="L77" s="148"/>
      <c r="M77" s="145"/>
      <c r="N77" s="145"/>
      <c r="O77" s="146"/>
      <c r="P77" s="147"/>
      <c r="Q77" s="148"/>
      <c r="R77" s="52">
        <f t="shared" si="2"/>
        <v>3</v>
      </c>
    </row>
    <row r="78" spans="1:18" ht="306" thickTop="1" thickBot="1">
      <c r="A78" s="17">
        <v>181</v>
      </c>
      <c r="B78" s="19" t="s">
        <v>89</v>
      </c>
      <c r="C78" s="19" t="s">
        <v>181</v>
      </c>
      <c r="D78" s="99" t="s">
        <v>907</v>
      </c>
      <c r="E78" s="100" t="s">
        <v>797</v>
      </c>
      <c r="F78" s="93"/>
      <c r="G78" s="36">
        <v>2</v>
      </c>
      <c r="H78" s="145"/>
      <c r="I78" s="146"/>
      <c r="J78" s="146"/>
      <c r="K78" s="147"/>
      <c r="L78" s="148"/>
      <c r="M78" s="145"/>
      <c r="N78" s="145"/>
      <c r="O78" s="146"/>
      <c r="P78" s="147"/>
      <c r="Q78" s="148"/>
      <c r="R78" s="52">
        <f t="shared" si="2"/>
        <v>2</v>
      </c>
    </row>
    <row r="79" spans="1:18" ht="53" thickTop="1" thickBot="1">
      <c r="A79" s="17">
        <v>182</v>
      </c>
      <c r="B79" s="19" t="s">
        <v>90</v>
      </c>
      <c r="C79" s="19" t="s">
        <v>182</v>
      </c>
      <c r="D79" s="101" t="s">
        <v>908</v>
      </c>
      <c r="E79" s="106" t="s">
        <v>798</v>
      </c>
      <c r="F79" s="93"/>
      <c r="G79" s="36">
        <v>1</v>
      </c>
      <c r="H79" s="145"/>
      <c r="I79" s="146"/>
      <c r="J79" s="146"/>
      <c r="K79" s="147"/>
      <c r="L79" s="148"/>
      <c r="M79" s="145"/>
      <c r="N79" s="145"/>
      <c r="O79" s="146"/>
      <c r="P79" s="147"/>
      <c r="Q79" s="148"/>
      <c r="R79" s="52">
        <f t="shared" si="2"/>
        <v>1</v>
      </c>
    </row>
    <row r="80" spans="1:18" ht="36" thickTop="1" thickBot="1">
      <c r="A80" s="17">
        <v>183</v>
      </c>
      <c r="B80" s="19" t="s">
        <v>91</v>
      </c>
      <c r="C80" s="19" t="s">
        <v>183</v>
      </c>
      <c r="D80" s="102" t="s">
        <v>907</v>
      </c>
      <c r="E80" s="103" t="s">
        <v>799</v>
      </c>
      <c r="F80" s="93"/>
      <c r="G80" s="36">
        <v>2.5</v>
      </c>
      <c r="H80" s="145"/>
      <c r="I80" s="146"/>
      <c r="J80" s="146"/>
      <c r="K80" s="147"/>
      <c r="L80" s="148"/>
      <c r="M80" s="145"/>
      <c r="N80" s="145"/>
      <c r="O80" s="146"/>
      <c r="P80" s="147"/>
      <c r="Q80" s="148"/>
      <c r="R80" s="52">
        <f t="shared" si="2"/>
        <v>2.5</v>
      </c>
    </row>
    <row r="81" spans="1:18" ht="409.6" thickTop="1" thickBot="1">
      <c r="A81" s="17">
        <v>184</v>
      </c>
      <c r="B81" s="19" t="s">
        <v>92</v>
      </c>
      <c r="C81" s="19" t="s">
        <v>184</v>
      </c>
      <c r="D81" s="102" t="s">
        <v>907</v>
      </c>
      <c r="E81" s="104" t="s">
        <v>800</v>
      </c>
      <c r="F81" s="93"/>
      <c r="G81" s="36">
        <v>2</v>
      </c>
      <c r="H81" s="145"/>
      <c r="I81" s="146"/>
      <c r="J81" s="146"/>
      <c r="K81" s="147"/>
      <c r="L81" s="148"/>
      <c r="M81" s="145"/>
      <c r="N81" s="145"/>
      <c r="O81" s="146"/>
      <c r="P81" s="147"/>
      <c r="Q81" s="148"/>
      <c r="R81" s="52">
        <f t="shared" si="2"/>
        <v>2</v>
      </c>
    </row>
    <row r="82" spans="1:18" ht="258" thickTop="1" thickBot="1">
      <c r="A82" s="17">
        <v>185</v>
      </c>
      <c r="B82" s="19" t="s">
        <v>81</v>
      </c>
      <c r="C82" s="19" t="s">
        <v>185</v>
      </c>
      <c r="D82" s="102" t="s">
        <v>905</v>
      </c>
      <c r="E82" s="104" t="s">
        <v>801</v>
      </c>
      <c r="F82" s="93"/>
      <c r="G82" s="36">
        <v>3</v>
      </c>
      <c r="H82" s="145"/>
      <c r="I82" s="146"/>
      <c r="J82" s="146"/>
      <c r="K82" s="147"/>
      <c r="L82" s="148"/>
      <c r="M82" s="145"/>
      <c r="N82" s="145"/>
      <c r="O82" s="146"/>
      <c r="P82" s="147"/>
      <c r="Q82" s="148"/>
      <c r="R82" s="52">
        <f t="shared" si="2"/>
        <v>3</v>
      </c>
    </row>
    <row r="83" spans="1:18" ht="36" thickTop="1" thickBot="1">
      <c r="A83" s="17">
        <v>186</v>
      </c>
      <c r="B83" s="19" t="s">
        <v>93</v>
      </c>
      <c r="C83" s="19" t="s">
        <v>186</v>
      </c>
      <c r="D83" s="101" t="s">
        <v>906</v>
      </c>
      <c r="E83" s="106" t="s">
        <v>802</v>
      </c>
      <c r="F83" s="93" t="s">
        <v>786</v>
      </c>
      <c r="G83" s="36">
        <v>3</v>
      </c>
      <c r="H83" s="145"/>
      <c r="I83" s="146"/>
      <c r="J83" s="146"/>
      <c r="K83" s="147"/>
      <c r="L83" s="148"/>
      <c r="M83" s="145"/>
      <c r="N83" s="145"/>
      <c r="O83" s="146"/>
      <c r="P83" s="147"/>
      <c r="Q83" s="148"/>
      <c r="R83" s="52">
        <f t="shared" si="2"/>
        <v>3</v>
      </c>
    </row>
    <row r="84" spans="1:18" ht="18" thickTop="1">
      <c r="D84" s="83" t="s">
        <v>498</v>
      </c>
      <c r="E84" s="120"/>
      <c r="F84" s="120"/>
      <c r="G84" s="17"/>
      <c r="K84" s="149"/>
      <c r="L84" s="150"/>
      <c r="P84" s="149"/>
      <c r="Q84" s="150"/>
    </row>
    <row r="85" spans="1:18" ht="17">
      <c r="D85" s="83" t="s">
        <v>498</v>
      </c>
      <c r="E85" s="120"/>
      <c r="F85" s="120"/>
      <c r="G85" s="17"/>
      <c r="K85" s="149"/>
      <c r="L85" s="150"/>
      <c r="P85" s="149"/>
      <c r="Q85" s="150"/>
    </row>
    <row r="86" spans="1:18" ht="17">
      <c r="D86" s="83" t="s">
        <v>498</v>
      </c>
      <c r="E86" s="120"/>
      <c r="F86" s="120"/>
      <c r="G86" s="17"/>
      <c r="K86" s="149"/>
      <c r="L86" s="150"/>
      <c r="P86" s="149"/>
      <c r="Q86" s="150"/>
    </row>
    <row r="87" spans="1:18" ht="26" thickBot="1">
      <c r="B87" s="70" t="s">
        <v>50</v>
      </c>
      <c r="D87" s="83" t="s">
        <v>498</v>
      </c>
      <c r="E87" s="120"/>
      <c r="F87" s="120"/>
      <c r="G87" s="17"/>
      <c r="K87" s="149"/>
      <c r="L87" s="150"/>
      <c r="P87" s="149"/>
      <c r="Q87" s="150"/>
    </row>
    <row r="88" spans="1:18" ht="65" thickBot="1">
      <c r="A88" s="17">
        <v>187</v>
      </c>
      <c r="B88" s="19" t="s">
        <v>253</v>
      </c>
      <c r="C88" s="19" t="s">
        <v>187</v>
      </c>
      <c r="D88" s="98" t="s">
        <v>906</v>
      </c>
      <c r="E88" s="89" t="s">
        <v>803</v>
      </c>
      <c r="F88" s="105" t="s">
        <v>804</v>
      </c>
      <c r="G88" s="36">
        <v>3.5</v>
      </c>
      <c r="H88" s="145"/>
      <c r="I88" s="146"/>
      <c r="J88" s="146"/>
      <c r="K88" s="147"/>
      <c r="L88" s="148"/>
      <c r="M88" s="145"/>
      <c r="N88" s="145"/>
      <c r="O88" s="146"/>
      <c r="P88" s="147"/>
      <c r="Q88" s="148"/>
      <c r="R88" s="52">
        <f t="shared" ref="R88:R95" si="3">IF(P88&lt;&gt;"",P88,IF(K88&lt;&gt;"",K88,IF(G88&lt;&gt;"",G88,"")))</f>
        <v>3.5</v>
      </c>
    </row>
    <row r="89" spans="1:18" ht="226" thickTop="1" thickBot="1">
      <c r="A89" s="17">
        <v>188</v>
      </c>
      <c r="B89" s="19" t="s">
        <v>254</v>
      </c>
      <c r="C89" s="19" t="s">
        <v>188</v>
      </c>
      <c r="D89" s="96" t="s">
        <v>907</v>
      </c>
      <c r="E89" s="93" t="s">
        <v>805</v>
      </c>
      <c r="F89" s="93" t="s">
        <v>806</v>
      </c>
      <c r="G89" s="36">
        <v>2</v>
      </c>
      <c r="H89" s="145"/>
      <c r="I89" s="146"/>
      <c r="J89" s="146"/>
      <c r="K89" s="147"/>
      <c r="L89" s="148"/>
      <c r="M89" s="145"/>
      <c r="N89" s="145"/>
      <c r="O89" s="146"/>
      <c r="P89" s="147"/>
      <c r="Q89" s="148"/>
      <c r="R89" s="52">
        <f t="shared" si="3"/>
        <v>2</v>
      </c>
    </row>
    <row r="90" spans="1:18" ht="138" thickTop="1" thickBot="1">
      <c r="A90" s="17">
        <v>189</v>
      </c>
      <c r="B90" s="19" t="s">
        <v>94</v>
      </c>
      <c r="C90" s="19" t="s">
        <v>189</v>
      </c>
      <c r="D90" s="96" t="s">
        <v>906</v>
      </c>
      <c r="E90" s="97" t="str">
        <f>HYPERLINK("https://docs.google.com/document/d/1DMOf77oI8wOljUSBfLq5FbASQlCd176Q9XnM3bxrFxo/edit","4.03 Receiving Process")</f>
        <v>4.03 Receiving Process</v>
      </c>
      <c r="F90" s="93" t="s">
        <v>807</v>
      </c>
      <c r="G90" s="36">
        <v>3.5</v>
      </c>
      <c r="H90" s="145"/>
      <c r="I90" s="146"/>
      <c r="J90" s="146"/>
      <c r="K90" s="147"/>
      <c r="L90" s="148"/>
      <c r="M90" s="145"/>
      <c r="N90" s="145"/>
      <c r="O90" s="146"/>
      <c r="P90" s="147"/>
      <c r="Q90" s="148"/>
      <c r="R90" s="52">
        <f t="shared" si="3"/>
        <v>3.5</v>
      </c>
    </row>
    <row r="91" spans="1:18" ht="82" thickTop="1" thickBot="1">
      <c r="A91" s="17">
        <v>190</v>
      </c>
      <c r="B91" s="19" t="s">
        <v>255</v>
      </c>
      <c r="C91" s="19" t="s">
        <v>190</v>
      </c>
      <c r="D91" s="98" t="s">
        <v>908</v>
      </c>
      <c r="E91" s="89" t="s">
        <v>808</v>
      </c>
      <c r="F91" s="93" t="s">
        <v>809</v>
      </c>
      <c r="G91" s="36">
        <v>2</v>
      </c>
      <c r="H91" s="145"/>
      <c r="I91" s="146"/>
      <c r="J91" s="146"/>
      <c r="K91" s="147"/>
      <c r="L91" s="148"/>
      <c r="M91" s="145"/>
      <c r="N91" s="145"/>
      <c r="O91" s="146"/>
      <c r="P91" s="147"/>
      <c r="Q91" s="148"/>
      <c r="R91" s="52">
        <f t="shared" si="3"/>
        <v>2</v>
      </c>
    </row>
    <row r="92" spans="1:18" ht="50" thickTop="1" thickBot="1">
      <c r="A92" s="17">
        <v>191</v>
      </c>
      <c r="B92" s="19" t="s">
        <v>95</v>
      </c>
      <c r="C92" s="19" t="s">
        <v>191</v>
      </c>
      <c r="D92" s="96" t="s">
        <v>906</v>
      </c>
      <c r="E92" s="105" t="s">
        <v>810</v>
      </c>
      <c r="F92" s="93"/>
      <c r="G92" s="36">
        <v>2.5</v>
      </c>
      <c r="H92" s="145"/>
      <c r="I92" s="146"/>
      <c r="J92" s="146"/>
      <c r="K92" s="147"/>
      <c r="L92" s="148"/>
      <c r="M92" s="145"/>
      <c r="N92" s="145"/>
      <c r="O92" s="146"/>
      <c r="P92" s="147"/>
      <c r="Q92" s="148"/>
      <c r="R92" s="52">
        <f t="shared" si="3"/>
        <v>2.5</v>
      </c>
    </row>
    <row r="93" spans="1:18" ht="82" thickTop="1" thickBot="1">
      <c r="A93" s="17">
        <v>192</v>
      </c>
      <c r="B93" s="19" t="s">
        <v>96</v>
      </c>
      <c r="C93" s="19" t="s">
        <v>192</v>
      </c>
      <c r="D93" s="96" t="s">
        <v>907</v>
      </c>
      <c r="E93" s="93" t="s">
        <v>811</v>
      </c>
      <c r="F93" s="93"/>
      <c r="G93" s="36">
        <v>2</v>
      </c>
      <c r="H93" s="145"/>
      <c r="I93" s="146"/>
      <c r="J93" s="146"/>
      <c r="K93" s="147"/>
      <c r="L93" s="148"/>
      <c r="M93" s="145"/>
      <c r="N93" s="145"/>
      <c r="O93" s="146"/>
      <c r="P93" s="147"/>
      <c r="Q93" s="148"/>
      <c r="R93" s="52">
        <f t="shared" si="3"/>
        <v>2</v>
      </c>
    </row>
    <row r="94" spans="1:18" ht="36" thickTop="1" thickBot="1">
      <c r="A94" s="17">
        <v>193</v>
      </c>
      <c r="B94" s="19" t="s">
        <v>97</v>
      </c>
      <c r="C94" s="19" t="s">
        <v>193</v>
      </c>
      <c r="D94" s="101" t="s">
        <v>909</v>
      </c>
      <c r="E94" s="122"/>
      <c r="F94" s="93"/>
      <c r="G94" s="36">
        <v>2</v>
      </c>
      <c r="H94" s="145"/>
      <c r="I94" s="146"/>
      <c r="J94" s="146"/>
      <c r="K94" s="147"/>
      <c r="L94" s="148"/>
      <c r="M94" s="145"/>
      <c r="N94" s="145"/>
      <c r="O94" s="146"/>
      <c r="P94" s="147"/>
      <c r="Q94" s="148"/>
      <c r="R94" s="52">
        <f t="shared" si="3"/>
        <v>2</v>
      </c>
    </row>
    <row r="95" spans="1:18" ht="53" thickTop="1" thickBot="1">
      <c r="A95" s="17">
        <v>194</v>
      </c>
      <c r="B95" s="19" t="s">
        <v>90</v>
      </c>
      <c r="C95" s="19" t="s">
        <v>182</v>
      </c>
      <c r="D95" s="101" t="s">
        <v>908</v>
      </c>
      <c r="E95" s="106" t="s">
        <v>812</v>
      </c>
      <c r="F95" s="93"/>
      <c r="G95" s="36">
        <v>1</v>
      </c>
      <c r="H95" s="145"/>
      <c r="I95" s="146"/>
      <c r="J95" s="146"/>
      <c r="K95" s="147"/>
      <c r="L95" s="148"/>
      <c r="M95" s="145"/>
      <c r="N95" s="145"/>
      <c r="O95" s="146"/>
      <c r="P95" s="147"/>
      <c r="Q95" s="148"/>
      <c r="R95" s="52">
        <f t="shared" si="3"/>
        <v>1</v>
      </c>
    </row>
    <row r="96" spans="1:18" ht="18" thickTop="1">
      <c r="D96" s="83" t="s">
        <v>498</v>
      </c>
      <c r="E96" s="120"/>
      <c r="F96" s="120"/>
      <c r="G96" s="17"/>
      <c r="K96" s="149"/>
      <c r="L96" s="150"/>
      <c r="P96" s="149"/>
      <c r="Q96" s="150"/>
    </row>
    <row r="97" spans="1:18" ht="17">
      <c r="D97" s="83" t="s">
        <v>498</v>
      </c>
      <c r="E97" s="120"/>
      <c r="F97" s="120"/>
      <c r="G97" s="17"/>
      <c r="K97" s="149"/>
      <c r="L97" s="150"/>
      <c r="P97" s="149"/>
      <c r="Q97" s="150"/>
    </row>
    <row r="98" spans="1:18" ht="17">
      <c r="D98" s="83" t="s">
        <v>498</v>
      </c>
      <c r="E98" s="120"/>
      <c r="F98" s="120"/>
      <c r="G98" s="17"/>
      <c r="K98" s="149"/>
      <c r="L98" s="150"/>
      <c r="P98" s="149"/>
      <c r="Q98" s="150"/>
    </row>
    <row r="99" spans="1:18" ht="26" thickBot="1">
      <c r="B99" s="71" t="s">
        <v>98</v>
      </c>
      <c r="D99" s="83" t="s">
        <v>498</v>
      </c>
      <c r="E99" s="120"/>
      <c r="F99" s="120"/>
      <c r="G99" s="17"/>
      <c r="K99" s="149"/>
      <c r="L99" s="150"/>
      <c r="P99" s="149"/>
      <c r="Q99" s="150"/>
    </row>
    <row r="100" spans="1:18" ht="239" thickBot="1">
      <c r="A100" s="17">
        <v>195</v>
      </c>
      <c r="B100" s="19" t="s">
        <v>99</v>
      </c>
      <c r="C100" s="19" t="s">
        <v>194</v>
      </c>
      <c r="D100" s="107" t="s">
        <v>906</v>
      </c>
      <c r="E100" s="88" t="str">
        <f>HYPERLINK("https://docs.google.com/document/d/1PADlsWsKe3bsOMR9oOMct_8s-_ufQ5KUDP_aYZKBMRU/edit","5.01 Supplier Onboarding")</f>
        <v>5.01 Supplier Onboarding</v>
      </c>
      <c r="F100" s="120"/>
      <c r="G100" s="36">
        <v>3</v>
      </c>
      <c r="H100" s="145"/>
      <c r="I100" s="146"/>
      <c r="J100" s="146"/>
      <c r="K100" s="147"/>
      <c r="L100" s="148"/>
      <c r="M100" s="145"/>
      <c r="N100" s="145"/>
      <c r="O100" s="146"/>
      <c r="P100" s="147"/>
      <c r="Q100" s="148"/>
      <c r="R100" s="52">
        <f t="shared" ref="R100:R108" si="4">IF(P100&lt;&gt;"",P100,IF(K100&lt;&gt;"",K100,IF(G100&lt;&gt;"",G100,"")))</f>
        <v>3</v>
      </c>
    </row>
    <row r="101" spans="1:18" ht="120" thickTop="1">
      <c r="A101" s="17">
        <v>196</v>
      </c>
      <c r="B101" s="19" t="s">
        <v>100</v>
      </c>
      <c r="C101" s="19" t="s">
        <v>195</v>
      </c>
      <c r="D101" s="108" t="s">
        <v>905</v>
      </c>
      <c r="E101" s="109" t="str">
        <f>HYPERLINK("https://docs.google.com/document/d/1wx9yReYZBzYwKanXyPUt00dVP1YLZHQ9z5BViAooQ40/edit","5.02 Supplier Information Management")</f>
        <v>5.02 Supplier Information Management</v>
      </c>
      <c r="F101" s="93" t="s">
        <v>813</v>
      </c>
      <c r="G101" s="36">
        <v>3</v>
      </c>
      <c r="H101" s="145"/>
      <c r="I101" s="146"/>
      <c r="J101" s="146"/>
      <c r="K101" s="147"/>
      <c r="L101" s="148"/>
      <c r="M101" s="145"/>
      <c r="N101" s="145"/>
      <c r="O101" s="146"/>
      <c r="P101" s="147"/>
      <c r="Q101" s="148"/>
      <c r="R101" s="52">
        <f t="shared" si="4"/>
        <v>3</v>
      </c>
    </row>
    <row r="102" spans="1:18" ht="409.6" thickBot="1">
      <c r="A102" s="17">
        <v>197</v>
      </c>
      <c r="B102" s="19" t="s">
        <v>101</v>
      </c>
      <c r="C102" s="19" t="s">
        <v>196</v>
      </c>
      <c r="D102" s="90" t="s">
        <v>905</v>
      </c>
      <c r="E102" s="110" t="s">
        <v>878</v>
      </c>
      <c r="F102" s="93"/>
      <c r="G102" s="36">
        <v>2</v>
      </c>
      <c r="H102" s="145"/>
      <c r="I102" s="146"/>
      <c r="J102" s="146"/>
      <c r="K102" s="147"/>
      <c r="L102" s="148"/>
      <c r="M102" s="145"/>
      <c r="N102" s="145"/>
      <c r="O102" s="146"/>
      <c r="P102" s="147"/>
      <c r="Q102" s="148"/>
      <c r="R102" s="52">
        <f t="shared" si="4"/>
        <v>2</v>
      </c>
    </row>
    <row r="103" spans="1:18" ht="35" thickBot="1">
      <c r="A103" s="17">
        <v>198</v>
      </c>
      <c r="B103" s="20" t="s">
        <v>243</v>
      </c>
      <c r="C103" s="19" t="s">
        <v>197</v>
      </c>
      <c r="D103" s="107" t="s">
        <v>904</v>
      </c>
      <c r="E103" s="110" t="s">
        <v>814</v>
      </c>
      <c r="F103" s="93"/>
      <c r="G103" s="36">
        <v>3</v>
      </c>
      <c r="H103" s="145"/>
      <c r="I103" s="146"/>
      <c r="J103" s="146"/>
      <c r="K103" s="147"/>
      <c r="L103" s="148"/>
      <c r="M103" s="145"/>
      <c r="N103" s="145"/>
      <c r="O103" s="146"/>
      <c r="P103" s="147"/>
      <c r="Q103" s="148"/>
      <c r="R103" s="52">
        <f t="shared" si="4"/>
        <v>3</v>
      </c>
    </row>
    <row r="104" spans="1:18" ht="97" thickTop="1">
      <c r="A104" s="17">
        <v>199</v>
      </c>
      <c r="B104" s="19" t="s">
        <v>102</v>
      </c>
      <c r="C104" s="19" t="s">
        <v>198</v>
      </c>
      <c r="D104" s="111" t="s">
        <v>905</v>
      </c>
      <c r="E104" s="110" t="s">
        <v>815</v>
      </c>
      <c r="F104" s="93"/>
      <c r="G104" s="36">
        <v>3</v>
      </c>
      <c r="H104" s="145"/>
      <c r="I104" s="146"/>
      <c r="J104" s="146"/>
      <c r="K104" s="147"/>
      <c r="L104" s="148"/>
      <c r="M104" s="145"/>
      <c r="N104" s="145"/>
      <c r="O104" s="146"/>
      <c r="P104" s="147"/>
      <c r="Q104" s="148"/>
      <c r="R104" s="52">
        <f t="shared" si="4"/>
        <v>3</v>
      </c>
    </row>
    <row r="105" spans="1:18" ht="64">
      <c r="A105" s="17">
        <v>200</v>
      </c>
      <c r="B105" s="19" t="s">
        <v>54</v>
      </c>
      <c r="C105" s="19" t="s">
        <v>199</v>
      </c>
      <c r="D105" s="90" t="s">
        <v>906</v>
      </c>
      <c r="E105" s="110" t="s">
        <v>816</v>
      </c>
      <c r="F105" s="93"/>
      <c r="G105" s="36">
        <v>3</v>
      </c>
      <c r="H105" s="145"/>
      <c r="I105" s="146"/>
      <c r="J105" s="146"/>
      <c r="K105" s="147"/>
      <c r="L105" s="148"/>
      <c r="M105" s="145"/>
      <c r="N105" s="145"/>
      <c r="O105" s="146"/>
      <c r="P105" s="147"/>
      <c r="Q105" s="148"/>
      <c r="R105" s="52">
        <f t="shared" si="4"/>
        <v>3</v>
      </c>
    </row>
    <row r="106" spans="1:18" ht="240">
      <c r="A106" s="17">
        <v>201</v>
      </c>
      <c r="B106" s="19" t="s">
        <v>103</v>
      </c>
      <c r="C106" s="19" t="s">
        <v>200</v>
      </c>
      <c r="D106" s="90" t="s">
        <v>905</v>
      </c>
      <c r="E106" s="110" t="s">
        <v>817</v>
      </c>
      <c r="F106" s="93"/>
      <c r="G106" s="36">
        <v>3.5</v>
      </c>
      <c r="H106" s="145"/>
      <c r="I106" s="146"/>
      <c r="J106" s="146"/>
      <c r="K106" s="147"/>
      <c r="L106" s="148"/>
      <c r="M106" s="145"/>
      <c r="N106" s="145"/>
      <c r="O106" s="146"/>
      <c r="P106" s="147"/>
      <c r="Q106" s="148"/>
      <c r="R106" s="52">
        <f t="shared" si="4"/>
        <v>3.5</v>
      </c>
    </row>
    <row r="107" spans="1:18" ht="273" thickBot="1">
      <c r="A107" s="17">
        <v>202</v>
      </c>
      <c r="B107" s="19" t="s">
        <v>104</v>
      </c>
      <c r="C107" s="19" t="s">
        <v>201</v>
      </c>
      <c r="D107" s="112" t="s">
        <v>905</v>
      </c>
      <c r="E107" s="113" t="s">
        <v>879</v>
      </c>
      <c r="F107" s="93"/>
      <c r="G107" s="36">
        <v>4</v>
      </c>
      <c r="H107" s="145"/>
      <c r="I107" s="146"/>
      <c r="J107" s="146"/>
      <c r="K107" s="147"/>
      <c r="L107" s="148"/>
      <c r="M107" s="145"/>
      <c r="N107" s="145"/>
      <c r="O107" s="146"/>
      <c r="P107" s="147"/>
      <c r="Q107" s="148"/>
      <c r="R107" s="52">
        <f t="shared" si="4"/>
        <v>4</v>
      </c>
    </row>
    <row r="108" spans="1:18" ht="69" thickBot="1">
      <c r="A108" s="17">
        <v>203</v>
      </c>
      <c r="B108" s="19" t="s">
        <v>105</v>
      </c>
      <c r="C108" s="19" t="s">
        <v>202</v>
      </c>
      <c r="D108" s="107" t="s">
        <v>906</v>
      </c>
      <c r="E108" s="113" t="s">
        <v>818</v>
      </c>
      <c r="F108" s="93"/>
      <c r="G108" s="36">
        <v>2</v>
      </c>
      <c r="H108" s="145"/>
      <c r="I108" s="146"/>
      <c r="J108" s="146"/>
      <c r="K108" s="147"/>
      <c r="L108" s="148"/>
      <c r="M108" s="145"/>
      <c r="N108" s="145"/>
      <c r="O108" s="146"/>
      <c r="P108" s="147"/>
      <c r="Q108" s="148"/>
      <c r="R108" s="52">
        <f t="shared" si="4"/>
        <v>2</v>
      </c>
    </row>
    <row r="109" spans="1:18" ht="18" thickTop="1">
      <c r="D109" s="83" t="s">
        <v>498</v>
      </c>
      <c r="E109" s="120"/>
      <c r="F109" s="120"/>
      <c r="G109" s="17"/>
      <c r="K109" s="149"/>
      <c r="L109" s="150"/>
      <c r="P109" s="149"/>
    </row>
    <row r="110" spans="1:18" ht="17">
      <c r="D110" s="83" t="s">
        <v>498</v>
      </c>
      <c r="E110" s="120"/>
      <c r="F110" s="120"/>
      <c r="G110" s="17"/>
      <c r="K110" s="149"/>
      <c r="L110" s="150"/>
      <c r="P110" s="149"/>
    </row>
    <row r="111" spans="1:18" ht="17">
      <c r="D111" s="83" t="s">
        <v>498</v>
      </c>
      <c r="E111" s="120"/>
      <c r="F111" s="120"/>
      <c r="G111" s="17"/>
      <c r="K111" s="149"/>
      <c r="L111" s="150"/>
      <c r="P111" s="149"/>
    </row>
    <row r="112" spans="1:18" ht="26" thickBot="1">
      <c r="B112" s="71" t="s">
        <v>51</v>
      </c>
      <c r="D112" s="83" t="s">
        <v>498</v>
      </c>
      <c r="E112" s="120"/>
      <c r="F112" s="120"/>
      <c r="G112" s="17"/>
      <c r="K112" s="149"/>
      <c r="L112" s="150"/>
      <c r="P112" s="149"/>
    </row>
    <row r="113" spans="1:18" ht="409.6" thickBot="1">
      <c r="A113" s="17">
        <v>204</v>
      </c>
      <c r="B113" s="19" t="s">
        <v>106</v>
      </c>
      <c r="C113" s="19" t="s">
        <v>203</v>
      </c>
      <c r="D113" s="96" t="s">
        <v>905</v>
      </c>
      <c r="E113" s="89" t="s">
        <v>819</v>
      </c>
      <c r="F113" s="85"/>
      <c r="G113" s="36">
        <v>3</v>
      </c>
      <c r="H113" s="145"/>
      <c r="I113" s="146"/>
      <c r="J113" s="146"/>
      <c r="K113" s="147"/>
      <c r="L113" s="148"/>
      <c r="M113" s="145"/>
      <c r="N113" s="145"/>
      <c r="O113" s="146"/>
      <c r="P113" s="147"/>
      <c r="Q113" s="148"/>
      <c r="R113" s="52">
        <f t="shared" ref="R113:R119" si="5">IF(P113&lt;&gt;"",P113,IF(K113&lt;&gt;"",K113,IF(G113&lt;&gt;"",G113,"")))</f>
        <v>3</v>
      </c>
    </row>
    <row r="114" spans="1:18" ht="274" thickTop="1" thickBot="1">
      <c r="A114" s="17">
        <v>205</v>
      </c>
      <c r="B114" s="19" t="s">
        <v>256</v>
      </c>
      <c r="C114" s="19" t="s">
        <v>204</v>
      </c>
      <c r="D114" s="96" t="s">
        <v>906</v>
      </c>
      <c r="E114" s="89" t="s">
        <v>880</v>
      </c>
      <c r="F114" s="85"/>
      <c r="G114" s="36">
        <v>3</v>
      </c>
      <c r="H114" s="145"/>
      <c r="I114" s="146"/>
      <c r="J114" s="146"/>
      <c r="K114" s="147"/>
      <c r="L114" s="148"/>
      <c r="M114" s="145"/>
      <c r="N114" s="145"/>
      <c r="O114" s="146"/>
      <c r="P114" s="147"/>
      <c r="Q114" s="148"/>
      <c r="R114" s="52">
        <f t="shared" si="5"/>
        <v>3</v>
      </c>
    </row>
    <row r="115" spans="1:18" ht="130" thickTop="1" thickBot="1">
      <c r="A115" s="17">
        <v>206</v>
      </c>
      <c r="B115" s="19" t="s">
        <v>257</v>
      </c>
      <c r="C115" s="19" t="s">
        <v>205</v>
      </c>
      <c r="D115" s="96" t="s">
        <v>905</v>
      </c>
      <c r="E115" s="114" t="s">
        <v>820</v>
      </c>
      <c r="F115" s="85"/>
      <c r="G115" s="36">
        <v>3</v>
      </c>
      <c r="H115" s="145"/>
      <c r="I115" s="146"/>
      <c r="J115" s="146"/>
      <c r="K115" s="147"/>
      <c r="L115" s="148"/>
      <c r="M115" s="145"/>
      <c r="N115" s="145"/>
      <c r="O115" s="146"/>
      <c r="P115" s="147"/>
      <c r="Q115" s="148"/>
      <c r="R115" s="52">
        <f t="shared" si="5"/>
        <v>3</v>
      </c>
    </row>
    <row r="116" spans="1:18" ht="306" thickTop="1" thickBot="1">
      <c r="A116" s="17">
        <v>207</v>
      </c>
      <c r="B116" s="19" t="s">
        <v>264</v>
      </c>
      <c r="C116" s="19" t="s">
        <v>206</v>
      </c>
      <c r="D116" s="96" t="s">
        <v>904</v>
      </c>
      <c r="E116" s="115" t="s">
        <v>881</v>
      </c>
      <c r="F116" s="85"/>
      <c r="G116" s="36">
        <v>2</v>
      </c>
      <c r="H116" s="145"/>
      <c r="I116" s="146"/>
      <c r="J116" s="146"/>
      <c r="K116" s="147"/>
      <c r="L116" s="148"/>
      <c r="M116" s="145"/>
      <c r="N116" s="145"/>
      <c r="O116" s="146"/>
      <c r="P116" s="147"/>
      <c r="Q116" s="148"/>
      <c r="R116" s="52">
        <f t="shared" si="5"/>
        <v>2</v>
      </c>
    </row>
    <row r="117" spans="1:18" ht="98" thickTop="1" thickBot="1">
      <c r="A117" s="17">
        <v>208</v>
      </c>
      <c r="B117" s="19" t="s">
        <v>107</v>
      </c>
      <c r="C117" s="19" t="s">
        <v>207</v>
      </c>
      <c r="D117" s="96" t="s">
        <v>906</v>
      </c>
      <c r="E117" s="115" t="s">
        <v>882</v>
      </c>
      <c r="F117" s="85"/>
      <c r="G117" s="36">
        <v>2</v>
      </c>
      <c r="H117" s="145"/>
      <c r="I117" s="146"/>
      <c r="J117" s="146"/>
      <c r="K117" s="147"/>
      <c r="L117" s="148"/>
      <c r="M117" s="145"/>
      <c r="N117" s="145"/>
      <c r="O117" s="146"/>
      <c r="P117" s="147"/>
      <c r="Q117" s="148"/>
      <c r="R117" s="52">
        <f t="shared" si="5"/>
        <v>2</v>
      </c>
    </row>
    <row r="118" spans="1:18" ht="210" thickTop="1" thickBot="1">
      <c r="A118" s="17">
        <v>209</v>
      </c>
      <c r="B118" s="19" t="s">
        <v>108</v>
      </c>
      <c r="C118" s="19" t="s">
        <v>208</v>
      </c>
      <c r="D118" s="96" t="s">
        <v>906</v>
      </c>
      <c r="E118" s="115" t="s">
        <v>883</v>
      </c>
      <c r="F118" s="85"/>
      <c r="G118" s="36">
        <v>2</v>
      </c>
      <c r="H118" s="145"/>
      <c r="I118" s="146"/>
      <c r="J118" s="146"/>
      <c r="K118" s="147"/>
      <c r="L118" s="148"/>
      <c r="M118" s="145"/>
      <c r="N118" s="145"/>
      <c r="O118" s="146"/>
      <c r="P118" s="147"/>
      <c r="Q118" s="148"/>
      <c r="R118" s="52">
        <f t="shared" si="5"/>
        <v>2</v>
      </c>
    </row>
    <row r="119" spans="1:18" ht="130" thickTop="1" thickBot="1">
      <c r="A119" s="17">
        <v>210</v>
      </c>
      <c r="B119" s="19" t="s">
        <v>109</v>
      </c>
      <c r="C119" s="19" t="s">
        <v>209</v>
      </c>
      <c r="D119" s="96" t="s">
        <v>906</v>
      </c>
      <c r="E119" s="115" t="s">
        <v>884</v>
      </c>
      <c r="F119" s="85"/>
      <c r="G119" s="36">
        <v>1</v>
      </c>
      <c r="H119" s="145"/>
      <c r="I119" s="146"/>
      <c r="J119" s="146"/>
      <c r="K119" s="147"/>
      <c r="L119" s="148"/>
      <c r="M119" s="145"/>
      <c r="N119" s="145"/>
      <c r="O119" s="146"/>
      <c r="P119" s="147"/>
      <c r="Q119" s="148"/>
      <c r="R119" s="52">
        <f t="shared" si="5"/>
        <v>1</v>
      </c>
    </row>
    <row r="120" spans="1:18" ht="18" thickTop="1">
      <c r="D120" s="83" t="s">
        <v>498</v>
      </c>
      <c r="E120" s="120"/>
      <c r="F120" s="120"/>
      <c r="G120" s="17"/>
      <c r="K120" s="149"/>
      <c r="L120" s="150"/>
      <c r="P120" s="149"/>
    </row>
    <row r="121" spans="1:18" ht="17">
      <c r="D121" s="83" t="s">
        <v>498</v>
      </c>
      <c r="E121" s="120"/>
      <c r="F121" s="120"/>
      <c r="G121" s="17"/>
      <c r="K121" s="149"/>
      <c r="L121" s="150"/>
      <c r="P121" s="149"/>
    </row>
    <row r="122" spans="1:18" ht="17">
      <c r="D122" s="83" t="s">
        <v>498</v>
      </c>
      <c r="E122" s="120"/>
      <c r="F122" s="120"/>
      <c r="G122" s="17"/>
      <c r="K122" s="149"/>
      <c r="L122" s="150"/>
      <c r="P122" s="149"/>
    </row>
    <row r="123" spans="1:18" ht="25">
      <c r="B123" s="71" t="s">
        <v>52</v>
      </c>
      <c r="D123" s="83" t="s">
        <v>498</v>
      </c>
      <c r="E123" s="120"/>
      <c r="F123" s="120"/>
      <c r="G123" s="17"/>
      <c r="K123" s="149"/>
      <c r="L123" s="150"/>
      <c r="P123" s="149"/>
    </row>
    <row r="124" spans="1:18" ht="409.6">
      <c r="A124" s="17">
        <v>211</v>
      </c>
      <c r="B124" s="19" t="s">
        <v>258</v>
      </c>
      <c r="C124" s="19" t="s">
        <v>210</v>
      </c>
      <c r="D124" s="81" t="s">
        <v>904</v>
      </c>
      <c r="E124" s="85" t="s">
        <v>821</v>
      </c>
      <c r="F124" s="85" t="s">
        <v>822</v>
      </c>
      <c r="G124" s="36">
        <v>3</v>
      </c>
      <c r="H124" s="145"/>
      <c r="I124" s="146"/>
      <c r="J124" s="146"/>
      <c r="K124" s="147"/>
      <c r="L124" s="148"/>
      <c r="M124" s="145"/>
      <c r="N124" s="145"/>
      <c r="O124" s="146"/>
      <c r="P124" s="147"/>
      <c r="Q124" s="148"/>
      <c r="R124" s="52">
        <f t="shared" ref="R124:R136" si="6">IF(P124&lt;&gt;"",P124,IF(K124&lt;&gt;"",K124,IF(G124&lt;&gt;"",G124,"")))</f>
        <v>3</v>
      </c>
    </row>
    <row r="125" spans="1:18" ht="51">
      <c r="A125" s="17">
        <v>212</v>
      </c>
      <c r="B125" s="19" t="s">
        <v>62</v>
      </c>
      <c r="C125" s="19" t="s">
        <v>148</v>
      </c>
      <c r="D125" s="81" t="s">
        <v>904</v>
      </c>
      <c r="E125" s="85" t="s">
        <v>823</v>
      </c>
      <c r="F125" s="85"/>
      <c r="G125" s="36">
        <v>3</v>
      </c>
      <c r="H125" s="145"/>
      <c r="I125" s="146"/>
      <c r="J125" s="146"/>
      <c r="K125" s="147"/>
      <c r="L125" s="148"/>
      <c r="M125" s="145"/>
      <c r="N125" s="145"/>
      <c r="O125" s="146"/>
      <c r="P125" s="147"/>
      <c r="Q125" s="148"/>
      <c r="R125" s="52">
        <f t="shared" si="6"/>
        <v>3</v>
      </c>
    </row>
    <row r="126" spans="1:18" ht="335">
      <c r="A126" s="17">
        <v>213</v>
      </c>
      <c r="B126" s="19" t="s">
        <v>110</v>
      </c>
      <c r="C126" s="19" t="s">
        <v>211</v>
      </c>
      <c r="D126" s="81" t="s">
        <v>905</v>
      </c>
      <c r="E126" s="85" t="s">
        <v>824</v>
      </c>
      <c r="F126" s="85"/>
      <c r="G126" s="36">
        <v>2</v>
      </c>
      <c r="H126" s="145"/>
      <c r="I126" s="146"/>
      <c r="J126" s="146"/>
      <c r="K126" s="147"/>
      <c r="L126" s="148"/>
      <c r="M126" s="145"/>
      <c r="N126" s="145"/>
      <c r="O126" s="146"/>
      <c r="P126" s="147"/>
      <c r="Q126" s="148"/>
      <c r="R126" s="52">
        <f t="shared" si="6"/>
        <v>2</v>
      </c>
    </row>
    <row r="127" spans="1:18" ht="48">
      <c r="A127" s="17">
        <v>214</v>
      </c>
      <c r="B127" s="19" t="s">
        <v>259</v>
      </c>
      <c r="C127" s="19" t="s">
        <v>212</v>
      </c>
      <c r="D127" s="81" t="s">
        <v>906</v>
      </c>
      <c r="E127" s="85" t="s">
        <v>825</v>
      </c>
      <c r="F127" s="85"/>
      <c r="G127" s="36">
        <v>2</v>
      </c>
      <c r="H127" s="145"/>
      <c r="I127" s="146"/>
      <c r="J127" s="146"/>
      <c r="K127" s="147"/>
      <c r="L127" s="148"/>
      <c r="M127" s="145"/>
      <c r="N127" s="145"/>
      <c r="O127" s="146"/>
      <c r="P127" s="147"/>
      <c r="Q127" s="148"/>
      <c r="R127" s="52">
        <f t="shared" si="6"/>
        <v>2</v>
      </c>
    </row>
    <row r="128" spans="1:18" ht="192">
      <c r="A128" s="17">
        <v>215</v>
      </c>
      <c r="B128" s="19" t="s">
        <v>111</v>
      </c>
      <c r="C128" s="19" t="s">
        <v>213</v>
      </c>
      <c r="D128" s="81" t="s">
        <v>905</v>
      </c>
      <c r="E128" s="85" t="s">
        <v>826</v>
      </c>
      <c r="F128" s="85"/>
      <c r="G128" s="36">
        <v>1</v>
      </c>
      <c r="H128" s="145"/>
      <c r="I128" s="146"/>
      <c r="J128" s="146"/>
      <c r="K128" s="147"/>
      <c r="L128" s="148"/>
      <c r="M128" s="145"/>
      <c r="N128" s="145"/>
      <c r="O128" s="146"/>
      <c r="P128" s="147"/>
      <c r="Q128" s="148"/>
      <c r="R128" s="52">
        <f t="shared" si="6"/>
        <v>1</v>
      </c>
    </row>
    <row r="129" spans="1:18" ht="68">
      <c r="A129" s="17">
        <v>216</v>
      </c>
      <c r="B129" s="19" t="s">
        <v>260</v>
      </c>
      <c r="C129" s="19" t="s">
        <v>214</v>
      </c>
      <c r="D129" s="81" t="s">
        <v>904</v>
      </c>
      <c r="E129" s="85" t="s">
        <v>827</v>
      </c>
      <c r="F129" s="85"/>
      <c r="G129" s="36">
        <v>2.5</v>
      </c>
      <c r="H129" s="145"/>
      <c r="I129" s="146"/>
      <c r="J129" s="146"/>
      <c r="K129" s="147"/>
      <c r="L129" s="148"/>
      <c r="M129" s="145"/>
      <c r="N129" s="145"/>
      <c r="O129" s="146"/>
      <c r="P129" s="147"/>
      <c r="Q129" s="148"/>
      <c r="R129" s="52">
        <f t="shared" si="6"/>
        <v>2.5</v>
      </c>
    </row>
    <row r="130" spans="1:18" ht="17">
      <c r="A130" s="17">
        <v>217</v>
      </c>
      <c r="B130" s="19" t="s">
        <v>112</v>
      </c>
      <c r="C130" s="19" t="s">
        <v>215</v>
      </c>
      <c r="D130" s="81" t="s">
        <v>909</v>
      </c>
      <c r="E130" s="85" t="s">
        <v>828</v>
      </c>
      <c r="F130" s="85"/>
      <c r="G130" s="36">
        <v>0</v>
      </c>
      <c r="H130" s="145"/>
      <c r="I130" s="146"/>
      <c r="J130" s="146"/>
      <c r="K130" s="147"/>
      <c r="L130" s="148"/>
      <c r="M130" s="145"/>
      <c r="N130" s="145"/>
      <c r="O130" s="146"/>
      <c r="P130" s="147"/>
      <c r="Q130" s="148"/>
      <c r="R130" s="52">
        <f t="shared" si="6"/>
        <v>0</v>
      </c>
    </row>
    <row r="131" spans="1:18" ht="48">
      <c r="A131" s="17">
        <v>218</v>
      </c>
      <c r="B131" s="19" t="s">
        <v>113</v>
      </c>
      <c r="C131" s="19" t="s">
        <v>216</v>
      </c>
      <c r="D131" s="81" t="s">
        <v>904</v>
      </c>
      <c r="E131" s="85" t="s">
        <v>829</v>
      </c>
      <c r="F131" s="85"/>
      <c r="G131" s="36">
        <v>3</v>
      </c>
      <c r="H131" s="145"/>
      <c r="I131" s="146"/>
      <c r="J131" s="146"/>
      <c r="K131" s="147"/>
      <c r="L131" s="148"/>
      <c r="M131" s="145"/>
      <c r="N131" s="145"/>
      <c r="O131" s="146"/>
      <c r="P131" s="147"/>
      <c r="Q131" s="148"/>
      <c r="R131" s="52">
        <f t="shared" si="6"/>
        <v>3</v>
      </c>
    </row>
    <row r="132" spans="1:18" ht="64">
      <c r="A132" s="17">
        <v>219</v>
      </c>
      <c r="B132" s="19" t="s">
        <v>114</v>
      </c>
      <c r="C132" s="19" t="s">
        <v>217</v>
      </c>
      <c r="D132" s="81" t="s">
        <v>908</v>
      </c>
      <c r="E132" s="85" t="s">
        <v>830</v>
      </c>
      <c r="F132" s="85"/>
      <c r="G132" s="36">
        <v>1</v>
      </c>
      <c r="H132" s="145"/>
      <c r="I132" s="146"/>
      <c r="J132" s="146"/>
      <c r="K132" s="147"/>
      <c r="L132" s="148"/>
      <c r="M132" s="145"/>
      <c r="N132" s="145"/>
      <c r="O132" s="146"/>
      <c r="P132" s="147"/>
      <c r="Q132" s="148"/>
      <c r="R132" s="52">
        <f t="shared" si="6"/>
        <v>1</v>
      </c>
    </row>
    <row r="133" spans="1:18" ht="80">
      <c r="A133" s="17">
        <v>220</v>
      </c>
      <c r="B133" s="19" t="s">
        <v>115</v>
      </c>
      <c r="C133" s="19" t="s">
        <v>218</v>
      </c>
      <c r="D133" s="81" t="s">
        <v>905</v>
      </c>
      <c r="E133" s="85" t="s">
        <v>831</v>
      </c>
      <c r="F133" s="85"/>
      <c r="G133" s="36">
        <v>0</v>
      </c>
      <c r="H133" s="145"/>
      <c r="I133" s="146"/>
      <c r="J133" s="146"/>
      <c r="K133" s="147"/>
      <c r="L133" s="148"/>
      <c r="M133" s="145"/>
      <c r="N133" s="145"/>
      <c r="O133" s="146"/>
      <c r="P133" s="147"/>
      <c r="Q133" s="148"/>
      <c r="R133" s="52">
        <f t="shared" si="6"/>
        <v>0</v>
      </c>
    </row>
    <row r="134" spans="1:18" ht="34">
      <c r="A134" s="17">
        <v>221</v>
      </c>
      <c r="B134" s="19" t="s">
        <v>116</v>
      </c>
      <c r="C134" s="19" t="s">
        <v>219</v>
      </c>
      <c r="D134" s="81" t="s">
        <v>908</v>
      </c>
      <c r="E134" s="85" t="s">
        <v>832</v>
      </c>
      <c r="F134" s="85"/>
      <c r="G134" s="36">
        <v>2</v>
      </c>
      <c r="H134" s="145"/>
      <c r="I134" s="146"/>
      <c r="J134" s="146"/>
      <c r="K134" s="147"/>
      <c r="L134" s="148"/>
      <c r="M134" s="145"/>
      <c r="N134" s="145"/>
      <c r="O134" s="146"/>
      <c r="P134" s="147"/>
      <c r="Q134" s="148"/>
      <c r="R134" s="52">
        <f t="shared" si="6"/>
        <v>2</v>
      </c>
    </row>
    <row r="135" spans="1:18" ht="176">
      <c r="A135" s="17">
        <v>222</v>
      </c>
      <c r="B135" s="19" t="s">
        <v>117</v>
      </c>
      <c r="C135" s="19" t="s">
        <v>220</v>
      </c>
      <c r="D135" s="81" t="s">
        <v>904</v>
      </c>
      <c r="E135" s="85" t="s">
        <v>833</v>
      </c>
      <c r="F135" s="85"/>
      <c r="G135" s="36">
        <v>4</v>
      </c>
      <c r="H135" s="145"/>
      <c r="I135" s="146"/>
      <c r="J135" s="146"/>
      <c r="K135" s="147"/>
      <c r="L135" s="148"/>
      <c r="M135" s="145"/>
      <c r="N135" s="145"/>
      <c r="O135" s="146"/>
      <c r="P135" s="147"/>
      <c r="Q135" s="148"/>
      <c r="R135" s="52">
        <f t="shared" si="6"/>
        <v>4</v>
      </c>
    </row>
    <row r="136" spans="1:18" ht="68">
      <c r="A136" s="17">
        <v>223</v>
      </c>
      <c r="B136" s="19" t="s">
        <v>118</v>
      </c>
      <c r="C136" s="19" t="s">
        <v>221</v>
      </c>
      <c r="D136" s="81" t="s">
        <v>906</v>
      </c>
      <c r="E136" s="85" t="s">
        <v>834</v>
      </c>
      <c r="F136" s="85"/>
      <c r="G136" s="36">
        <v>3</v>
      </c>
      <c r="H136" s="145"/>
      <c r="I136" s="146"/>
      <c r="J136" s="146"/>
      <c r="K136" s="147"/>
      <c r="L136" s="148"/>
      <c r="M136" s="145"/>
      <c r="N136" s="145"/>
      <c r="O136" s="146"/>
      <c r="P136" s="147"/>
      <c r="Q136" s="148"/>
      <c r="R136" s="52">
        <f t="shared" si="6"/>
        <v>3</v>
      </c>
    </row>
    <row r="137" spans="1:18" ht="17">
      <c r="D137" s="83" t="s">
        <v>498</v>
      </c>
      <c r="E137" s="120"/>
      <c r="F137" s="120"/>
      <c r="G137" s="17"/>
      <c r="K137" s="149"/>
      <c r="L137" s="150"/>
      <c r="P137" s="149"/>
    </row>
    <row r="138" spans="1:18" ht="17">
      <c r="D138" s="83" t="s">
        <v>498</v>
      </c>
      <c r="E138" s="120"/>
      <c r="F138" s="120"/>
      <c r="G138" s="17"/>
      <c r="K138" s="149"/>
      <c r="L138" s="150"/>
      <c r="P138" s="149"/>
    </row>
    <row r="139" spans="1:18" ht="17">
      <c r="D139" s="83" t="s">
        <v>498</v>
      </c>
      <c r="E139" s="120"/>
      <c r="F139" s="120"/>
      <c r="G139" s="17"/>
      <c r="K139" s="149"/>
      <c r="L139" s="150"/>
      <c r="P139" s="149"/>
    </row>
    <row r="140" spans="1:18" ht="25">
      <c r="B140" s="71" t="s">
        <v>53</v>
      </c>
      <c r="D140" s="83" t="s">
        <v>498</v>
      </c>
      <c r="E140" s="120"/>
      <c r="F140" s="120"/>
      <c r="G140" s="17"/>
      <c r="K140" s="149"/>
      <c r="L140" s="150"/>
      <c r="P140" s="149"/>
    </row>
    <row r="141" spans="1:18" ht="144">
      <c r="A141" s="17">
        <v>224</v>
      </c>
      <c r="B141" s="19" t="s">
        <v>119</v>
      </c>
      <c r="C141" s="19" t="s">
        <v>222</v>
      </c>
      <c r="D141" s="81" t="s">
        <v>907</v>
      </c>
      <c r="E141" s="85" t="s">
        <v>835</v>
      </c>
      <c r="F141" s="85"/>
      <c r="G141" s="36">
        <v>2</v>
      </c>
      <c r="H141" s="145"/>
      <c r="I141" s="146"/>
      <c r="J141" s="146"/>
      <c r="K141" s="147"/>
      <c r="L141" s="148"/>
      <c r="M141" s="145"/>
      <c r="N141" s="145"/>
      <c r="O141" s="146"/>
      <c r="P141" s="147"/>
      <c r="Q141" s="148"/>
      <c r="R141" s="52">
        <f>IF(P141&lt;&gt;"",P141,IF(K141&lt;&gt;"",K141,IF(G141&lt;&gt;"",G141,"")))</f>
        <v>2</v>
      </c>
    </row>
    <row r="142" spans="1:18" ht="144">
      <c r="A142" s="17">
        <v>225</v>
      </c>
      <c r="B142" s="19" t="s">
        <v>120</v>
      </c>
      <c r="C142" s="19" t="s">
        <v>223</v>
      </c>
      <c r="D142" s="81" t="s">
        <v>906</v>
      </c>
      <c r="E142" s="85" t="s">
        <v>836</v>
      </c>
      <c r="F142" s="85"/>
      <c r="G142" s="36">
        <v>3</v>
      </c>
      <c r="H142" s="145"/>
      <c r="I142" s="146"/>
      <c r="J142" s="146"/>
      <c r="K142" s="147"/>
      <c r="L142" s="148"/>
      <c r="M142" s="145"/>
      <c r="N142" s="145"/>
      <c r="O142" s="146"/>
      <c r="P142" s="147"/>
      <c r="Q142" s="148"/>
      <c r="R142" s="52">
        <f>IF(P142&lt;&gt;"",P142,IF(K142&lt;&gt;"",K142,IF(G142&lt;&gt;"",G142,"")))</f>
        <v>3</v>
      </c>
    </row>
    <row r="143" spans="1:18" ht="288">
      <c r="A143" s="17">
        <v>226</v>
      </c>
      <c r="B143" s="19" t="s">
        <v>121</v>
      </c>
      <c r="C143" s="19" t="s">
        <v>224</v>
      </c>
      <c r="D143" s="81" t="s">
        <v>908</v>
      </c>
      <c r="E143" s="85" t="s">
        <v>837</v>
      </c>
      <c r="F143" s="85" t="s">
        <v>838</v>
      </c>
      <c r="G143" s="36">
        <v>1</v>
      </c>
      <c r="H143" s="145"/>
      <c r="I143" s="146"/>
      <c r="J143" s="146"/>
      <c r="K143" s="147"/>
      <c r="L143" s="148"/>
      <c r="M143" s="145"/>
      <c r="N143" s="145"/>
      <c r="O143" s="146"/>
      <c r="P143" s="147"/>
      <c r="Q143" s="148"/>
      <c r="R143" s="52">
        <f>IF(P143&lt;&gt;"",P143,IF(K143&lt;&gt;"",K143,IF(G143&lt;&gt;"",G143,"")))</f>
        <v>1</v>
      </c>
    </row>
    <row r="144" spans="1:18" ht="17">
      <c r="D144" s="83" t="s">
        <v>498</v>
      </c>
      <c r="E144" s="120"/>
      <c r="F144" s="120"/>
      <c r="G144" s="17"/>
      <c r="K144" s="149"/>
      <c r="L144" s="150"/>
      <c r="P144" s="149"/>
    </row>
    <row r="145" spans="1:18" ht="17">
      <c r="D145" s="83" t="s">
        <v>498</v>
      </c>
      <c r="E145" s="120"/>
      <c r="F145" s="120"/>
      <c r="G145" s="17"/>
      <c r="K145" s="149"/>
      <c r="L145" s="150"/>
      <c r="P145" s="149"/>
    </row>
    <row r="146" spans="1:18" ht="17">
      <c r="D146" s="83" t="s">
        <v>498</v>
      </c>
      <c r="E146" s="120"/>
      <c r="F146" s="120"/>
      <c r="G146" s="17"/>
      <c r="K146" s="149"/>
      <c r="L146" s="150"/>
      <c r="P146" s="149"/>
    </row>
    <row r="147" spans="1:18" ht="26" thickBot="1">
      <c r="B147" s="72" t="s">
        <v>54</v>
      </c>
      <c r="D147" s="83" t="s">
        <v>498</v>
      </c>
      <c r="E147" s="120"/>
      <c r="F147" s="120"/>
      <c r="G147" s="17"/>
      <c r="K147" s="149"/>
      <c r="L147" s="150"/>
      <c r="P147" s="149"/>
    </row>
    <row r="148" spans="1:18" ht="145" thickBot="1">
      <c r="A148" s="17">
        <v>227</v>
      </c>
      <c r="B148" s="19" t="s">
        <v>261</v>
      </c>
      <c r="C148" s="19" t="s">
        <v>225</v>
      </c>
      <c r="D148" s="116" t="s">
        <v>905</v>
      </c>
      <c r="E148" s="86" t="s">
        <v>839</v>
      </c>
      <c r="F148" s="85"/>
      <c r="G148" s="36">
        <v>3</v>
      </c>
      <c r="H148" s="145"/>
      <c r="I148" s="146"/>
      <c r="J148" s="146"/>
      <c r="K148" s="147"/>
      <c r="L148" s="148"/>
      <c r="M148" s="145"/>
      <c r="N148" s="145"/>
      <c r="O148" s="146"/>
      <c r="P148" s="147"/>
      <c r="Q148" s="148"/>
      <c r="R148" s="52">
        <f t="shared" ref="R148:R157" si="7">IF(P148&lt;&gt;"",P148,IF(K148&lt;&gt;"",K148,IF(G148&lt;&gt;"",G148,"")))</f>
        <v>3</v>
      </c>
    </row>
    <row r="149" spans="1:18" ht="172" thickTop="1" thickBot="1">
      <c r="A149" s="17">
        <v>228</v>
      </c>
      <c r="B149" s="19" t="s">
        <v>122</v>
      </c>
      <c r="C149" s="19" t="s">
        <v>226</v>
      </c>
      <c r="D149" s="116" t="s">
        <v>905</v>
      </c>
      <c r="E149" s="86" t="s">
        <v>840</v>
      </c>
      <c r="F149" s="85"/>
      <c r="G149" s="36">
        <v>3</v>
      </c>
      <c r="H149" s="145"/>
      <c r="I149" s="146"/>
      <c r="J149" s="146"/>
      <c r="K149" s="147"/>
      <c r="L149" s="148"/>
      <c r="M149" s="145"/>
      <c r="N149" s="145"/>
      <c r="O149" s="146"/>
      <c r="P149" s="147"/>
      <c r="Q149" s="148"/>
      <c r="R149" s="52">
        <f t="shared" si="7"/>
        <v>3</v>
      </c>
    </row>
    <row r="150" spans="1:18" ht="130" thickTop="1" thickBot="1">
      <c r="A150" s="17">
        <v>229</v>
      </c>
      <c r="B150" s="19" t="s">
        <v>123</v>
      </c>
      <c r="C150" s="19" t="s">
        <v>227</v>
      </c>
      <c r="D150" s="116" t="s">
        <v>905</v>
      </c>
      <c r="E150" s="86" t="s">
        <v>841</v>
      </c>
      <c r="F150" s="85"/>
      <c r="G150" s="36">
        <v>3</v>
      </c>
      <c r="H150" s="145"/>
      <c r="I150" s="146"/>
      <c r="J150" s="146"/>
      <c r="K150" s="147"/>
      <c r="L150" s="148"/>
      <c r="M150" s="145"/>
      <c r="N150" s="145"/>
      <c r="O150" s="146"/>
      <c r="P150" s="147"/>
      <c r="Q150" s="148"/>
      <c r="R150" s="52">
        <f t="shared" si="7"/>
        <v>3</v>
      </c>
    </row>
    <row r="151" spans="1:18" ht="87" thickTop="1" thickBot="1">
      <c r="A151" s="17">
        <v>230</v>
      </c>
      <c r="B151" s="19" t="s">
        <v>124</v>
      </c>
      <c r="C151" s="19" t="s">
        <v>228</v>
      </c>
      <c r="D151" s="116" t="s">
        <v>906</v>
      </c>
      <c r="E151" s="86" t="s">
        <v>842</v>
      </c>
      <c r="F151" s="85"/>
      <c r="G151" s="36">
        <v>2</v>
      </c>
      <c r="H151" s="145"/>
      <c r="I151" s="146"/>
      <c r="J151" s="146"/>
      <c r="K151" s="147"/>
      <c r="L151" s="148"/>
      <c r="M151" s="145"/>
      <c r="N151" s="145"/>
      <c r="O151" s="146"/>
      <c r="P151" s="147"/>
      <c r="Q151" s="148"/>
      <c r="R151" s="52">
        <f t="shared" si="7"/>
        <v>2</v>
      </c>
    </row>
    <row r="152" spans="1:18" ht="210" thickTop="1" thickBot="1">
      <c r="A152" s="17">
        <v>231</v>
      </c>
      <c r="B152" s="19" t="s">
        <v>125</v>
      </c>
      <c r="C152" s="19" t="s">
        <v>229</v>
      </c>
      <c r="D152" s="116" t="s">
        <v>904</v>
      </c>
      <c r="E152" s="86" t="s">
        <v>843</v>
      </c>
      <c r="F152" s="85"/>
      <c r="G152" s="36">
        <v>3.5</v>
      </c>
      <c r="H152" s="145"/>
      <c r="I152" s="146"/>
      <c r="J152" s="146"/>
      <c r="K152" s="147"/>
      <c r="L152" s="148"/>
      <c r="M152" s="145"/>
      <c r="N152" s="145"/>
      <c r="O152" s="146"/>
      <c r="P152" s="147"/>
      <c r="Q152" s="148"/>
      <c r="R152" s="52">
        <f t="shared" si="7"/>
        <v>3.5</v>
      </c>
    </row>
    <row r="153" spans="1:18" ht="138" thickTop="1" thickBot="1">
      <c r="A153" s="17">
        <v>232</v>
      </c>
      <c r="B153" s="19" t="s">
        <v>262</v>
      </c>
      <c r="C153" s="19" t="s">
        <v>230</v>
      </c>
      <c r="D153" s="116" t="s">
        <v>906</v>
      </c>
      <c r="E153" s="86" t="s">
        <v>844</v>
      </c>
      <c r="F153" s="85"/>
      <c r="G153" s="36">
        <v>2</v>
      </c>
      <c r="H153" s="145"/>
      <c r="I153" s="146"/>
      <c r="J153" s="146"/>
      <c r="K153" s="147"/>
      <c r="L153" s="148"/>
      <c r="M153" s="145"/>
      <c r="N153" s="145"/>
      <c r="O153" s="146"/>
      <c r="P153" s="147"/>
      <c r="Q153" s="148"/>
      <c r="R153" s="52">
        <f t="shared" si="7"/>
        <v>2</v>
      </c>
    </row>
    <row r="154" spans="1:18" ht="194" thickTop="1" thickBot="1">
      <c r="A154" s="17">
        <v>233</v>
      </c>
      <c r="B154" s="19" t="s">
        <v>126</v>
      </c>
      <c r="C154" s="19" t="s">
        <v>231</v>
      </c>
      <c r="D154" s="116" t="s">
        <v>907</v>
      </c>
      <c r="E154" s="86" t="s">
        <v>845</v>
      </c>
      <c r="F154" s="85"/>
      <c r="G154" s="36">
        <v>2</v>
      </c>
      <c r="H154" s="145"/>
      <c r="I154" s="146"/>
      <c r="J154" s="146"/>
      <c r="K154" s="147"/>
      <c r="L154" s="148"/>
      <c r="M154" s="145"/>
      <c r="N154" s="145"/>
      <c r="O154" s="146"/>
      <c r="P154" s="147"/>
      <c r="Q154" s="148"/>
      <c r="R154" s="52">
        <f t="shared" si="7"/>
        <v>2</v>
      </c>
    </row>
    <row r="155" spans="1:18" ht="70" thickTop="1" thickBot="1">
      <c r="A155" s="17">
        <v>234</v>
      </c>
      <c r="B155" s="19" t="s">
        <v>127</v>
      </c>
      <c r="C155" s="19" t="s">
        <v>232</v>
      </c>
      <c r="D155" s="116" t="s">
        <v>906</v>
      </c>
      <c r="E155" s="86" t="s">
        <v>846</v>
      </c>
      <c r="F155" s="85"/>
      <c r="G155" s="36">
        <v>2.5</v>
      </c>
      <c r="H155" s="145"/>
      <c r="I155" s="146"/>
      <c r="J155" s="146"/>
      <c r="K155" s="147"/>
      <c r="L155" s="148"/>
      <c r="M155" s="145"/>
      <c r="N155" s="145"/>
      <c r="O155" s="146"/>
      <c r="P155" s="147"/>
      <c r="Q155" s="148"/>
      <c r="R155" s="52">
        <f t="shared" si="7"/>
        <v>2.5</v>
      </c>
    </row>
    <row r="156" spans="1:18" ht="155" thickTop="1" thickBot="1">
      <c r="A156" s="17">
        <v>235</v>
      </c>
      <c r="B156" s="19" t="s">
        <v>128</v>
      </c>
      <c r="C156" s="19" t="s">
        <v>233</v>
      </c>
      <c r="D156" s="116" t="s">
        <v>907</v>
      </c>
      <c r="E156" s="86" t="s">
        <v>847</v>
      </c>
      <c r="F156" s="85"/>
      <c r="G156" s="36">
        <v>2</v>
      </c>
      <c r="H156" s="145"/>
      <c r="I156" s="146"/>
      <c r="J156" s="146"/>
      <c r="K156" s="147"/>
      <c r="L156" s="148"/>
      <c r="M156" s="145"/>
      <c r="N156" s="145"/>
      <c r="O156" s="146"/>
      <c r="P156" s="147"/>
      <c r="Q156" s="148"/>
      <c r="R156" s="52">
        <f t="shared" si="7"/>
        <v>2</v>
      </c>
    </row>
    <row r="157" spans="1:18" ht="130" thickTop="1" thickBot="1">
      <c r="A157" s="17">
        <v>236</v>
      </c>
      <c r="B157" s="19" t="s">
        <v>129</v>
      </c>
      <c r="C157" s="19" t="s">
        <v>234</v>
      </c>
      <c r="D157" s="116" t="s">
        <v>905</v>
      </c>
      <c r="E157" s="86" t="s">
        <v>848</v>
      </c>
      <c r="F157" s="85"/>
      <c r="G157" s="36">
        <v>3</v>
      </c>
      <c r="H157" s="145"/>
      <c r="I157" s="146"/>
      <c r="J157" s="146"/>
      <c r="K157" s="147"/>
      <c r="L157" s="148"/>
      <c r="M157" s="145"/>
      <c r="N157" s="145"/>
      <c r="O157" s="146"/>
      <c r="P157" s="147"/>
      <c r="Q157" s="148"/>
      <c r="R157" s="52">
        <f t="shared" si="7"/>
        <v>3</v>
      </c>
    </row>
    <row r="158" spans="1:18" ht="18" thickTop="1">
      <c r="D158" s="83" t="s">
        <v>498</v>
      </c>
      <c r="E158" s="120"/>
      <c r="F158" s="120"/>
      <c r="G158" s="17"/>
      <c r="K158" s="149"/>
      <c r="L158" s="150"/>
      <c r="P158" s="149"/>
    </row>
    <row r="159" spans="1:18" ht="17">
      <c r="D159" s="83" t="s">
        <v>498</v>
      </c>
      <c r="E159" s="120"/>
      <c r="F159" s="120"/>
      <c r="G159" s="17"/>
      <c r="K159" s="149"/>
      <c r="L159" s="150"/>
      <c r="P159" s="149"/>
    </row>
    <row r="160" spans="1:18" ht="17">
      <c r="D160" s="83" t="s">
        <v>498</v>
      </c>
      <c r="E160" s="120"/>
      <c r="F160" s="120"/>
      <c r="G160" s="17"/>
      <c r="K160" s="149"/>
      <c r="L160" s="150"/>
      <c r="P160" s="149"/>
    </row>
    <row r="161" spans="1:18" ht="26" thickBot="1">
      <c r="B161" s="72" t="s">
        <v>55</v>
      </c>
      <c r="D161" s="83" t="s">
        <v>498</v>
      </c>
      <c r="E161" s="120"/>
      <c r="F161" s="120"/>
      <c r="G161" s="17"/>
      <c r="K161" s="149"/>
      <c r="L161" s="150"/>
      <c r="P161" s="149"/>
    </row>
    <row r="162" spans="1:18" ht="113" thickBot="1">
      <c r="A162" s="17">
        <v>237</v>
      </c>
      <c r="B162" s="19" t="s">
        <v>263</v>
      </c>
      <c r="C162" s="19" t="s">
        <v>235</v>
      </c>
      <c r="D162" s="116" t="s">
        <v>904</v>
      </c>
      <c r="E162" s="86" t="s">
        <v>849</v>
      </c>
      <c r="F162" s="85"/>
      <c r="G162" s="36">
        <v>4</v>
      </c>
      <c r="H162" s="145"/>
      <c r="I162" s="146"/>
      <c r="J162" s="146"/>
      <c r="K162" s="147"/>
      <c r="L162" s="148"/>
      <c r="M162" s="145"/>
      <c r="N162" s="145"/>
      <c r="O162" s="146"/>
      <c r="P162" s="147"/>
      <c r="Q162" s="148"/>
      <c r="R162" s="52">
        <f t="shared" ref="R162:R168" si="8">IF(P162&lt;&gt;"",P162,IF(K162&lt;&gt;"",K162,IF(G162&lt;&gt;"",G162,"")))</f>
        <v>4</v>
      </c>
    </row>
    <row r="163" spans="1:18" ht="114" thickTop="1" thickBot="1">
      <c r="A163" s="17">
        <v>238</v>
      </c>
      <c r="B163" s="19" t="s">
        <v>130</v>
      </c>
      <c r="C163" s="19" t="s">
        <v>236</v>
      </c>
      <c r="D163" s="116" t="s">
        <v>904</v>
      </c>
      <c r="E163" s="86" t="s">
        <v>850</v>
      </c>
      <c r="F163" s="85"/>
      <c r="G163" s="36">
        <v>4</v>
      </c>
      <c r="H163" s="145"/>
      <c r="I163" s="146"/>
      <c r="J163" s="146"/>
      <c r="K163" s="147"/>
      <c r="L163" s="148"/>
      <c r="M163" s="145"/>
      <c r="N163" s="145"/>
      <c r="O163" s="146"/>
      <c r="P163" s="147"/>
      <c r="Q163" s="148"/>
      <c r="R163" s="52">
        <f t="shared" si="8"/>
        <v>4</v>
      </c>
    </row>
    <row r="164" spans="1:18" ht="66" thickTop="1" thickBot="1">
      <c r="A164" s="17">
        <v>239</v>
      </c>
      <c r="B164" s="19" t="s">
        <v>131</v>
      </c>
      <c r="C164" s="19" t="s">
        <v>237</v>
      </c>
      <c r="D164" s="117" t="s">
        <v>908</v>
      </c>
      <c r="E164" s="86" t="s">
        <v>851</v>
      </c>
      <c r="F164" s="85"/>
      <c r="G164" s="36">
        <v>1</v>
      </c>
      <c r="H164" s="145"/>
      <c r="I164" s="146"/>
      <c r="J164" s="146"/>
      <c r="K164" s="147"/>
      <c r="L164" s="148"/>
      <c r="M164" s="145"/>
      <c r="N164" s="145"/>
      <c r="O164" s="146"/>
      <c r="P164" s="147"/>
      <c r="Q164" s="148"/>
      <c r="R164" s="52">
        <f t="shared" si="8"/>
        <v>1</v>
      </c>
    </row>
    <row r="165" spans="1:18" ht="36" thickTop="1" thickBot="1">
      <c r="A165" s="17">
        <v>240</v>
      </c>
      <c r="B165" s="19" t="s">
        <v>132</v>
      </c>
      <c r="C165" s="19" t="s">
        <v>238</v>
      </c>
      <c r="D165" s="116" t="s">
        <v>907</v>
      </c>
      <c r="E165" s="86" t="s">
        <v>852</v>
      </c>
      <c r="F165" s="85"/>
      <c r="G165" s="36">
        <v>1</v>
      </c>
      <c r="H165" s="145"/>
      <c r="I165" s="146"/>
      <c r="J165" s="146"/>
      <c r="K165" s="147"/>
      <c r="L165" s="148"/>
      <c r="M165" s="145"/>
      <c r="N165" s="145"/>
      <c r="O165" s="146"/>
      <c r="P165" s="147"/>
      <c r="Q165" s="148"/>
      <c r="R165" s="52">
        <f t="shared" si="8"/>
        <v>1</v>
      </c>
    </row>
    <row r="166" spans="1:18" ht="257" thickTop="1" thickBot="1">
      <c r="A166" s="17">
        <v>241</v>
      </c>
      <c r="B166" s="19" t="s">
        <v>265</v>
      </c>
      <c r="C166" s="19" t="s">
        <v>239</v>
      </c>
      <c r="D166" s="116" t="s">
        <v>907</v>
      </c>
      <c r="E166" s="86" t="s">
        <v>853</v>
      </c>
      <c r="F166" s="85"/>
      <c r="G166" s="36">
        <v>1</v>
      </c>
      <c r="H166" s="145"/>
      <c r="I166" s="146"/>
      <c r="J166" s="146"/>
      <c r="K166" s="147"/>
      <c r="L166" s="148"/>
      <c r="M166" s="145"/>
      <c r="N166" s="145"/>
      <c r="O166" s="146"/>
      <c r="P166" s="147"/>
      <c r="Q166" s="148"/>
      <c r="R166" s="52">
        <f t="shared" si="8"/>
        <v>1</v>
      </c>
    </row>
    <row r="167" spans="1:18" ht="36" thickTop="1" thickBot="1">
      <c r="A167" s="17">
        <v>242</v>
      </c>
      <c r="B167" s="19" t="s">
        <v>133</v>
      </c>
      <c r="C167" s="19" t="s">
        <v>240</v>
      </c>
      <c r="D167" s="116" t="s">
        <v>909</v>
      </c>
      <c r="E167" s="86" t="s">
        <v>854</v>
      </c>
      <c r="F167" s="85"/>
      <c r="G167" s="36">
        <v>0</v>
      </c>
      <c r="H167" s="145"/>
      <c r="I167" s="146"/>
      <c r="J167" s="146"/>
      <c r="K167" s="147"/>
      <c r="L167" s="148"/>
      <c r="M167" s="145"/>
      <c r="N167" s="145"/>
      <c r="O167" s="146"/>
      <c r="P167" s="147"/>
      <c r="Q167" s="148"/>
      <c r="R167" s="52">
        <f t="shared" si="8"/>
        <v>0</v>
      </c>
    </row>
    <row r="168" spans="1:18" ht="114" thickTop="1" thickBot="1">
      <c r="A168" s="17">
        <v>243</v>
      </c>
      <c r="B168" s="19" t="s">
        <v>134</v>
      </c>
      <c r="C168" s="19" t="s">
        <v>241</v>
      </c>
      <c r="D168" s="116" t="s">
        <v>904</v>
      </c>
      <c r="E168" s="86" t="s">
        <v>855</v>
      </c>
      <c r="F168" s="85"/>
      <c r="G168" s="36">
        <v>3</v>
      </c>
      <c r="H168" s="145"/>
      <c r="I168" s="146"/>
      <c r="J168" s="146"/>
      <c r="K168" s="147"/>
      <c r="L168" s="148"/>
      <c r="M168" s="145"/>
      <c r="N168" s="145"/>
      <c r="O168" s="146"/>
      <c r="P168" s="147"/>
      <c r="Q168" s="148"/>
      <c r="R168" s="52">
        <f t="shared" si="8"/>
        <v>3</v>
      </c>
    </row>
    <row r="169" spans="1:18" ht="17" thickTop="1"/>
    <row r="171" spans="1:18">
      <c r="B171" s="16"/>
    </row>
  </sheetData>
  <mergeCells count="3">
    <mergeCell ref="B6:B9"/>
    <mergeCell ref="B10:B13"/>
    <mergeCell ref="B14:B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316B-33A0-0A48-A83D-5E6C510E7DA1}">
  <dimension ref="A3:H371"/>
  <sheetViews>
    <sheetView topLeftCell="B1" workbookViewId="0"/>
  </sheetViews>
  <sheetFormatPr baseColWidth="10" defaultRowHeight="16"/>
  <cols>
    <col min="1" max="1" width="0" style="11" hidden="1" customWidth="1"/>
    <col min="2" max="2" width="29.1640625" style="38" customWidth="1"/>
    <col min="3" max="3" width="67.6640625" style="11" customWidth="1"/>
    <col min="4" max="4" width="72.6640625" style="11" customWidth="1"/>
    <col min="5" max="5" width="10.83203125" style="17"/>
    <col min="6" max="6" width="50.83203125" style="11" customWidth="1"/>
    <col min="7" max="7" width="10.83203125" style="11"/>
    <col min="8" max="8" width="10.83203125" style="17"/>
    <col min="9" max="16384" width="10.83203125" style="11"/>
  </cols>
  <sheetData>
    <row r="3" spans="2:3" ht="20">
      <c r="C3" s="30" t="s">
        <v>277</v>
      </c>
    </row>
    <row r="4" spans="2:3" ht="17">
      <c r="B4" s="10" t="s">
        <v>275</v>
      </c>
    </row>
    <row r="5" spans="2:3" ht="17">
      <c r="B5" s="34" t="s">
        <v>266</v>
      </c>
      <c r="C5" s="164" t="s">
        <v>729</v>
      </c>
    </row>
    <row r="6" spans="2:3" ht="17">
      <c r="B6" s="34" t="s">
        <v>267</v>
      </c>
      <c r="C6" s="164"/>
    </row>
    <row r="7" spans="2:3" ht="17">
      <c r="B7" s="34" t="s">
        <v>268</v>
      </c>
      <c r="C7" s="164"/>
    </row>
    <row r="8" spans="2:3" ht="17">
      <c r="B8" s="34" t="s">
        <v>44</v>
      </c>
      <c r="C8" s="164"/>
    </row>
    <row r="9" spans="2:3" ht="17">
      <c r="B9" s="34" t="s">
        <v>269</v>
      </c>
      <c r="C9" s="164"/>
    </row>
    <row r="10" spans="2:3" ht="17">
      <c r="B10" s="34" t="s">
        <v>270</v>
      </c>
      <c r="C10" s="164"/>
    </row>
    <row r="11" spans="2:3" ht="17">
      <c r="B11" s="34" t="s">
        <v>271</v>
      </c>
      <c r="C11" s="164"/>
    </row>
    <row r="12" spans="2:3" ht="17">
      <c r="B12" s="34" t="s">
        <v>272</v>
      </c>
      <c r="C12" s="164"/>
    </row>
    <row r="13" spans="2:3" ht="17">
      <c r="B13" s="34" t="s">
        <v>52</v>
      </c>
      <c r="C13" s="164"/>
    </row>
    <row r="14" spans="2:3" ht="17">
      <c r="B14" s="34" t="s">
        <v>51</v>
      </c>
      <c r="C14" s="164"/>
    </row>
    <row r="15" spans="2:3" ht="17">
      <c r="B15" s="34" t="s">
        <v>273</v>
      </c>
      <c r="C15" s="164"/>
    </row>
    <row r="16" spans="2:3">
      <c r="B16" s="11"/>
    </row>
    <row r="26" spans="1:8" ht="17">
      <c r="B26" s="23" t="s">
        <v>733</v>
      </c>
      <c r="C26" s="22"/>
    </row>
    <row r="27" spans="1:8" ht="17">
      <c r="B27" s="24" t="s">
        <v>30</v>
      </c>
      <c r="C27" s="25"/>
    </row>
    <row r="28" spans="1:8" ht="17">
      <c r="E28" s="40" t="s">
        <v>731</v>
      </c>
    </row>
    <row r="29" spans="1:8" ht="60">
      <c r="B29" s="41" t="s">
        <v>266</v>
      </c>
      <c r="C29" s="42" t="s">
        <v>136</v>
      </c>
      <c r="D29" s="42" t="s">
        <v>36</v>
      </c>
      <c r="E29" s="42" t="s">
        <v>137</v>
      </c>
      <c r="F29" s="42" t="s">
        <v>138</v>
      </c>
      <c r="G29" s="43" t="s">
        <v>242</v>
      </c>
      <c r="H29" s="42" t="s">
        <v>276</v>
      </c>
    </row>
    <row r="30" spans="1:8" ht="17">
      <c r="B30" s="35" t="s">
        <v>428</v>
      </c>
    </row>
    <row r="31" spans="1:8" ht="51">
      <c r="A31" s="11">
        <v>244</v>
      </c>
      <c r="B31" s="19" t="s">
        <v>278</v>
      </c>
      <c r="C31" s="19" t="s">
        <v>435</v>
      </c>
      <c r="D31" s="19" t="s">
        <v>436</v>
      </c>
      <c r="E31" s="33">
        <v>3</v>
      </c>
      <c r="F31" s="21" t="s">
        <v>728</v>
      </c>
      <c r="G31" s="21"/>
      <c r="H31" s="36">
        <v>3</v>
      </c>
    </row>
    <row r="32" spans="1:8" ht="68">
      <c r="A32" s="11">
        <v>245</v>
      </c>
      <c r="B32" s="19" t="s">
        <v>279</v>
      </c>
      <c r="C32" s="19" t="s">
        <v>437</v>
      </c>
      <c r="D32" s="19" t="s">
        <v>438</v>
      </c>
      <c r="E32" s="33"/>
      <c r="F32" s="21"/>
      <c r="G32" s="21"/>
      <c r="H32" s="36"/>
    </row>
    <row r="33" spans="1:8" ht="85">
      <c r="A33" s="11">
        <v>246</v>
      </c>
      <c r="B33" s="19" t="s">
        <v>280</v>
      </c>
      <c r="C33" s="19" t="s">
        <v>439</v>
      </c>
      <c r="D33" s="19" t="s">
        <v>440</v>
      </c>
      <c r="E33" s="33"/>
      <c r="F33" s="21"/>
      <c r="G33" s="21"/>
      <c r="H33" s="36"/>
    </row>
    <row r="34" spans="1:8" ht="85">
      <c r="A34" s="11">
        <v>247</v>
      </c>
      <c r="B34" s="19" t="s">
        <v>281</v>
      </c>
      <c r="C34" s="19" t="s">
        <v>441</v>
      </c>
      <c r="D34" s="19" t="s">
        <v>442</v>
      </c>
      <c r="E34" s="33"/>
      <c r="F34" s="21"/>
      <c r="G34" s="21"/>
      <c r="H34" s="36"/>
    </row>
    <row r="35" spans="1:8" ht="68">
      <c r="A35" s="11">
        <v>248</v>
      </c>
      <c r="B35" s="19" t="s">
        <v>282</v>
      </c>
      <c r="C35" s="19" t="s">
        <v>443</v>
      </c>
      <c r="D35" s="19" t="s">
        <v>444</v>
      </c>
      <c r="E35" s="33"/>
      <c r="F35" s="21"/>
      <c r="G35" s="21"/>
      <c r="H35" s="36"/>
    </row>
    <row r="36" spans="1:8" ht="68">
      <c r="A36" s="11">
        <v>249</v>
      </c>
      <c r="B36" s="19" t="s">
        <v>283</v>
      </c>
      <c r="C36" s="19" t="s">
        <v>445</v>
      </c>
      <c r="D36" s="19" t="s">
        <v>446</v>
      </c>
      <c r="E36" s="33"/>
      <c r="F36" s="21"/>
      <c r="G36" s="21"/>
      <c r="H36" s="36"/>
    </row>
    <row r="37" spans="1:8" ht="102">
      <c r="A37" s="11">
        <v>250</v>
      </c>
      <c r="B37" s="19" t="s">
        <v>284</v>
      </c>
      <c r="C37" s="19" t="s">
        <v>447</v>
      </c>
      <c r="D37" s="19" t="s">
        <v>448</v>
      </c>
      <c r="E37" s="33"/>
      <c r="F37" s="21"/>
      <c r="G37" s="21"/>
      <c r="H37" s="36"/>
    </row>
    <row r="38" spans="1:8">
      <c r="B38" s="11"/>
    </row>
    <row r="39" spans="1:8">
      <c r="B39" s="11"/>
    </row>
    <row r="40" spans="1:8">
      <c r="B40" s="11"/>
    </row>
    <row r="41" spans="1:8" ht="17">
      <c r="B41" s="35" t="s">
        <v>429</v>
      </c>
    </row>
    <row r="42" spans="1:8" ht="68">
      <c r="A42" s="11">
        <v>251</v>
      </c>
      <c r="B42" s="19" t="s">
        <v>285</v>
      </c>
      <c r="C42" s="19" t="s">
        <v>449</v>
      </c>
      <c r="D42" s="19" t="s">
        <v>450</v>
      </c>
      <c r="E42" s="33"/>
      <c r="F42" s="21"/>
      <c r="G42" s="21"/>
      <c r="H42" s="36"/>
    </row>
    <row r="43" spans="1:8" ht="68">
      <c r="A43" s="11">
        <v>252</v>
      </c>
      <c r="B43" s="19" t="s">
        <v>286</v>
      </c>
      <c r="C43" s="19" t="s">
        <v>451</v>
      </c>
      <c r="D43" s="19" t="s">
        <v>452</v>
      </c>
      <c r="E43" s="33"/>
      <c r="F43" s="21"/>
      <c r="G43" s="21"/>
      <c r="H43" s="36"/>
    </row>
    <row r="44" spans="1:8" ht="85">
      <c r="A44" s="11">
        <v>253</v>
      </c>
      <c r="B44" s="19" t="s">
        <v>287</v>
      </c>
      <c r="C44" s="19" t="s">
        <v>453</v>
      </c>
      <c r="D44" s="19" t="s">
        <v>454</v>
      </c>
      <c r="E44" s="33"/>
      <c r="F44" s="21"/>
      <c r="G44" s="21"/>
      <c r="H44" s="36"/>
    </row>
    <row r="45" spans="1:8" ht="51">
      <c r="A45" s="11">
        <v>254</v>
      </c>
      <c r="B45" s="19" t="s">
        <v>288</v>
      </c>
      <c r="C45" s="19" t="s">
        <v>455</v>
      </c>
      <c r="D45" s="19" t="s">
        <v>456</v>
      </c>
      <c r="E45" s="33"/>
      <c r="F45" s="21"/>
      <c r="G45" s="21"/>
      <c r="H45" s="36"/>
    </row>
    <row r="46" spans="1:8" ht="51">
      <c r="A46" s="11">
        <v>255</v>
      </c>
      <c r="B46" s="19" t="s">
        <v>289</v>
      </c>
      <c r="C46" s="19" t="s">
        <v>457</v>
      </c>
      <c r="D46" s="19" t="s">
        <v>458</v>
      </c>
      <c r="E46" s="33"/>
      <c r="F46" s="21"/>
      <c r="G46" s="21"/>
      <c r="H46" s="36"/>
    </row>
    <row r="47" spans="1:8" ht="68">
      <c r="A47" s="11">
        <v>256</v>
      </c>
      <c r="B47" s="19" t="s">
        <v>290</v>
      </c>
      <c r="C47" s="19" t="s">
        <v>459</v>
      </c>
      <c r="D47" s="19" t="s">
        <v>460</v>
      </c>
      <c r="E47" s="33"/>
      <c r="F47" s="21"/>
      <c r="G47" s="21"/>
      <c r="H47" s="36"/>
    </row>
    <row r="48" spans="1:8">
      <c r="B48" s="11"/>
    </row>
    <row r="49" spans="1:8">
      <c r="B49" s="11"/>
    </row>
    <row r="50" spans="1:8">
      <c r="B50" s="11"/>
    </row>
    <row r="51" spans="1:8" ht="17">
      <c r="B51" s="18" t="s">
        <v>267</v>
      </c>
    </row>
    <row r="52" spans="1:8" ht="68">
      <c r="A52" s="11">
        <v>257</v>
      </c>
      <c r="B52" s="19" t="s">
        <v>291</v>
      </c>
      <c r="C52" s="19" t="s">
        <v>461</v>
      </c>
      <c r="D52" s="19" t="s">
        <v>462</v>
      </c>
      <c r="E52" s="33"/>
      <c r="F52" s="21"/>
      <c r="G52" s="21"/>
      <c r="H52" s="36"/>
    </row>
    <row r="53" spans="1:8" ht="51">
      <c r="A53" s="11">
        <v>258</v>
      </c>
      <c r="B53" s="19" t="s">
        <v>292</v>
      </c>
      <c r="C53" s="19" t="s">
        <v>463</v>
      </c>
      <c r="D53" s="19" t="s">
        <v>464</v>
      </c>
      <c r="E53" s="33"/>
      <c r="F53" s="21"/>
      <c r="G53" s="21"/>
      <c r="H53" s="36"/>
    </row>
    <row r="54" spans="1:8" ht="51">
      <c r="A54" s="11">
        <v>259</v>
      </c>
      <c r="B54" s="19" t="s">
        <v>293</v>
      </c>
      <c r="C54" s="19" t="s">
        <v>465</v>
      </c>
      <c r="D54" s="19" t="s">
        <v>466</v>
      </c>
      <c r="E54" s="33"/>
      <c r="F54" s="21"/>
      <c r="G54" s="21"/>
      <c r="H54" s="36"/>
    </row>
    <row r="55" spans="1:8" ht="51">
      <c r="A55" s="11">
        <v>260</v>
      </c>
      <c r="B55" s="19" t="s">
        <v>294</v>
      </c>
      <c r="C55" s="19" t="s">
        <v>467</v>
      </c>
      <c r="D55" s="19" t="s">
        <v>468</v>
      </c>
      <c r="E55" s="33"/>
      <c r="F55" s="21"/>
      <c r="G55" s="21"/>
      <c r="H55" s="36"/>
    </row>
    <row r="56" spans="1:8" ht="51">
      <c r="A56" s="11">
        <v>261</v>
      </c>
      <c r="B56" s="19" t="s">
        <v>295</v>
      </c>
      <c r="C56" s="19" t="s">
        <v>469</v>
      </c>
      <c r="D56" s="19" t="s">
        <v>470</v>
      </c>
      <c r="E56" s="33"/>
      <c r="F56" s="21"/>
      <c r="G56" s="21"/>
      <c r="H56" s="36"/>
    </row>
    <row r="57" spans="1:8" ht="51">
      <c r="A57" s="11">
        <v>262</v>
      </c>
      <c r="B57" s="19" t="s">
        <v>296</v>
      </c>
      <c r="C57" s="19" t="s">
        <v>471</v>
      </c>
      <c r="D57" s="19" t="s">
        <v>472</v>
      </c>
      <c r="E57" s="33"/>
      <c r="F57" s="21"/>
      <c r="G57" s="21"/>
      <c r="H57" s="36"/>
    </row>
    <row r="58" spans="1:8" ht="51">
      <c r="A58" s="11">
        <v>263</v>
      </c>
      <c r="B58" s="19" t="s">
        <v>297</v>
      </c>
      <c r="C58" s="19" t="s">
        <v>473</v>
      </c>
      <c r="D58" s="19" t="s">
        <v>474</v>
      </c>
      <c r="E58" s="33"/>
      <c r="F58" s="21"/>
      <c r="G58" s="21"/>
      <c r="H58" s="36"/>
    </row>
    <row r="59" spans="1:8">
      <c r="B59" s="11"/>
    </row>
    <row r="60" spans="1:8">
      <c r="B60" s="11"/>
    </row>
    <row r="61" spans="1:8">
      <c r="B61" s="11"/>
    </row>
    <row r="62" spans="1:8" ht="17">
      <c r="B62" s="18" t="s">
        <v>268</v>
      </c>
    </row>
    <row r="63" spans="1:8" ht="68">
      <c r="A63" s="11">
        <v>264</v>
      </c>
      <c r="B63" s="19" t="s">
        <v>298</v>
      </c>
      <c r="C63" s="19" t="s">
        <v>475</v>
      </c>
      <c r="D63" s="19" t="s">
        <v>476</v>
      </c>
      <c r="E63" s="33"/>
      <c r="F63" s="21"/>
      <c r="G63" s="21"/>
      <c r="H63" s="36"/>
    </row>
    <row r="64" spans="1:8" ht="68">
      <c r="A64" s="11">
        <v>265</v>
      </c>
      <c r="B64" s="19" t="s">
        <v>299</v>
      </c>
      <c r="C64" s="19" t="s">
        <v>477</v>
      </c>
      <c r="D64" s="19" t="s">
        <v>478</v>
      </c>
      <c r="E64" s="33"/>
      <c r="F64" s="21"/>
      <c r="G64" s="21"/>
      <c r="H64" s="36"/>
    </row>
    <row r="65" spans="1:8" ht="85">
      <c r="A65" s="11">
        <v>266</v>
      </c>
      <c r="B65" s="19" t="s">
        <v>300</v>
      </c>
      <c r="C65" s="19" t="s">
        <v>479</v>
      </c>
      <c r="D65" s="19" t="s">
        <v>480</v>
      </c>
      <c r="E65" s="33"/>
      <c r="F65" s="21"/>
      <c r="G65" s="21"/>
      <c r="H65" s="36"/>
    </row>
    <row r="66" spans="1:8" ht="68">
      <c r="A66" s="11">
        <v>267</v>
      </c>
      <c r="B66" s="19" t="s">
        <v>301</v>
      </c>
      <c r="C66" s="19" t="s">
        <v>481</v>
      </c>
      <c r="D66" s="19" t="s">
        <v>482</v>
      </c>
      <c r="E66" s="33"/>
      <c r="F66" s="21"/>
      <c r="G66" s="21"/>
      <c r="H66" s="36"/>
    </row>
    <row r="67" spans="1:8" ht="102">
      <c r="A67" s="11">
        <v>268</v>
      </c>
      <c r="B67" s="19" t="s">
        <v>302</v>
      </c>
      <c r="C67" s="19" t="s">
        <v>483</v>
      </c>
      <c r="D67" s="19" t="s">
        <v>484</v>
      </c>
      <c r="E67" s="33"/>
      <c r="F67" s="21"/>
      <c r="G67" s="21"/>
      <c r="H67" s="36"/>
    </row>
    <row r="68" spans="1:8" ht="85">
      <c r="A68" s="11">
        <v>269</v>
      </c>
      <c r="B68" s="19" t="s">
        <v>100</v>
      </c>
      <c r="C68" s="19" t="s">
        <v>485</v>
      </c>
      <c r="D68" s="19" t="s">
        <v>486</v>
      </c>
      <c r="E68" s="33"/>
      <c r="F68" s="21"/>
      <c r="G68" s="21"/>
      <c r="H68" s="36"/>
    </row>
    <row r="69" spans="1:8" ht="51">
      <c r="A69" s="11">
        <v>270</v>
      </c>
      <c r="B69" s="19" t="s">
        <v>303</v>
      </c>
      <c r="C69" s="19" t="s">
        <v>487</v>
      </c>
      <c r="D69" s="19" t="s">
        <v>488</v>
      </c>
      <c r="E69" s="33"/>
      <c r="F69" s="21"/>
      <c r="G69" s="21"/>
      <c r="H69" s="36"/>
    </row>
    <row r="70" spans="1:8" ht="51">
      <c r="A70" s="11">
        <v>271</v>
      </c>
      <c r="B70" s="19" t="s">
        <v>304</v>
      </c>
      <c r="C70" s="19" t="s">
        <v>489</v>
      </c>
      <c r="D70" s="19" t="s">
        <v>490</v>
      </c>
      <c r="E70" s="33"/>
      <c r="F70" s="21"/>
      <c r="G70" s="21"/>
      <c r="H70" s="36"/>
    </row>
    <row r="71" spans="1:8" ht="51">
      <c r="A71" s="11">
        <v>272</v>
      </c>
      <c r="B71" s="19" t="s">
        <v>99</v>
      </c>
      <c r="C71" s="19" t="s">
        <v>491</v>
      </c>
      <c r="D71" s="19" t="s">
        <v>492</v>
      </c>
      <c r="E71" s="33"/>
      <c r="F71" s="21"/>
      <c r="G71" s="21"/>
      <c r="H71" s="36"/>
    </row>
    <row r="72" spans="1:8" ht="102">
      <c r="A72" s="11">
        <v>273</v>
      </c>
      <c r="B72" s="19" t="s">
        <v>305</v>
      </c>
      <c r="C72" s="19" t="s">
        <v>493</v>
      </c>
      <c r="D72" s="19" t="s">
        <v>494</v>
      </c>
      <c r="E72" s="33"/>
      <c r="F72" s="21"/>
      <c r="G72" s="21"/>
      <c r="H72" s="36"/>
    </row>
    <row r="73" spans="1:8" ht="85">
      <c r="A73" s="11">
        <v>274</v>
      </c>
      <c r="B73" s="19" t="s">
        <v>306</v>
      </c>
      <c r="C73" s="19" t="s">
        <v>495</v>
      </c>
      <c r="D73" s="19" t="s">
        <v>496</v>
      </c>
      <c r="E73" s="33"/>
      <c r="F73" s="21"/>
      <c r="G73" s="21"/>
      <c r="H73" s="36"/>
    </row>
    <row r="74" spans="1:8">
      <c r="B74" s="11"/>
    </row>
    <row r="75" spans="1:8">
      <c r="B75" s="11"/>
    </row>
    <row r="76" spans="1:8">
      <c r="B76" s="11"/>
    </row>
    <row r="77" spans="1:8" ht="17">
      <c r="B77" s="18" t="s">
        <v>44</v>
      </c>
    </row>
    <row r="78" spans="1:8" ht="34">
      <c r="A78" s="11">
        <v>275</v>
      </c>
      <c r="B78" s="19" t="s">
        <v>307</v>
      </c>
      <c r="C78" s="19" t="s">
        <v>497</v>
      </c>
      <c r="D78" s="19" t="s">
        <v>498</v>
      </c>
      <c r="E78" s="33"/>
      <c r="F78" s="21"/>
      <c r="G78" s="21"/>
      <c r="H78" s="36"/>
    </row>
    <row r="79" spans="1:8" ht="85">
      <c r="A79" s="11">
        <v>276</v>
      </c>
      <c r="B79" s="19" t="s">
        <v>308</v>
      </c>
      <c r="C79" s="19" t="s">
        <v>499</v>
      </c>
      <c r="D79" s="19" t="s">
        <v>500</v>
      </c>
      <c r="E79" s="33"/>
      <c r="F79" s="21"/>
      <c r="G79" s="21"/>
      <c r="H79" s="36"/>
    </row>
    <row r="80" spans="1:8" ht="51">
      <c r="A80" s="11">
        <v>277</v>
      </c>
      <c r="B80" s="19" t="s">
        <v>309</v>
      </c>
      <c r="C80" s="19" t="s">
        <v>501</v>
      </c>
      <c r="D80" s="19" t="s">
        <v>498</v>
      </c>
      <c r="E80" s="33"/>
      <c r="F80" s="21"/>
      <c r="G80" s="21"/>
      <c r="H80" s="36"/>
    </row>
    <row r="81" spans="1:8" ht="34">
      <c r="A81" s="11">
        <v>278</v>
      </c>
      <c r="B81" s="19" t="s">
        <v>310</v>
      </c>
      <c r="C81" s="19" t="s">
        <v>502</v>
      </c>
      <c r="D81" s="19" t="s">
        <v>498</v>
      </c>
      <c r="E81" s="33"/>
      <c r="F81" s="21"/>
      <c r="G81" s="21"/>
      <c r="H81" s="36"/>
    </row>
    <row r="82" spans="1:8" ht="34">
      <c r="A82" s="11">
        <v>279</v>
      </c>
      <c r="B82" s="19" t="s">
        <v>311</v>
      </c>
      <c r="C82" s="19" t="s">
        <v>503</v>
      </c>
      <c r="D82" s="19" t="s">
        <v>498</v>
      </c>
      <c r="E82" s="33"/>
      <c r="F82" s="21"/>
      <c r="G82" s="21"/>
      <c r="H82" s="36"/>
    </row>
    <row r="83" spans="1:8" ht="34">
      <c r="A83" s="11">
        <v>280</v>
      </c>
      <c r="B83" s="19" t="s">
        <v>312</v>
      </c>
      <c r="C83" s="19" t="s">
        <v>504</v>
      </c>
      <c r="D83" s="19" t="s">
        <v>498</v>
      </c>
      <c r="E83" s="33"/>
      <c r="F83" s="21"/>
      <c r="G83" s="21"/>
      <c r="H83" s="36"/>
    </row>
    <row r="84" spans="1:8" ht="51">
      <c r="A84" s="11">
        <v>281</v>
      </c>
      <c r="B84" s="19" t="s">
        <v>313</v>
      </c>
      <c r="C84" s="19" t="s">
        <v>505</v>
      </c>
      <c r="D84" s="19" t="s">
        <v>498</v>
      </c>
      <c r="E84" s="33"/>
      <c r="F84" s="21"/>
      <c r="G84" s="21"/>
      <c r="H84" s="36"/>
    </row>
    <row r="85" spans="1:8" ht="34">
      <c r="A85" s="11">
        <v>282</v>
      </c>
      <c r="B85" s="19" t="s">
        <v>314</v>
      </c>
      <c r="C85" s="19" t="s">
        <v>506</v>
      </c>
      <c r="D85" s="19" t="s">
        <v>498</v>
      </c>
      <c r="E85" s="33"/>
      <c r="F85" s="21"/>
      <c r="G85" s="21"/>
      <c r="H85" s="36"/>
    </row>
    <row r="86" spans="1:8" ht="17">
      <c r="A86" s="11">
        <v>283</v>
      </c>
      <c r="B86" s="19" t="s">
        <v>315</v>
      </c>
      <c r="C86" s="19" t="s">
        <v>507</v>
      </c>
      <c r="D86" s="19" t="s">
        <v>498</v>
      </c>
      <c r="E86" s="33"/>
      <c r="F86" s="21"/>
      <c r="G86" s="21"/>
      <c r="H86" s="36"/>
    </row>
    <row r="87" spans="1:8" ht="51">
      <c r="A87" s="11">
        <v>284</v>
      </c>
      <c r="B87" s="19" t="s">
        <v>316</v>
      </c>
      <c r="C87" s="19" t="s">
        <v>508</v>
      </c>
      <c r="D87" s="19" t="s">
        <v>498</v>
      </c>
      <c r="E87" s="33"/>
      <c r="F87" s="21"/>
      <c r="G87" s="21"/>
      <c r="H87" s="36"/>
    </row>
    <row r="88" spans="1:8" ht="17">
      <c r="A88" s="11">
        <v>285</v>
      </c>
      <c r="B88" s="19" t="s">
        <v>317</v>
      </c>
      <c r="C88" s="19" t="s">
        <v>509</v>
      </c>
      <c r="D88" s="19" t="s">
        <v>498</v>
      </c>
      <c r="E88" s="33"/>
      <c r="F88" s="21"/>
      <c r="G88" s="21"/>
      <c r="H88" s="36"/>
    </row>
    <row r="89" spans="1:8" ht="34">
      <c r="A89" s="11">
        <v>286</v>
      </c>
      <c r="B89" s="19" t="s">
        <v>318</v>
      </c>
      <c r="C89" s="19" t="s">
        <v>510</v>
      </c>
      <c r="D89" s="19" t="s">
        <v>498</v>
      </c>
      <c r="E89" s="33"/>
      <c r="F89" s="21"/>
      <c r="G89" s="21"/>
      <c r="H89" s="36"/>
    </row>
    <row r="90" spans="1:8" ht="34">
      <c r="A90" s="11">
        <v>287</v>
      </c>
      <c r="B90" s="19" t="s">
        <v>319</v>
      </c>
      <c r="C90" s="19" t="s">
        <v>511</v>
      </c>
      <c r="D90" s="19" t="s">
        <v>498</v>
      </c>
      <c r="E90" s="33"/>
      <c r="F90" s="21"/>
      <c r="G90" s="21"/>
      <c r="H90" s="36"/>
    </row>
    <row r="91" spans="1:8" ht="34">
      <c r="A91" s="11">
        <v>288</v>
      </c>
      <c r="B91" s="19" t="s">
        <v>320</v>
      </c>
      <c r="C91" s="19" t="s">
        <v>512</v>
      </c>
      <c r="D91" s="19" t="s">
        <v>498</v>
      </c>
      <c r="E91" s="33"/>
      <c r="F91" s="21"/>
      <c r="G91" s="21"/>
      <c r="H91" s="36"/>
    </row>
    <row r="92" spans="1:8" ht="68">
      <c r="A92" s="11">
        <v>289</v>
      </c>
      <c r="B92" s="19" t="s">
        <v>321</v>
      </c>
      <c r="C92" s="19" t="s">
        <v>513</v>
      </c>
      <c r="D92" s="19" t="s">
        <v>498</v>
      </c>
      <c r="E92" s="33"/>
      <c r="F92" s="21"/>
      <c r="G92" s="21"/>
      <c r="H92" s="36"/>
    </row>
    <row r="93" spans="1:8">
      <c r="B93" s="11"/>
    </row>
    <row r="94" spans="1:8">
      <c r="B94" s="11"/>
    </row>
    <row r="95" spans="1:8">
      <c r="B95" s="11"/>
    </row>
    <row r="96" spans="1:8" ht="17">
      <c r="B96" s="18" t="s">
        <v>430</v>
      </c>
    </row>
    <row r="97" spans="1:8" ht="51">
      <c r="A97" s="11">
        <v>290</v>
      </c>
      <c r="B97" s="19" t="s">
        <v>322</v>
      </c>
      <c r="C97" s="19" t="s">
        <v>514</v>
      </c>
      <c r="D97" s="19" t="s">
        <v>515</v>
      </c>
      <c r="E97" s="33"/>
      <c r="F97" s="21"/>
      <c r="G97" s="21"/>
      <c r="H97" s="36"/>
    </row>
    <row r="98" spans="1:8" ht="85">
      <c r="A98" s="11">
        <v>291</v>
      </c>
      <c r="B98" s="19" t="s">
        <v>323</v>
      </c>
      <c r="C98" s="19" t="s">
        <v>516</v>
      </c>
      <c r="D98" s="19" t="s">
        <v>517</v>
      </c>
      <c r="E98" s="33"/>
      <c r="F98" s="21"/>
      <c r="G98" s="21"/>
      <c r="H98" s="36"/>
    </row>
    <row r="99" spans="1:8" ht="68">
      <c r="A99" s="11">
        <v>292</v>
      </c>
      <c r="B99" s="19" t="s">
        <v>290</v>
      </c>
      <c r="C99" s="19" t="s">
        <v>518</v>
      </c>
      <c r="D99" s="19" t="s">
        <v>519</v>
      </c>
      <c r="E99" s="33"/>
      <c r="F99" s="21"/>
      <c r="G99" s="21"/>
      <c r="H99" s="36"/>
    </row>
    <row r="100" spans="1:8" ht="68">
      <c r="A100" s="11">
        <v>293</v>
      </c>
      <c r="B100" s="19" t="s">
        <v>324</v>
      </c>
      <c r="C100" s="19" t="s">
        <v>520</v>
      </c>
      <c r="D100" s="19" t="s">
        <v>521</v>
      </c>
      <c r="E100" s="33"/>
      <c r="F100" s="21"/>
      <c r="G100" s="21"/>
      <c r="H100" s="36"/>
    </row>
    <row r="101" spans="1:8" ht="51">
      <c r="A101" s="11">
        <v>294</v>
      </c>
      <c r="B101" s="19" t="s">
        <v>41</v>
      </c>
      <c r="C101" s="19" t="s">
        <v>522</v>
      </c>
      <c r="D101" s="19" t="s">
        <v>523</v>
      </c>
      <c r="E101" s="33"/>
      <c r="F101" s="21"/>
      <c r="G101" s="21"/>
      <c r="H101" s="36"/>
    </row>
    <row r="102" spans="1:8" ht="51">
      <c r="A102" s="11">
        <v>295</v>
      </c>
      <c r="B102" s="19" t="s">
        <v>325</v>
      </c>
      <c r="C102" s="19" t="s">
        <v>524</v>
      </c>
      <c r="D102" s="19" t="s">
        <v>525</v>
      </c>
      <c r="E102" s="33"/>
      <c r="F102" s="21"/>
      <c r="G102" s="21"/>
      <c r="H102" s="36"/>
    </row>
    <row r="103" spans="1:8" ht="51">
      <c r="A103" s="11">
        <v>296</v>
      </c>
      <c r="B103" s="19" t="s">
        <v>326</v>
      </c>
      <c r="C103" s="19" t="s">
        <v>526</v>
      </c>
      <c r="D103" s="19" t="s">
        <v>527</v>
      </c>
      <c r="E103" s="33"/>
      <c r="F103" s="21"/>
      <c r="G103" s="21"/>
      <c r="H103" s="36"/>
    </row>
    <row r="104" spans="1:8" ht="51">
      <c r="A104" s="11">
        <v>297</v>
      </c>
      <c r="B104" s="19" t="s">
        <v>327</v>
      </c>
      <c r="C104" s="19" t="s">
        <v>528</v>
      </c>
      <c r="D104" s="19" t="s">
        <v>529</v>
      </c>
      <c r="E104" s="33"/>
      <c r="F104" s="21"/>
      <c r="G104" s="21"/>
      <c r="H104" s="36"/>
    </row>
    <row r="105" spans="1:8" ht="51">
      <c r="A105" s="11">
        <v>298</v>
      </c>
      <c r="B105" s="19" t="s">
        <v>328</v>
      </c>
      <c r="C105" s="19" t="s">
        <v>530</v>
      </c>
      <c r="D105" s="19" t="s">
        <v>531</v>
      </c>
      <c r="E105" s="33"/>
      <c r="F105" s="21"/>
      <c r="G105" s="21"/>
      <c r="H105" s="36"/>
    </row>
    <row r="106" spans="1:8" ht="51">
      <c r="A106" s="11">
        <v>299</v>
      </c>
      <c r="B106" s="19" t="s">
        <v>329</v>
      </c>
      <c r="C106" s="19" t="s">
        <v>532</v>
      </c>
      <c r="D106" s="19" t="s">
        <v>533</v>
      </c>
      <c r="E106" s="33"/>
      <c r="F106" s="21"/>
      <c r="G106" s="21"/>
      <c r="H106" s="36"/>
    </row>
    <row r="107" spans="1:8" ht="34">
      <c r="A107" s="11">
        <v>300</v>
      </c>
      <c r="B107" s="19" t="s">
        <v>330</v>
      </c>
      <c r="C107" s="19" t="s">
        <v>534</v>
      </c>
      <c r="D107" s="19" t="s">
        <v>535</v>
      </c>
      <c r="E107" s="33"/>
      <c r="F107" s="21"/>
      <c r="G107" s="21"/>
      <c r="H107" s="36"/>
    </row>
    <row r="108" spans="1:8" ht="34">
      <c r="A108" s="11">
        <v>301</v>
      </c>
      <c r="B108" s="19" t="s">
        <v>331</v>
      </c>
      <c r="C108" s="19" t="s">
        <v>536</v>
      </c>
      <c r="D108" s="19" t="s">
        <v>537</v>
      </c>
      <c r="E108" s="33"/>
      <c r="F108" s="21"/>
      <c r="G108" s="21"/>
      <c r="H108" s="36"/>
    </row>
    <row r="109" spans="1:8" ht="51">
      <c r="A109" s="11">
        <v>302</v>
      </c>
      <c r="B109" s="19" t="s">
        <v>332</v>
      </c>
      <c r="C109" s="19" t="s">
        <v>538</v>
      </c>
      <c r="D109" s="19" t="s">
        <v>539</v>
      </c>
      <c r="E109" s="33"/>
      <c r="F109" s="21"/>
      <c r="G109" s="21"/>
      <c r="H109" s="36"/>
    </row>
    <row r="110" spans="1:8" ht="68">
      <c r="A110" s="11">
        <v>303</v>
      </c>
      <c r="B110" s="19" t="s">
        <v>333</v>
      </c>
      <c r="C110" s="19" t="s">
        <v>540</v>
      </c>
      <c r="D110" s="19" t="s">
        <v>541</v>
      </c>
      <c r="E110" s="33"/>
      <c r="F110" s="21"/>
      <c r="G110" s="21"/>
      <c r="H110" s="36"/>
    </row>
    <row r="111" spans="1:8" ht="68">
      <c r="A111" s="11">
        <v>304</v>
      </c>
      <c r="B111" s="19" t="s">
        <v>334</v>
      </c>
      <c r="C111" s="19" t="s">
        <v>542</v>
      </c>
      <c r="D111" s="19" t="s">
        <v>543</v>
      </c>
      <c r="E111" s="33"/>
      <c r="F111" s="21"/>
      <c r="G111" s="21"/>
      <c r="H111" s="36"/>
    </row>
    <row r="112" spans="1:8" ht="51">
      <c r="A112" s="11">
        <v>305</v>
      </c>
      <c r="B112" s="19" t="s">
        <v>133</v>
      </c>
      <c r="C112" s="19" t="s">
        <v>544</v>
      </c>
      <c r="D112" s="19" t="s">
        <v>545</v>
      </c>
      <c r="E112" s="33"/>
      <c r="F112" s="21"/>
      <c r="G112" s="21"/>
      <c r="H112" s="36"/>
    </row>
    <row r="113" spans="1:8" ht="51">
      <c r="A113" s="11">
        <v>306</v>
      </c>
      <c r="B113" s="19" t="s">
        <v>335</v>
      </c>
      <c r="C113" s="19" t="s">
        <v>546</v>
      </c>
      <c r="D113" s="19" t="s">
        <v>547</v>
      </c>
      <c r="E113" s="33"/>
      <c r="F113" s="21"/>
      <c r="G113" s="21"/>
      <c r="H113" s="36"/>
    </row>
    <row r="114" spans="1:8" ht="51">
      <c r="A114" s="11">
        <v>307</v>
      </c>
      <c r="B114" s="19" t="s">
        <v>336</v>
      </c>
      <c r="C114" s="19" t="s">
        <v>548</v>
      </c>
      <c r="D114" s="19" t="s">
        <v>549</v>
      </c>
      <c r="E114" s="33"/>
      <c r="F114" s="21"/>
      <c r="G114" s="21"/>
      <c r="H114" s="36"/>
    </row>
    <row r="115" spans="1:8" ht="51">
      <c r="A115" s="11">
        <v>308</v>
      </c>
      <c r="B115" s="19" t="s">
        <v>337</v>
      </c>
      <c r="C115" s="19" t="s">
        <v>550</v>
      </c>
      <c r="D115" s="19" t="s">
        <v>551</v>
      </c>
      <c r="E115" s="33"/>
      <c r="F115" s="21"/>
      <c r="G115" s="21"/>
      <c r="H115" s="36"/>
    </row>
    <row r="116" spans="1:8" ht="68">
      <c r="A116" s="11">
        <v>309</v>
      </c>
      <c r="B116" s="19" t="s">
        <v>338</v>
      </c>
      <c r="C116" s="19" t="s">
        <v>552</v>
      </c>
      <c r="D116" s="19" t="s">
        <v>553</v>
      </c>
      <c r="E116" s="33"/>
      <c r="F116" s="21"/>
      <c r="G116" s="21"/>
      <c r="H116" s="36"/>
    </row>
    <row r="117" spans="1:8" ht="68">
      <c r="A117" s="11">
        <v>310</v>
      </c>
      <c r="B117" s="19" t="s">
        <v>288</v>
      </c>
      <c r="C117" s="19" t="s">
        <v>554</v>
      </c>
      <c r="D117" s="19" t="s">
        <v>555</v>
      </c>
      <c r="E117" s="33"/>
      <c r="F117" s="21"/>
      <c r="G117" s="21"/>
      <c r="H117" s="36"/>
    </row>
    <row r="118" spans="1:8" ht="85">
      <c r="A118" s="11">
        <v>311</v>
      </c>
      <c r="B118" s="19" t="s">
        <v>308</v>
      </c>
      <c r="C118" s="19" t="s">
        <v>499</v>
      </c>
      <c r="D118" s="19" t="s">
        <v>500</v>
      </c>
      <c r="E118" s="33"/>
      <c r="F118" s="21"/>
      <c r="G118" s="21"/>
      <c r="H118" s="36"/>
    </row>
    <row r="119" spans="1:8" ht="51">
      <c r="A119" s="11">
        <v>312</v>
      </c>
      <c r="B119" s="19" t="s">
        <v>339</v>
      </c>
      <c r="C119" s="19" t="s">
        <v>556</v>
      </c>
      <c r="D119" s="19" t="s">
        <v>557</v>
      </c>
      <c r="E119" s="33"/>
      <c r="F119" s="21"/>
      <c r="G119" s="21"/>
      <c r="H119" s="36"/>
    </row>
    <row r="120" spans="1:8" ht="68">
      <c r="A120" s="11">
        <v>313</v>
      </c>
      <c r="B120" s="19" t="s">
        <v>340</v>
      </c>
      <c r="C120" s="19" t="s">
        <v>558</v>
      </c>
      <c r="D120" s="19" t="s">
        <v>559</v>
      </c>
      <c r="E120" s="33"/>
      <c r="F120" s="21"/>
      <c r="G120" s="21"/>
      <c r="H120" s="36"/>
    </row>
    <row r="121" spans="1:8" ht="85">
      <c r="A121" s="11">
        <v>314</v>
      </c>
      <c r="B121" s="19" t="s">
        <v>341</v>
      </c>
      <c r="C121" s="19" t="s">
        <v>560</v>
      </c>
      <c r="D121" s="19" t="s">
        <v>561</v>
      </c>
      <c r="E121" s="33"/>
      <c r="F121" s="21"/>
      <c r="G121" s="21"/>
      <c r="H121" s="36"/>
    </row>
    <row r="122" spans="1:8" ht="68">
      <c r="A122" s="11">
        <v>315</v>
      </c>
      <c r="B122" s="19" t="s">
        <v>342</v>
      </c>
      <c r="C122" s="19" t="s">
        <v>562</v>
      </c>
      <c r="D122" s="19" t="s">
        <v>563</v>
      </c>
      <c r="E122" s="33"/>
      <c r="F122" s="21"/>
      <c r="G122" s="21"/>
      <c r="H122" s="36"/>
    </row>
    <row r="123" spans="1:8" ht="68">
      <c r="A123" s="11">
        <v>316</v>
      </c>
      <c r="B123" s="19" t="s">
        <v>343</v>
      </c>
      <c r="C123" s="19" t="s">
        <v>564</v>
      </c>
      <c r="D123" s="19" t="s">
        <v>565</v>
      </c>
      <c r="E123" s="33"/>
      <c r="F123" s="21"/>
      <c r="G123" s="21"/>
      <c r="H123" s="36"/>
    </row>
    <row r="124" spans="1:8" ht="68">
      <c r="A124" s="11">
        <v>317</v>
      </c>
      <c r="B124" s="19" t="s">
        <v>344</v>
      </c>
      <c r="C124" s="19" t="s">
        <v>566</v>
      </c>
      <c r="D124" s="19" t="s">
        <v>567</v>
      </c>
      <c r="E124" s="33"/>
      <c r="F124" s="21"/>
      <c r="G124" s="21"/>
      <c r="H124" s="36"/>
    </row>
    <row r="125" spans="1:8" ht="68">
      <c r="A125" s="11">
        <v>318</v>
      </c>
      <c r="B125" s="19" t="s">
        <v>345</v>
      </c>
      <c r="C125" s="19" t="s">
        <v>568</v>
      </c>
      <c r="D125" s="19" t="s">
        <v>569</v>
      </c>
      <c r="E125" s="33"/>
      <c r="F125" s="21"/>
      <c r="G125" s="21"/>
      <c r="H125" s="36"/>
    </row>
    <row r="126" spans="1:8">
      <c r="B126" s="11"/>
    </row>
    <row r="127" spans="1:8" ht="17">
      <c r="B127" s="35" t="s">
        <v>422</v>
      </c>
    </row>
    <row r="128" spans="1:8" ht="102">
      <c r="A128" s="11">
        <v>319</v>
      </c>
      <c r="B128" s="19" t="s">
        <v>346</v>
      </c>
      <c r="C128" s="19" t="s">
        <v>570</v>
      </c>
      <c r="D128" s="19" t="s">
        <v>571</v>
      </c>
      <c r="E128" s="33"/>
      <c r="F128" s="21"/>
      <c r="G128" s="21"/>
      <c r="H128" s="36"/>
    </row>
    <row r="129" spans="1:8" ht="68">
      <c r="A129" s="11">
        <v>320</v>
      </c>
      <c r="B129" s="19" t="s">
        <v>347</v>
      </c>
      <c r="C129" s="19" t="s">
        <v>572</v>
      </c>
      <c r="D129" s="19" t="s">
        <v>573</v>
      </c>
      <c r="E129" s="33"/>
      <c r="F129" s="21"/>
      <c r="G129" s="21"/>
      <c r="H129" s="36"/>
    </row>
    <row r="130" spans="1:8" ht="51">
      <c r="A130" s="11">
        <v>321</v>
      </c>
      <c r="B130" s="19" t="s">
        <v>348</v>
      </c>
      <c r="C130" s="19" t="s">
        <v>574</v>
      </c>
      <c r="D130" s="19" t="s">
        <v>575</v>
      </c>
      <c r="E130" s="33"/>
      <c r="F130" s="21"/>
      <c r="G130" s="21"/>
      <c r="H130" s="36"/>
    </row>
    <row r="131" spans="1:8">
      <c r="B131" s="11"/>
    </row>
    <row r="132" spans="1:8" ht="17">
      <c r="B132" s="35" t="s">
        <v>423</v>
      </c>
    </row>
    <row r="133" spans="1:8" ht="51">
      <c r="A133" s="11">
        <v>322</v>
      </c>
      <c r="B133" s="19" t="s">
        <v>349</v>
      </c>
      <c r="C133" s="19" t="s">
        <v>576</v>
      </c>
      <c r="D133" s="19" t="s">
        <v>577</v>
      </c>
      <c r="E133" s="33"/>
      <c r="F133" s="21"/>
      <c r="G133" s="21"/>
      <c r="H133" s="36"/>
    </row>
    <row r="134" spans="1:8" ht="68">
      <c r="A134" s="11">
        <v>323</v>
      </c>
      <c r="B134" s="19" t="s">
        <v>350</v>
      </c>
      <c r="C134" s="19" t="s">
        <v>578</v>
      </c>
      <c r="D134" s="19" t="s">
        <v>579</v>
      </c>
      <c r="E134" s="33"/>
      <c r="F134" s="21"/>
      <c r="G134" s="21"/>
      <c r="H134" s="36"/>
    </row>
    <row r="135" spans="1:8">
      <c r="B135" s="11"/>
    </row>
    <row r="136" spans="1:8" ht="17">
      <c r="B136" s="35" t="s">
        <v>431</v>
      </c>
    </row>
    <row r="137" spans="1:8" ht="68">
      <c r="A137" s="11">
        <v>324</v>
      </c>
      <c r="B137" s="19" t="s">
        <v>351</v>
      </c>
      <c r="C137" s="19" t="s">
        <v>580</v>
      </c>
      <c r="D137" s="19" t="s">
        <v>581</v>
      </c>
      <c r="E137" s="33"/>
      <c r="F137" s="21"/>
      <c r="G137" s="21"/>
      <c r="H137" s="36"/>
    </row>
    <row r="138" spans="1:8" ht="68">
      <c r="A138" s="11">
        <v>325</v>
      </c>
      <c r="B138" s="19" t="s">
        <v>352</v>
      </c>
      <c r="C138" s="19" t="s">
        <v>582</v>
      </c>
      <c r="D138" s="19" t="s">
        <v>583</v>
      </c>
      <c r="E138" s="33"/>
      <c r="F138" s="21"/>
      <c r="G138" s="21"/>
      <c r="H138" s="36"/>
    </row>
    <row r="139" spans="1:8" ht="68">
      <c r="A139" s="11">
        <v>326</v>
      </c>
      <c r="B139" s="19" t="s">
        <v>353</v>
      </c>
      <c r="C139" s="19" t="s">
        <v>584</v>
      </c>
      <c r="D139" s="19" t="s">
        <v>585</v>
      </c>
      <c r="E139" s="33"/>
      <c r="F139" s="21"/>
      <c r="G139" s="21"/>
      <c r="H139" s="36"/>
    </row>
    <row r="140" spans="1:8" ht="68">
      <c r="A140" s="11">
        <v>327</v>
      </c>
      <c r="B140" s="19" t="s">
        <v>354</v>
      </c>
      <c r="C140" s="19" t="s">
        <v>586</v>
      </c>
      <c r="D140" s="19" t="s">
        <v>587</v>
      </c>
      <c r="E140" s="33"/>
      <c r="F140" s="21"/>
      <c r="G140" s="21"/>
      <c r="H140" s="36"/>
    </row>
    <row r="141" spans="1:8" ht="102">
      <c r="A141" s="11">
        <v>328</v>
      </c>
      <c r="B141" s="19" t="s">
        <v>355</v>
      </c>
      <c r="C141" s="19" t="s">
        <v>588</v>
      </c>
      <c r="D141" s="19" t="s">
        <v>589</v>
      </c>
      <c r="E141" s="33"/>
      <c r="F141" s="21"/>
      <c r="G141" s="21"/>
      <c r="H141" s="36"/>
    </row>
    <row r="142" spans="1:8" ht="85">
      <c r="A142" s="11">
        <v>329</v>
      </c>
      <c r="B142" s="19" t="s">
        <v>356</v>
      </c>
      <c r="C142" s="19" t="s">
        <v>590</v>
      </c>
      <c r="D142" s="19" t="s">
        <v>591</v>
      </c>
      <c r="E142" s="33"/>
      <c r="F142" s="21"/>
      <c r="G142" s="21"/>
      <c r="H142" s="36"/>
    </row>
    <row r="143" spans="1:8" ht="85">
      <c r="A143" s="11">
        <v>330</v>
      </c>
      <c r="B143" s="19" t="s">
        <v>357</v>
      </c>
      <c r="C143" s="19" t="s">
        <v>592</v>
      </c>
      <c r="D143" s="19" t="s">
        <v>593</v>
      </c>
      <c r="E143" s="33"/>
      <c r="F143" s="21"/>
      <c r="G143" s="21"/>
      <c r="H143" s="36"/>
    </row>
    <row r="144" spans="1:8" ht="85">
      <c r="A144" s="11">
        <v>331</v>
      </c>
      <c r="B144" s="19" t="s">
        <v>358</v>
      </c>
      <c r="C144" s="19" t="s">
        <v>594</v>
      </c>
      <c r="D144" s="19" t="s">
        <v>595</v>
      </c>
      <c r="E144" s="33"/>
      <c r="F144" s="21"/>
      <c r="G144" s="21"/>
      <c r="H144" s="36"/>
    </row>
    <row r="145" spans="1:8" ht="85">
      <c r="A145" s="11">
        <v>332</v>
      </c>
      <c r="B145" s="19" t="s">
        <v>359</v>
      </c>
      <c r="C145" s="19" t="s">
        <v>596</v>
      </c>
      <c r="D145" s="19" t="s">
        <v>597</v>
      </c>
      <c r="E145" s="33"/>
      <c r="F145" s="21"/>
      <c r="G145" s="21"/>
      <c r="H145" s="36"/>
    </row>
    <row r="146" spans="1:8" ht="68">
      <c r="A146" s="11">
        <v>333</v>
      </c>
      <c r="B146" s="19" t="s">
        <v>360</v>
      </c>
      <c r="C146" s="19" t="s">
        <v>598</v>
      </c>
      <c r="D146" s="19" t="s">
        <v>559</v>
      </c>
      <c r="E146" s="33"/>
      <c r="F146" s="21"/>
      <c r="G146" s="21"/>
      <c r="H146" s="36"/>
    </row>
    <row r="147" spans="1:8">
      <c r="B147" s="11"/>
    </row>
    <row r="148" spans="1:8">
      <c r="B148" s="11"/>
    </row>
    <row r="149" spans="1:8">
      <c r="B149" s="11"/>
    </row>
    <row r="150" spans="1:8" ht="17">
      <c r="B150" s="18" t="s">
        <v>270</v>
      </c>
    </row>
    <row r="151" spans="1:8" ht="85">
      <c r="A151" s="11">
        <v>334</v>
      </c>
      <c r="B151" s="19" t="s">
        <v>361</v>
      </c>
      <c r="C151" s="19" t="s">
        <v>599</v>
      </c>
      <c r="D151" s="19" t="s">
        <v>600</v>
      </c>
      <c r="E151" s="33"/>
      <c r="F151" s="21"/>
      <c r="G151" s="21"/>
      <c r="H151" s="36"/>
    </row>
    <row r="152" spans="1:8" ht="119">
      <c r="A152" s="11">
        <v>335</v>
      </c>
      <c r="B152" s="19" t="s">
        <v>362</v>
      </c>
      <c r="C152" s="19" t="s">
        <v>601</v>
      </c>
      <c r="D152" s="19" t="s">
        <v>602</v>
      </c>
      <c r="E152" s="33"/>
      <c r="F152" s="21"/>
      <c r="G152" s="21"/>
      <c r="H152" s="36"/>
    </row>
    <row r="153" spans="1:8">
      <c r="B153" s="11"/>
    </row>
    <row r="154" spans="1:8" ht="17">
      <c r="B154" s="35" t="s">
        <v>432</v>
      </c>
    </row>
    <row r="155" spans="1:8" ht="85">
      <c r="A155" s="11">
        <v>336</v>
      </c>
      <c r="B155" s="19" t="s">
        <v>363</v>
      </c>
      <c r="C155" s="19" t="s">
        <v>603</v>
      </c>
      <c r="D155" s="19" t="s">
        <v>604</v>
      </c>
      <c r="E155" s="33"/>
      <c r="F155" s="21"/>
      <c r="G155" s="21"/>
      <c r="H155" s="36"/>
    </row>
    <row r="156" spans="1:8" ht="68">
      <c r="A156" s="11">
        <v>337</v>
      </c>
      <c r="B156" s="19" t="s">
        <v>364</v>
      </c>
      <c r="C156" s="19" t="s">
        <v>605</v>
      </c>
      <c r="D156" s="19" t="s">
        <v>606</v>
      </c>
      <c r="E156" s="33"/>
      <c r="F156" s="21"/>
      <c r="G156" s="21"/>
      <c r="H156" s="36"/>
    </row>
    <row r="157" spans="1:8" ht="68">
      <c r="A157" s="11">
        <v>338</v>
      </c>
      <c r="B157" s="19" t="s">
        <v>365</v>
      </c>
      <c r="C157" s="19" t="s">
        <v>607</v>
      </c>
      <c r="D157" s="19" t="s">
        <v>608</v>
      </c>
      <c r="E157" s="33"/>
      <c r="F157" s="21"/>
      <c r="G157" s="21"/>
      <c r="H157" s="36"/>
    </row>
    <row r="158" spans="1:8" ht="51">
      <c r="A158" s="11">
        <v>339</v>
      </c>
      <c r="B158" s="19" t="s">
        <v>366</v>
      </c>
      <c r="C158" s="19" t="s">
        <v>609</v>
      </c>
      <c r="D158" s="19" t="s">
        <v>610</v>
      </c>
      <c r="E158" s="33"/>
      <c r="F158" s="21"/>
      <c r="G158" s="21"/>
      <c r="H158" s="36"/>
    </row>
    <row r="159" spans="1:8" ht="51">
      <c r="A159" s="11">
        <v>340</v>
      </c>
      <c r="B159" s="19" t="s">
        <v>367</v>
      </c>
      <c r="C159" s="19" t="s">
        <v>611</v>
      </c>
      <c r="D159" s="19" t="s">
        <v>612</v>
      </c>
      <c r="E159" s="33"/>
      <c r="F159" s="21"/>
      <c r="G159" s="21"/>
      <c r="H159" s="36"/>
    </row>
    <row r="160" spans="1:8" ht="85">
      <c r="A160" s="11">
        <v>341</v>
      </c>
      <c r="B160" s="19" t="s">
        <v>368</v>
      </c>
      <c r="C160" s="19" t="s">
        <v>613</v>
      </c>
      <c r="D160" s="19" t="s">
        <v>614</v>
      </c>
      <c r="E160" s="33"/>
      <c r="F160" s="21"/>
      <c r="G160" s="21"/>
      <c r="H160" s="36"/>
    </row>
    <row r="161" spans="1:8" ht="102">
      <c r="A161" s="11">
        <v>342</v>
      </c>
      <c r="B161" s="19" t="s">
        <v>369</v>
      </c>
      <c r="C161" s="19" t="s">
        <v>615</v>
      </c>
      <c r="D161" s="19" t="s">
        <v>616</v>
      </c>
      <c r="E161" s="33"/>
      <c r="F161" s="21"/>
      <c r="G161" s="21"/>
      <c r="H161" s="36"/>
    </row>
    <row r="162" spans="1:8" ht="102">
      <c r="A162" s="11">
        <v>343</v>
      </c>
      <c r="B162" s="19" t="s">
        <v>370</v>
      </c>
      <c r="C162" s="19" t="s">
        <v>617</v>
      </c>
      <c r="D162" s="19" t="s">
        <v>618</v>
      </c>
      <c r="E162" s="33"/>
      <c r="F162" s="21"/>
      <c r="G162" s="21"/>
      <c r="H162" s="36"/>
    </row>
    <row r="163" spans="1:8" ht="102">
      <c r="A163" s="11">
        <v>344</v>
      </c>
      <c r="B163" s="19" t="s">
        <v>371</v>
      </c>
      <c r="C163" s="19" t="s">
        <v>619</v>
      </c>
      <c r="D163" s="19" t="s">
        <v>620</v>
      </c>
      <c r="E163" s="33"/>
      <c r="F163" s="21"/>
      <c r="G163" s="21"/>
      <c r="H163" s="36"/>
    </row>
    <row r="164" spans="1:8" ht="85">
      <c r="A164" s="11">
        <v>345</v>
      </c>
      <c r="B164" s="19" t="s">
        <v>372</v>
      </c>
      <c r="C164" s="19" t="s">
        <v>621</v>
      </c>
      <c r="D164" s="19" t="s">
        <v>622</v>
      </c>
      <c r="E164" s="33"/>
      <c r="F164" s="21"/>
      <c r="G164" s="21"/>
      <c r="H164" s="36"/>
    </row>
    <row r="165" spans="1:8" ht="68">
      <c r="A165" s="11">
        <v>346</v>
      </c>
      <c r="B165" s="19" t="s">
        <v>373</v>
      </c>
      <c r="C165" s="19" t="s">
        <v>623</v>
      </c>
      <c r="D165" s="19" t="s">
        <v>624</v>
      </c>
      <c r="E165" s="33"/>
      <c r="F165" s="21"/>
      <c r="G165" s="21"/>
      <c r="H165" s="36"/>
    </row>
    <row r="166" spans="1:8" ht="102">
      <c r="A166" s="11">
        <v>347</v>
      </c>
      <c r="B166" s="19" t="s">
        <v>374</v>
      </c>
      <c r="C166" s="19" t="s">
        <v>625</v>
      </c>
      <c r="D166" s="19" t="s">
        <v>626</v>
      </c>
      <c r="E166" s="33"/>
      <c r="F166" s="21"/>
      <c r="G166" s="21"/>
      <c r="H166" s="36"/>
    </row>
    <row r="167" spans="1:8" ht="85">
      <c r="A167" s="11">
        <v>348</v>
      </c>
      <c r="B167" s="19" t="s">
        <v>375</v>
      </c>
      <c r="C167" s="19" t="s">
        <v>627</v>
      </c>
      <c r="D167" s="19" t="s">
        <v>628</v>
      </c>
      <c r="E167" s="33"/>
      <c r="F167" s="21"/>
      <c r="G167" s="21"/>
      <c r="H167" s="36"/>
    </row>
    <row r="168" spans="1:8" ht="119">
      <c r="A168" s="11">
        <v>349</v>
      </c>
      <c r="B168" s="19" t="s">
        <v>376</v>
      </c>
      <c r="C168" s="19" t="s">
        <v>629</v>
      </c>
      <c r="D168" s="19" t="s">
        <v>630</v>
      </c>
      <c r="E168" s="33"/>
      <c r="F168" s="21"/>
      <c r="G168" s="21"/>
      <c r="H168" s="36"/>
    </row>
    <row r="169" spans="1:8">
      <c r="B169" s="11"/>
    </row>
    <row r="170" spans="1:8">
      <c r="B170" s="11"/>
    </row>
    <row r="171" spans="1:8">
      <c r="B171" s="11"/>
    </row>
    <row r="172" spans="1:8" ht="17">
      <c r="B172" s="18" t="s">
        <v>274</v>
      </c>
    </row>
    <row r="173" spans="1:8" ht="68">
      <c r="A173" s="11">
        <v>350</v>
      </c>
      <c r="B173" s="19" t="s">
        <v>377</v>
      </c>
      <c r="C173" s="19" t="s">
        <v>631</v>
      </c>
      <c r="D173" s="19" t="s">
        <v>632</v>
      </c>
      <c r="E173" s="33"/>
      <c r="F173" s="21"/>
      <c r="G173" s="21"/>
      <c r="H173" s="36"/>
    </row>
    <row r="174" spans="1:8" ht="68">
      <c r="A174" s="11">
        <v>351</v>
      </c>
      <c r="B174" s="19" t="s">
        <v>378</v>
      </c>
      <c r="C174" s="19" t="s">
        <v>633</v>
      </c>
      <c r="D174" s="19" t="s">
        <v>634</v>
      </c>
      <c r="E174" s="33"/>
      <c r="F174" s="21"/>
      <c r="G174" s="21"/>
      <c r="H174" s="36"/>
    </row>
    <row r="175" spans="1:8" ht="51">
      <c r="A175" s="11">
        <v>352</v>
      </c>
      <c r="B175" s="19" t="s">
        <v>379</v>
      </c>
      <c r="C175" s="19" t="s">
        <v>635</v>
      </c>
      <c r="D175" s="19" t="s">
        <v>636</v>
      </c>
      <c r="E175" s="33"/>
      <c r="F175" s="21"/>
      <c r="G175" s="21"/>
      <c r="H175" s="36"/>
    </row>
    <row r="176" spans="1:8" ht="102">
      <c r="A176" s="11">
        <v>353</v>
      </c>
      <c r="B176" s="19" t="s">
        <v>290</v>
      </c>
      <c r="C176" s="19" t="s">
        <v>637</v>
      </c>
      <c r="D176" s="19" t="s">
        <v>638</v>
      </c>
      <c r="E176" s="33"/>
      <c r="F176" s="21"/>
      <c r="G176" s="21"/>
      <c r="H176" s="36"/>
    </row>
    <row r="177" spans="1:8" ht="68">
      <c r="A177" s="11">
        <v>354</v>
      </c>
      <c r="B177" s="19" t="s">
        <v>380</v>
      </c>
      <c r="C177" s="19" t="s">
        <v>639</v>
      </c>
      <c r="D177" s="19" t="s">
        <v>640</v>
      </c>
      <c r="E177" s="33"/>
      <c r="F177" s="21"/>
      <c r="G177" s="21"/>
      <c r="H177" s="36"/>
    </row>
    <row r="178" spans="1:8" ht="68">
      <c r="A178" s="11">
        <v>355</v>
      </c>
      <c r="B178" s="19" t="s">
        <v>381</v>
      </c>
      <c r="C178" s="19" t="s">
        <v>641</v>
      </c>
      <c r="D178" s="19" t="s">
        <v>642</v>
      </c>
      <c r="E178" s="33"/>
      <c r="F178" s="21"/>
      <c r="G178" s="21"/>
      <c r="H178" s="36"/>
    </row>
    <row r="179" spans="1:8" ht="119">
      <c r="A179" s="11">
        <v>356</v>
      </c>
      <c r="B179" s="19" t="s">
        <v>382</v>
      </c>
      <c r="C179" s="19" t="s">
        <v>643</v>
      </c>
      <c r="D179" s="19" t="s">
        <v>644</v>
      </c>
      <c r="E179" s="33"/>
      <c r="F179" s="21"/>
      <c r="G179" s="21"/>
      <c r="H179" s="36"/>
    </row>
    <row r="180" spans="1:8" ht="51">
      <c r="A180" s="11">
        <v>357</v>
      </c>
      <c r="B180" s="19" t="s">
        <v>383</v>
      </c>
      <c r="C180" s="19" t="s">
        <v>645</v>
      </c>
      <c r="D180" s="19" t="s">
        <v>646</v>
      </c>
      <c r="E180" s="33"/>
      <c r="F180" s="21"/>
      <c r="G180" s="21"/>
      <c r="H180" s="36"/>
    </row>
    <row r="181" spans="1:8" ht="68">
      <c r="A181" s="11">
        <v>358</v>
      </c>
      <c r="B181" s="19" t="s">
        <v>384</v>
      </c>
      <c r="C181" s="19" t="s">
        <v>647</v>
      </c>
      <c r="D181" s="19" t="s">
        <v>648</v>
      </c>
      <c r="E181" s="33"/>
      <c r="F181" s="21"/>
      <c r="G181" s="21"/>
      <c r="H181" s="36"/>
    </row>
    <row r="182" spans="1:8">
      <c r="B182" s="11"/>
    </row>
    <row r="183" spans="1:8">
      <c r="B183" s="11"/>
    </row>
    <row r="184" spans="1:8">
      <c r="B184" s="11"/>
    </row>
    <row r="185" spans="1:8" ht="17">
      <c r="B185" s="18" t="s">
        <v>272</v>
      </c>
    </row>
    <row r="186" spans="1:8" ht="32">
      <c r="B186" s="37" t="s">
        <v>427</v>
      </c>
      <c r="C186" s="39" t="s">
        <v>424</v>
      </c>
    </row>
    <row r="187" spans="1:8" ht="51">
      <c r="A187" s="11">
        <v>359</v>
      </c>
      <c r="B187" s="19" t="s">
        <v>385</v>
      </c>
      <c r="C187" s="19" t="s">
        <v>649</v>
      </c>
      <c r="D187" s="19" t="s">
        <v>650</v>
      </c>
      <c r="E187" s="33"/>
      <c r="F187" s="21"/>
      <c r="G187" s="21"/>
      <c r="H187" s="36"/>
    </row>
    <row r="188" spans="1:8" ht="68">
      <c r="A188" s="11">
        <v>360</v>
      </c>
      <c r="B188" s="19" t="s">
        <v>386</v>
      </c>
      <c r="C188" s="19" t="s">
        <v>651</v>
      </c>
      <c r="D188" s="19" t="s">
        <v>652</v>
      </c>
      <c r="E188" s="33"/>
      <c r="F188" s="21"/>
      <c r="G188" s="21"/>
      <c r="H188" s="36"/>
    </row>
    <row r="189" spans="1:8" ht="85">
      <c r="A189" s="11">
        <v>361</v>
      </c>
      <c r="B189" s="19" t="s">
        <v>303</v>
      </c>
      <c r="C189" s="19" t="s">
        <v>653</v>
      </c>
      <c r="D189" s="19" t="s">
        <v>654</v>
      </c>
      <c r="E189" s="33"/>
      <c r="F189" s="21"/>
      <c r="G189" s="21"/>
      <c r="H189" s="36"/>
    </row>
    <row r="190" spans="1:8" ht="85">
      <c r="A190" s="11">
        <v>362</v>
      </c>
      <c r="B190" s="19" t="s">
        <v>387</v>
      </c>
      <c r="C190" s="19" t="s">
        <v>655</v>
      </c>
      <c r="D190" s="19" t="s">
        <v>656</v>
      </c>
      <c r="E190" s="33"/>
      <c r="F190" s="21"/>
      <c r="G190" s="21"/>
      <c r="H190" s="36"/>
    </row>
    <row r="191" spans="1:8" ht="85">
      <c r="A191" s="11">
        <v>363</v>
      </c>
      <c r="B191" s="19" t="s">
        <v>388</v>
      </c>
      <c r="C191" s="19" t="s">
        <v>657</v>
      </c>
      <c r="D191" s="19" t="s">
        <v>658</v>
      </c>
      <c r="E191" s="33"/>
      <c r="F191" s="21"/>
      <c r="G191" s="21"/>
      <c r="H191" s="36"/>
    </row>
    <row r="192" spans="1:8" ht="68">
      <c r="A192" s="11">
        <v>364</v>
      </c>
      <c r="B192" s="19" t="s">
        <v>368</v>
      </c>
      <c r="C192" s="19" t="s">
        <v>659</v>
      </c>
      <c r="D192" s="19" t="s">
        <v>660</v>
      </c>
      <c r="E192" s="33"/>
      <c r="F192" s="21"/>
      <c r="G192" s="21"/>
      <c r="H192" s="36"/>
    </row>
    <row r="193" spans="1:8" ht="51">
      <c r="A193" s="11">
        <v>365</v>
      </c>
      <c r="B193" s="19" t="s">
        <v>389</v>
      </c>
      <c r="C193" s="19" t="s">
        <v>661</v>
      </c>
      <c r="D193" s="19" t="s">
        <v>662</v>
      </c>
      <c r="E193" s="33"/>
      <c r="F193" s="21"/>
      <c r="G193" s="21"/>
      <c r="H193" s="36"/>
    </row>
    <row r="194" spans="1:8" ht="85">
      <c r="A194" s="11">
        <v>366</v>
      </c>
      <c r="B194" s="19" t="s">
        <v>390</v>
      </c>
      <c r="C194" s="19" t="s">
        <v>663</v>
      </c>
      <c r="D194" s="19" t="s">
        <v>664</v>
      </c>
      <c r="E194" s="33"/>
      <c r="F194" s="21"/>
      <c r="G194" s="21"/>
      <c r="H194" s="36"/>
    </row>
    <row r="195" spans="1:8" ht="51">
      <c r="A195" s="11">
        <v>367</v>
      </c>
      <c r="B195" s="19" t="s">
        <v>391</v>
      </c>
      <c r="C195" s="19" t="s">
        <v>665</v>
      </c>
      <c r="D195" s="19" t="s">
        <v>666</v>
      </c>
      <c r="E195" s="33"/>
      <c r="F195" s="21"/>
      <c r="G195" s="21"/>
      <c r="H195" s="36"/>
    </row>
    <row r="196" spans="1:8" ht="68">
      <c r="A196" s="11">
        <v>368</v>
      </c>
      <c r="B196" s="19" t="s">
        <v>392</v>
      </c>
      <c r="C196" s="19" t="s">
        <v>667</v>
      </c>
      <c r="D196" s="19" t="s">
        <v>668</v>
      </c>
      <c r="E196" s="33"/>
      <c r="F196" s="21"/>
      <c r="G196" s="21"/>
      <c r="H196" s="36"/>
    </row>
    <row r="197" spans="1:8">
      <c r="B197" s="11"/>
    </row>
    <row r="198" spans="1:8" ht="17">
      <c r="B198" s="37" t="s">
        <v>433</v>
      </c>
      <c r="C198" s="31" t="s">
        <v>425</v>
      </c>
    </row>
    <row r="199" spans="1:8" ht="68">
      <c r="A199" s="11">
        <v>369</v>
      </c>
      <c r="B199" s="19" t="s">
        <v>393</v>
      </c>
      <c r="C199" s="19" t="s">
        <v>669</v>
      </c>
      <c r="D199" s="19" t="s">
        <v>670</v>
      </c>
      <c r="E199" s="33"/>
      <c r="F199" s="21"/>
      <c r="G199" s="21"/>
      <c r="H199" s="36"/>
    </row>
    <row r="200" spans="1:8" ht="68">
      <c r="A200" s="11">
        <v>370</v>
      </c>
      <c r="B200" s="19" t="s">
        <v>394</v>
      </c>
      <c r="C200" s="19" t="s">
        <v>671</v>
      </c>
      <c r="D200" s="19" t="s">
        <v>672</v>
      </c>
      <c r="E200" s="33"/>
      <c r="F200" s="21"/>
      <c r="G200" s="21"/>
      <c r="H200" s="36"/>
    </row>
    <row r="201" spans="1:8" ht="85">
      <c r="A201" s="11">
        <v>371</v>
      </c>
      <c r="B201" s="19" t="s">
        <v>395</v>
      </c>
      <c r="C201" s="19" t="s">
        <v>673</v>
      </c>
      <c r="D201" s="19" t="s">
        <v>674</v>
      </c>
      <c r="E201" s="33"/>
      <c r="F201" s="21"/>
      <c r="G201" s="21"/>
      <c r="H201" s="36"/>
    </row>
    <row r="202" spans="1:8" ht="85">
      <c r="A202" s="11">
        <v>372</v>
      </c>
      <c r="B202" s="19" t="s">
        <v>396</v>
      </c>
      <c r="C202" s="19" t="s">
        <v>675</v>
      </c>
      <c r="D202" s="19" t="s">
        <v>676</v>
      </c>
      <c r="E202" s="33"/>
      <c r="F202" s="21"/>
      <c r="G202" s="21"/>
      <c r="H202" s="36"/>
    </row>
    <row r="203" spans="1:8">
      <c r="B203" s="11"/>
    </row>
    <row r="204" spans="1:8">
      <c r="B204" s="11"/>
    </row>
    <row r="205" spans="1:8" ht="17">
      <c r="B205" s="37" t="s">
        <v>434</v>
      </c>
      <c r="C205" s="31" t="s">
        <v>426</v>
      </c>
    </row>
    <row r="206" spans="1:8" ht="85">
      <c r="A206" s="11">
        <v>373</v>
      </c>
      <c r="B206" s="19" t="s">
        <v>397</v>
      </c>
      <c r="C206" s="19" t="s">
        <v>677</v>
      </c>
      <c r="D206" s="19" t="s">
        <v>678</v>
      </c>
      <c r="E206" s="33"/>
      <c r="F206" s="21"/>
      <c r="G206" s="21"/>
      <c r="H206" s="36"/>
    </row>
    <row r="207" spans="1:8" ht="85">
      <c r="A207" s="11">
        <v>374</v>
      </c>
      <c r="B207" s="19" t="s">
        <v>398</v>
      </c>
      <c r="C207" s="19" t="s">
        <v>679</v>
      </c>
      <c r="D207" s="19" t="s">
        <v>680</v>
      </c>
      <c r="E207" s="33"/>
      <c r="F207" s="21"/>
      <c r="G207" s="21"/>
      <c r="H207" s="36"/>
    </row>
    <row r="208" spans="1:8" ht="102">
      <c r="A208" s="11">
        <v>375</v>
      </c>
      <c r="B208" s="19" t="s">
        <v>399</v>
      </c>
      <c r="C208" s="19" t="s">
        <v>681</v>
      </c>
      <c r="D208" s="19" t="s">
        <v>682</v>
      </c>
      <c r="E208" s="33"/>
      <c r="F208" s="21"/>
      <c r="G208" s="21"/>
      <c r="H208" s="36"/>
    </row>
    <row r="209" spans="1:8">
      <c r="B209" s="11"/>
    </row>
    <row r="210" spans="1:8">
      <c r="B210" s="11"/>
    </row>
    <row r="211" spans="1:8" ht="17">
      <c r="B211" s="18" t="s">
        <v>52</v>
      </c>
    </row>
    <row r="212" spans="1:8" ht="85">
      <c r="A212" s="11">
        <v>376</v>
      </c>
      <c r="B212" s="19" t="s">
        <v>400</v>
      </c>
      <c r="C212" s="19" t="s">
        <v>683</v>
      </c>
      <c r="D212" s="19" t="s">
        <v>684</v>
      </c>
      <c r="E212" s="33"/>
      <c r="F212" s="21"/>
      <c r="G212" s="21"/>
      <c r="H212" s="36"/>
    </row>
    <row r="213" spans="1:8" ht="204">
      <c r="A213" s="11">
        <v>377</v>
      </c>
      <c r="B213" s="19" t="s">
        <v>401</v>
      </c>
      <c r="C213" s="19" t="s">
        <v>685</v>
      </c>
      <c r="D213" s="19" t="s">
        <v>686</v>
      </c>
      <c r="E213" s="33"/>
      <c r="F213" s="21"/>
      <c r="G213" s="21"/>
      <c r="H213" s="36"/>
    </row>
    <row r="214" spans="1:8" ht="85">
      <c r="A214" s="11">
        <v>378</v>
      </c>
      <c r="B214" s="19" t="s">
        <v>62</v>
      </c>
      <c r="C214" s="19" t="s">
        <v>148</v>
      </c>
      <c r="D214" s="19" t="s">
        <v>687</v>
      </c>
      <c r="E214" s="33"/>
      <c r="F214" s="21"/>
      <c r="G214" s="21"/>
      <c r="H214" s="36"/>
    </row>
    <row r="215" spans="1:8" ht="102">
      <c r="A215" s="11">
        <v>379</v>
      </c>
      <c r="B215" s="19" t="s">
        <v>402</v>
      </c>
      <c r="C215" s="19" t="s">
        <v>688</v>
      </c>
      <c r="D215" s="19" t="s">
        <v>689</v>
      </c>
      <c r="E215" s="33"/>
      <c r="F215" s="21"/>
      <c r="G215" s="21"/>
      <c r="H215" s="36"/>
    </row>
    <row r="216" spans="1:8" ht="68">
      <c r="A216" s="11">
        <v>380</v>
      </c>
      <c r="B216" s="19" t="s">
        <v>403</v>
      </c>
      <c r="C216" s="19" t="s">
        <v>690</v>
      </c>
      <c r="D216" s="19" t="s">
        <v>691</v>
      </c>
      <c r="E216" s="33"/>
      <c r="F216" s="21"/>
      <c r="G216" s="21"/>
      <c r="H216" s="36"/>
    </row>
    <row r="217" spans="1:8" ht="85">
      <c r="A217" s="11">
        <v>381</v>
      </c>
      <c r="B217" s="19" t="s">
        <v>404</v>
      </c>
      <c r="C217" s="19" t="s">
        <v>216</v>
      </c>
      <c r="D217" s="19" t="s">
        <v>692</v>
      </c>
      <c r="E217" s="33"/>
      <c r="F217" s="21"/>
      <c r="G217" s="21"/>
      <c r="H217" s="36"/>
    </row>
    <row r="218" spans="1:8" ht="85">
      <c r="A218" s="11">
        <v>382</v>
      </c>
      <c r="B218" s="19" t="s">
        <v>114</v>
      </c>
      <c r="C218" s="19" t="s">
        <v>217</v>
      </c>
      <c r="D218" s="19" t="s">
        <v>693</v>
      </c>
      <c r="E218" s="33"/>
      <c r="F218" s="21"/>
      <c r="G218" s="21"/>
      <c r="H218" s="36"/>
    </row>
    <row r="219" spans="1:8" ht="68">
      <c r="A219" s="11">
        <v>383</v>
      </c>
      <c r="B219" s="19" t="s">
        <v>405</v>
      </c>
      <c r="C219" s="19" t="s">
        <v>219</v>
      </c>
      <c r="D219" s="19" t="s">
        <v>694</v>
      </c>
      <c r="E219" s="33"/>
      <c r="F219" s="21"/>
      <c r="G219" s="21"/>
      <c r="H219" s="36"/>
    </row>
    <row r="220" spans="1:8" ht="102">
      <c r="A220" s="11">
        <v>384</v>
      </c>
      <c r="B220" s="19" t="s">
        <v>117</v>
      </c>
      <c r="C220" s="19" t="s">
        <v>220</v>
      </c>
      <c r="D220" s="19" t="s">
        <v>695</v>
      </c>
      <c r="E220" s="33"/>
      <c r="F220" s="21"/>
      <c r="G220" s="21"/>
      <c r="H220" s="36"/>
    </row>
    <row r="221" spans="1:8" ht="102">
      <c r="A221" s="11">
        <v>385</v>
      </c>
      <c r="B221" s="19" t="s">
        <v>118</v>
      </c>
      <c r="C221" s="19" t="s">
        <v>221</v>
      </c>
      <c r="D221" s="19" t="s">
        <v>696</v>
      </c>
      <c r="E221" s="33"/>
      <c r="F221" s="21"/>
      <c r="G221" s="21"/>
      <c r="H221" s="36"/>
    </row>
    <row r="222" spans="1:8" ht="68">
      <c r="A222" s="11">
        <v>386</v>
      </c>
      <c r="B222" s="19" t="s">
        <v>406</v>
      </c>
      <c r="C222" s="19" t="s">
        <v>697</v>
      </c>
      <c r="D222" s="19" t="s">
        <v>698</v>
      </c>
      <c r="E222" s="33"/>
      <c r="F222" s="21"/>
      <c r="G222" s="21"/>
      <c r="H222" s="36"/>
    </row>
    <row r="223" spans="1:8" ht="68">
      <c r="A223" s="11">
        <v>387</v>
      </c>
      <c r="B223" s="19" t="s">
        <v>43</v>
      </c>
      <c r="C223" s="19" t="s">
        <v>699</v>
      </c>
      <c r="D223" s="19" t="s">
        <v>700</v>
      </c>
      <c r="E223" s="33"/>
      <c r="F223" s="21"/>
      <c r="G223" s="21"/>
      <c r="H223" s="36"/>
    </row>
    <row r="224" spans="1:8" ht="34">
      <c r="A224" s="11">
        <v>388</v>
      </c>
      <c r="B224" s="19" t="s">
        <v>407</v>
      </c>
      <c r="C224" s="19" t="s">
        <v>701</v>
      </c>
      <c r="D224" s="19" t="s">
        <v>702</v>
      </c>
      <c r="E224" s="33"/>
      <c r="F224" s="21"/>
      <c r="G224" s="21"/>
      <c r="H224" s="36"/>
    </row>
    <row r="225" spans="1:8" ht="51">
      <c r="A225" s="11">
        <v>389</v>
      </c>
      <c r="B225" s="19" t="s">
        <v>408</v>
      </c>
      <c r="C225" s="19" t="s">
        <v>703</v>
      </c>
      <c r="D225" s="19" t="s">
        <v>704</v>
      </c>
      <c r="E225" s="33"/>
      <c r="F225" s="21"/>
      <c r="G225" s="21"/>
      <c r="H225" s="36"/>
    </row>
    <row r="226" spans="1:8">
      <c r="B226" s="11"/>
    </row>
    <row r="227" spans="1:8">
      <c r="B227" s="11"/>
    </row>
    <row r="228" spans="1:8">
      <c r="B228" s="11"/>
    </row>
    <row r="229" spans="1:8" ht="17">
      <c r="B229" s="18" t="s">
        <v>51</v>
      </c>
    </row>
    <row r="230" spans="1:8" ht="170">
      <c r="A230" s="11">
        <v>390</v>
      </c>
      <c r="B230" s="19" t="s">
        <v>409</v>
      </c>
      <c r="C230" s="19" t="s">
        <v>705</v>
      </c>
      <c r="D230" s="19" t="s">
        <v>706</v>
      </c>
      <c r="E230" s="33"/>
      <c r="F230" s="21"/>
      <c r="G230" s="21"/>
      <c r="H230" s="36"/>
    </row>
    <row r="231" spans="1:8" ht="68">
      <c r="A231" s="11">
        <v>391</v>
      </c>
      <c r="B231" s="19" t="s">
        <v>410</v>
      </c>
      <c r="C231" s="19" t="s">
        <v>707</v>
      </c>
      <c r="D231" s="19" t="s">
        <v>708</v>
      </c>
      <c r="E231" s="33"/>
      <c r="F231" s="21"/>
      <c r="G231" s="21"/>
      <c r="H231" s="36"/>
    </row>
    <row r="232" spans="1:8" ht="68">
      <c r="A232" s="11">
        <v>392</v>
      </c>
      <c r="B232" s="19" t="s">
        <v>411</v>
      </c>
      <c r="C232" s="19" t="s">
        <v>709</v>
      </c>
      <c r="D232" s="19" t="s">
        <v>710</v>
      </c>
      <c r="E232" s="33"/>
      <c r="F232" s="21"/>
      <c r="G232" s="21"/>
      <c r="H232" s="36"/>
    </row>
    <row r="233" spans="1:8" ht="68">
      <c r="A233" s="11">
        <v>393</v>
      </c>
      <c r="B233" s="19" t="s">
        <v>412</v>
      </c>
      <c r="C233" s="19" t="s">
        <v>711</v>
      </c>
      <c r="D233" s="19" t="s">
        <v>712</v>
      </c>
      <c r="E233" s="33"/>
      <c r="F233" s="21"/>
      <c r="G233" s="21"/>
      <c r="H233" s="36"/>
    </row>
    <row r="234" spans="1:8" ht="68">
      <c r="A234" s="11">
        <v>394</v>
      </c>
      <c r="B234" s="19" t="s">
        <v>413</v>
      </c>
      <c r="C234" s="19" t="s">
        <v>713</v>
      </c>
      <c r="D234" s="19" t="s">
        <v>714</v>
      </c>
      <c r="E234" s="33"/>
      <c r="F234" s="21"/>
      <c r="G234" s="21"/>
      <c r="H234" s="36"/>
    </row>
    <row r="235" spans="1:8" ht="68">
      <c r="A235" s="11">
        <v>395</v>
      </c>
      <c r="B235" s="19" t="s">
        <v>414</v>
      </c>
      <c r="C235" s="19" t="s">
        <v>715</v>
      </c>
      <c r="D235" s="19" t="s">
        <v>716</v>
      </c>
      <c r="E235" s="33"/>
      <c r="F235" s="21"/>
      <c r="G235" s="21"/>
      <c r="H235" s="36"/>
    </row>
    <row r="236" spans="1:8" ht="68">
      <c r="A236" s="11">
        <v>396</v>
      </c>
      <c r="B236" s="19" t="s">
        <v>257</v>
      </c>
      <c r="C236" s="19" t="s">
        <v>205</v>
      </c>
      <c r="D236" s="19" t="s">
        <v>717</v>
      </c>
      <c r="E236" s="33"/>
      <c r="F236" s="21"/>
      <c r="G236" s="21"/>
      <c r="H236" s="36"/>
    </row>
    <row r="237" spans="1:8" ht="85">
      <c r="A237" s="11">
        <v>397</v>
      </c>
      <c r="B237" s="19" t="s">
        <v>415</v>
      </c>
      <c r="C237" s="19" t="s">
        <v>718</v>
      </c>
      <c r="D237" s="19" t="s">
        <v>719</v>
      </c>
      <c r="E237" s="33"/>
      <c r="F237" s="21"/>
      <c r="G237" s="21"/>
      <c r="H237" s="36"/>
    </row>
    <row r="238" spans="1:8" ht="34">
      <c r="A238" s="11">
        <v>398</v>
      </c>
      <c r="B238" s="19" t="s">
        <v>264</v>
      </c>
      <c r="C238" s="19" t="s">
        <v>720</v>
      </c>
      <c r="D238" s="19" t="s">
        <v>25</v>
      </c>
      <c r="E238" s="33"/>
      <c r="F238" s="21"/>
      <c r="G238" s="21"/>
      <c r="H238" s="36"/>
    </row>
    <row r="239" spans="1:8" ht="34">
      <c r="A239" s="11">
        <v>399</v>
      </c>
      <c r="B239" s="19" t="s">
        <v>416</v>
      </c>
      <c r="C239" s="19" t="s">
        <v>721</v>
      </c>
      <c r="D239" s="19" t="s">
        <v>25</v>
      </c>
      <c r="E239" s="33"/>
      <c r="F239" s="21"/>
      <c r="G239" s="21"/>
      <c r="H239" s="36"/>
    </row>
    <row r="240" spans="1:8" ht="34">
      <c r="A240" s="11">
        <v>400</v>
      </c>
      <c r="B240" s="19" t="s">
        <v>417</v>
      </c>
      <c r="C240" s="19" t="s">
        <v>722</v>
      </c>
      <c r="D240" s="19" t="s">
        <v>25</v>
      </c>
      <c r="E240" s="33"/>
      <c r="F240" s="21"/>
      <c r="G240" s="21"/>
      <c r="H240" s="36"/>
    </row>
    <row r="241" spans="1:8" ht="34">
      <c r="A241" s="11">
        <v>401</v>
      </c>
      <c r="B241" s="19" t="s">
        <v>108</v>
      </c>
      <c r="C241" s="19" t="s">
        <v>723</v>
      </c>
      <c r="D241" s="19" t="s">
        <v>25</v>
      </c>
      <c r="E241" s="33"/>
      <c r="F241" s="21"/>
      <c r="G241" s="21"/>
      <c r="H241" s="36"/>
    </row>
    <row r="242" spans="1:8">
      <c r="B242" s="11"/>
    </row>
    <row r="243" spans="1:8">
      <c r="B243" s="11"/>
    </row>
    <row r="244" spans="1:8">
      <c r="B244" s="11"/>
    </row>
    <row r="245" spans="1:8" ht="17">
      <c r="B245" s="18" t="s">
        <v>273</v>
      </c>
    </row>
    <row r="246" spans="1:8" ht="85">
      <c r="A246" s="11">
        <v>402</v>
      </c>
      <c r="B246" s="19" t="s">
        <v>119</v>
      </c>
      <c r="C246" s="19" t="s">
        <v>222</v>
      </c>
      <c r="D246" s="19" t="s">
        <v>498</v>
      </c>
      <c r="E246" s="33"/>
      <c r="F246" s="21"/>
      <c r="G246" s="21"/>
      <c r="H246" s="36"/>
    </row>
    <row r="247" spans="1:8" ht="34">
      <c r="A247" s="11">
        <v>403</v>
      </c>
      <c r="B247" s="19" t="s">
        <v>418</v>
      </c>
      <c r="C247" s="19" t="s">
        <v>724</v>
      </c>
      <c r="D247" s="19" t="s">
        <v>498</v>
      </c>
      <c r="E247" s="33"/>
      <c r="F247" s="21"/>
      <c r="G247" s="21"/>
      <c r="H247" s="36"/>
    </row>
    <row r="248" spans="1:8" ht="51">
      <c r="A248" s="11">
        <v>404</v>
      </c>
      <c r="B248" s="19" t="s">
        <v>419</v>
      </c>
      <c r="C248" s="19" t="s">
        <v>725</v>
      </c>
      <c r="D248" s="19" t="s">
        <v>498</v>
      </c>
      <c r="E248" s="33"/>
      <c r="F248" s="21"/>
      <c r="G248" s="21"/>
      <c r="H248" s="36"/>
    </row>
    <row r="249" spans="1:8" ht="34">
      <c r="A249" s="11">
        <v>405</v>
      </c>
      <c r="B249" s="19" t="s">
        <v>420</v>
      </c>
      <c r="C249" s="19" t="s">
        <v>726</v>
      </c>
      <c r="D249" s="19" t="s">
        <v>498</v>
      </c>
      <c r="E249" s="33"/>
      <c r="F249" s="21"/>
      <c r="G249" s="21"/>
      <c r="H249" s="36"/>
    </row>
    <row r="250" spans="1:8" ht="34">
      <c r="A250" s="11">
        <v>406</v>
      </c>
      <c r="B250" s="19" t="s">
        <v>421</v>
      </c>
      <c r="C250" s="19" t="s">
        <v>727</v>
      </c>
      <c r="D250" s="19" t="s">
        <v>498</v>
      </c>
      <c r="E250" s="33"/>
      <c r="F250" s="21"/>
      <c r="G250" s="21"/>
      <c r="H250" s="36"/>
    </row>
    <row r="251" spans="1:8" ht="85">
      <c r="A251" s="11">
        <v>407</v>
      </c>
      <c r="B251" s="32" t="s">
        <v>120</v>
      </c>
      <c r="C251" s="19" t="s">
        <v>223</v>
      </c>
      <c r="D251" s="19" t="s">
        <v>498</v>
      </c>
      <c r="E251" s="33"/>
      <c r="F251" s="21"/>
      <c r="G251" s="21"/>
      <c r="H251" s="36"/>
    </row>
    <row r="252" spans="1:8" ht="119">
      <c r="A252" s="11">
        <v>408</v>
      </c>
      <c r="B252" s="19" t="s">
        <v>121</v>
      </c>
      <c r="C252" s="19" t="s">
        <v>224</v>
      </c>
      <c r="D252" s="19" t="s">
        <v>498</v>
      </c>
      <c r="E252" s="33"/>
      <c r="F252" s="21"/>
      <c r="G252" s="21"/>
      <c r="H252" s="36"/>
    </row>
    <row r="253" spans="1:8">
      <c r="B253" s="11"/>
    </row>
    <row r="255" spans="1:8">
      <c r="B255" s="11"/>
    </row>
    <row r="256" spans="1:8">
      <c r="B256" s="11"/>
    </row>
    <row r="257" spans="2:2">
      <c r="B257" s="11"/>
    </row>
    <row r="258" spans="2:2">
      <c r="B258" s="11"/>
    </row>
    <row r="259" spans="2:2">
      <c r="B259" s="11"/>
    </row>
    <row r="260" spans="2:2">
      <c r="B260" s="11"/>
    </row>
    <row r="261" spans="2:2">
      <c r="B261" s="11"/>
    </row>
    <row r="262" spans="2:2">
      <c r="B262" s="11"/>
    </row>
    <row r="263" spans="2:2">
      <c r="B263" s="11"/>
    </row>
    <row r="264" spans="2:2">
      <c r="B264" s="11"/>
    </row>
    <row r="265" spans="2:2">
      <c r="B265" s="11"/>
    </row>
    <row r="266" spans="2:2">
      <c r="B266" s="11"/>
    </row>
    <row r="267" spans="2:2">
      <c r="B267" s="11"/>
    </row>
    <row r="268" spans="2:2">
      <c r="B268" s="11"/>
    </row>
    <row r="269" spans="2:2">
      <c r="B269" s="11"/>
    </row>
    <row r="270" spans="2:2">
      <c r="B270" s="11"/>
    </row>
    <row r="271" spans="2:2">
      <c r="B271" s="11"/>
    </row>
    <row r="272" spans="2:2">
      <c r="B272" s="11"/>
    </row>
    <row r="273" spans="2:2">
      <c r="B273" s="11"/>
    </row>
    <row r="274" spans="2:2">
      <c r="B274" s="11"/>
    </row>
    <row r="275" spans="2:2">
      <c r="B275" s="11"/>
    </row>
    <row r="276" spans="2:2">
      <c r="B276" s="11"/>
    </row>
    <row r="277" spans="2:2">
      <c r="B277" s="11"/>
    </row>
    <row r="278" spans="2:2">
      <c r="B278" s="11"/>
    </row>
    <row r="279" spans="2:2">
      <c r="B279" s="11"/>
    </row>
    <row r="280" spans="2:2">
      <c r="B280" s="11"/>
    </row>
    <row r="281" spans="2:2">
      <c r="B281" s="11"/>
    </row>
    <row r="282" spans="2:2">
      <c r="B282" s="11"/>
    </row>
    <row r="283" spans="2:2">
      <c r="B283" s="11"/>
    </row>
    <row r="284" spans="2:2">
      <c r="B284" s="11"/>
    </row>
    <row r="285" spans="2:2">
      <c r="B285" s="11"/>
    </row>
    <row r="286" spans="2:2">
      <c r="B286" s="11"/>
    </row>
    <row r="287" spans="2:2">
      <c r="B287" s="11"/>
    </row>
    <row r="288" spans="2:2">
      <c r="B288" s="11"/>
    </row>
    <row r="289" spans="2:2">
      <c r="B289" s="11"/>
    </row>
    <row r="290" spans="2:2">
      <c r="B290" s="11"/>
    </row>
    <row r="291" spans="2:2">
      <c r="B291" s="11"/>
    </row>
    <row r="292" spans="2:2">
      <c r="B292" s="11"/>
    </row>
    <row r="293" spans="2:2">
      <c r="B293" s="11"/>
    </row>
    <row r="294" spans="2:2">
      <c r="B294" s="11"/>
    </row>
    <row r="295" spans="2:2">
      <c r="B295" s="11"/>
    </row>
    <row r="296" spans="2:2">
      <c r="B296" s="11"/>
    </row>
    <row r="297" spans="2:2">
      <c r="B297" s="11"/>
    </row>
    <row r="298" spans="2:2">
      <c r="B298" s="11"/>
    </row>
    <row r="299" spans="2:2">
      <c r="B299" s="11"/>
    </row>
    <row r="300" spans="2:2">
      <c r="B300" s="11"/>
    </row>
    <row r="301" spans="2:2">
      <c r="B301" s="11"/>
    </row>
    <row r="302" spans="2:2">
      <c r="B302" s="11"/>
    </row>
    <row r="303" spans="2:2">
      <c r="B303" s="11"/>
    </row>
    <row r="304" spans="2:2">
      <c r="B304" s="11"/>
    </row>
    <row r="305" spans="2:2">
      <c r="B305" s="11"/>
    </row>
    <row r="306" spans="2:2">
      <c r="B306" s="11"/>
    </row>
    <row r="307" spans="2:2">
      <c r="B307" s="11"/>
    </row>
    <row r="308" spans="2:2">
      <c r="B308" s="11"/>
    </row>
    <row r="309" spans="2:2">
      <c r="B309" s="11"/>
    </row>
    <row r="310" spans="2:2">
      <c r="B310" s="11"/>
    </row>
    <row r="311" spans="2:2">
      <c r="B311" s="11"/>
    </row>
    <row r="312" spans="2:2">
      <c r="B312" s="11"/>
    </row>
    <row r="313" spans="2:2">
      <c r="B313" s="11"/>
    </row>
    <row r="314" spans="2:2">
      <c r="B314" s="11"/>
    </row>
    <row r="315" spans="2:2">
      <c r="B315" s="11"/>
    </row>
    <row r="316" spans="2:2">
      <c r="B316" s="11"/>
    </row>
    <row r="317" spans="2:2">
      <c r="B317" s="11"/>
    </row>
    <row r="318" spans="2:2">
      <c r="B318" s="11"/>
    </row>
    <row r="319" spans="2:2">
      <c r="B319" s="11"/>
    </row>
    <row r="320" spans="2:2">
      <c r="B320" s="11"/>
    </row>
    <row r="321" spans="2:2">
      <c r="B321" s="11"/>
    </row>
    <row r="322" spans="2:2">
      <c r="B322" s="11"/>
    </row>
    <row r="323" spans="2:2">
      <c r="B323" s="11"/>
    </row>
    <row r="324" spans="2:2">
      <c r="B324" s="11"/>
    </row>
    <row r="325" spans="2:2">
      <c r="B325" s="11"/>
    </row>
    <row r="326" spans="2:2">
      <c r="B326" s="11"/>
    </row>
    <row r="327" spans="2:2">
      <c r="B327" s="11"/>
    </row>
    <row r="328" spans="2:2">
      <c r="B328" s="11"/>
    </row>
    <row r="329" spans="2:2">
      <c r="B329" s="11"/>
    </row>
    <row r="330" spans="2:2">
      <c r="B330" s="11"/>
    </row>
    <row r="331" spans="2:2">
      <c r="B331" s="11"/>
    </row>
    <row r="332" spans="2:2">
      <c r="B332" s="11"/>
    </row>
    <row r="333" spans="2:2">
      <c r="B333" s="11"/>
    </row>
    <row r="334" spans="2:2">
      <c r="B334" s="11"/>
    </row>
    <row r="335" spans="2:2">
      <c r="B335" s="11"/>
    </row>
    <row r="336" spans="2:2">
      <c r="B336" s="11"/>
    </row>
    <row r="337" spans="2:2">
      <c r="B337" s="11"/>
    </row>
    <row r="338" spans="2:2">
      <c r="B338" s="11"/>
    </row>
    <row r="339" spans="2:2">
      <c r="B339" s="11"/>
    </row>
    <row r="340" spans="2:2">
      <c r="B340" s="11"/>
    </row>
    <row r="341" spans="2:2">
      <c r="B341" s="11"/>
    </row>
    <row r="342" spans="2:2">
      <c r="B342" s="11"/>
    </row>
    <row r="343" spans="2:2">
      <c r="B343" s="11"/>
    </row>
    <row r="344" spans="2:2">
      <c r="B344" s="11"/>
    </row>
    <row r="345" spans="2:2">
      <c r="B345" s="11"/>
    </row>
    <row r="346" spans="2:2">
      <c r="B346" s="11"/>
    </row>
    <row r="347" spans="2:2">
      <c r="B347" s="11"/>
    </row>
    <row r="348" spans="2:2">
      <c r="B348" s="11"/>
    </row>
    <row r="349" spans="2:2">
      <c r="B349" s="11"/>
    </row>
    <row r="350" spans="2:2">
      <c r="B350" s="11"/>
    </row>
    <row r="351" spans="2:2">
      <c r="B351" s="11"/>
    </row>
    <row r="352" spans="2:2">
      <c r="B352" s="11"/>
    </row>
    <row r="353" spans="2:2">
      <c r="B353" s="11"/>
    </row>
    <row r="354" spans="2:2">
      <c r="B354" s="11"/>
    </row>
    <row r="355" spans="2:2">
      <c r="B355" s="11"/>
    </row>
    <row r="356" spans="2:2">
      <c r="B356" s="11"/>
    </row>
    <row r="357" spans="2:2">
      <c r="B357" s="11"/>
    </row>
    <row r="358" spans="2:2">
      <c r="B358" s="11"/>
    </row>
    <row r="359" spans="2:2">
      <c r="B359" s="11"/>
    </row>
    <row r="360" spans="2:2">
      <c r="B360" s="11"/>
    </row>
    <row r="361" spans="2:2">
      <c r="B361" s="11"/>
    </row>
    <row r="362" spans="2:2">
      <c r="B362" s="11"/>
    </row>
    <row r="363" spans="2:2">
      <c r="B363" s="11"/>
    </row>
    <row r="364" spans="2:2">
      <c r="B364" s="11"/>
    </row>
    <row r="365" spans="2:2">
      <c r="B365" s="11"/>
    </row>
    <row r="366" spans="2:2">
      <c r="B366" s="11"/>
    </row>
    <row r="367" spans="2:2">
      <c r="B367" s="11"/>
    </row>
    <row r="368" spans="2:2">
      <c r="B368" s="11"/>
    </row>
    <row r="369" spans="2:2">
      <c r="B369" s="11"/>
    </row>
    <row r="370" spans="2:2">
      <c r="B370" s="11"/>
    </row>
    <row r="371" spans="2:2">
      <c r="B371" s="11"/>
    </row>
  </sheetData>
  <mergeCells count="1">
    <mergeCell ref="C5:C15"/>
  </mergeCells>
  <dataValidations disablePrompts="1" count="1">
    <dataValidation type="list" allowBlank="1" showInputMessage="1" showErrorMessage="1" sqref="E80:E92 E246:E252 E238:E241 E224" xr:uid="{24706CEB-A8A8-3C4F-AA31-E5701C7A474B}">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FCF5B27-313E-894C-9B24-D28250EBF838}">
          <x14:formula1>
            <xm:f>Instructions!$A$13:$A$18</xm:f>
          </x14:formula1>
          <xm:sqref>E78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P2P</vt:lpstr>
      <vt:lpstr>Sourcing2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2019-07-05T21:02:18Z</dcterms:modified>
</cp:coreProperties>
</file>