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defaultThemeVersion="166925"/>
  <mc:AlternateContent xmlns:mc="http://schemas.openxmlformats.org/markup-compatibility/2006">
    <mc:Choice Requires="x15">
      <x15ac:absPath xmlns:x15ac="http://schemas.microsoft.com/office/spreadsheetml/2010/11/ac" url="D:\Escritorio\DOCUMETOS\Curso Excel AV Sanfer\"/>
    </mc:Choice>
  </mc:AlternateContent>
  <xr:revisionPtr revIDLastSave="0" documentId="13_ncr:1_{B17188A5-27CF-457E-A4D0-FA3CD54CD383}" xr6:coauthVersionLast="47" xr6:coauthVersionMax="47" xr10:uidLastSave="{00000000-0000-0000-0000-000000000000}"/>
  <bookViews>
    <workbookView xWindow="-20520" yWindow="-2640" windowWidth="20640" windowHeight="11160" activeTab="1" xr2:uid="{B686BBCB-B452-4C27-BC8E-3D50B7355063}"/>
  </bookViews>
  <sheets>
    <sheet name="Inicio" sheetId="2" r:id="rId1"/>
    <sheet name="Hoja1" sheetId="1" r:id="rId2"/>
  </sheets>
  <externalReferences>
    <externalReference r:id="rId3"/>
  </externalReferences>
  <definedNames>
    <definedName name="Envío">1.25</definedName>
    <definedName name="grp_WalkMeArrows">"shp_ArrowCurved,txt_FlechasDeLaGuía,shp_ArrowStraight"</definedName>
    <definedName name="grp_WalkMeBrace">"shp_BraceBottom,txt_WalkMeBrace,shp_LlaveDeApertura"</definedName>
    <definedName name="Impuesto_sobre_las_ventas">0.0825</definedName>
    <definedName name="Limones">[1]!tbl_FruitType5[Limones]</definedName>
    <definedName name="lst_Fruit">[1]!tbl_Fruit[Fruta]</definedName>
    <definedName name="lst_FruitType">[1]!tbl_FruitType[Manzanas]</definedName>
    <definedName name="Manzanas">[1]!tbl_FruitType[Manzanas]</definedName>
    <definedName name="Naranjas">[1]!tbl_FruitType4[Naranjas]</definedName>
    <definedName name="Plátanos">[1]!tbl_FruitType6[Plátanos]</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69" i="1" l="1"/>
  <c r="G67" i="1"/>
  <c r="G65" i="1"/>
  <c r="E56" i="1" l="1"/>
  <c r="E55" i="1"/>
  <c r="X22" i="1"/>
  <c r="D26" i="1"/>
  <c r="D24" i="1"/>
  <c r="D23" i="1"/>
  <c r="C19" i="1"/>
  <c r="C18" i="1"/>
  <c r="C17" i="1"/>
  <c r="C16" i="1"/>
  <c r="H24" i="1"/>
  <c r="B26" i="1"/>
  <c r="B25" i="1"/>
  <c r="B24" i="1"/>
  <c r="B23" i="1"/>
  <c r="D25" i="1" l="1"/>
</calcChain>
</file>

<file path=xl/sharedStrings.xml><?xml version="1.0" encoding="utf-8"?>
<sst xmlns="http://schemas.openxmlformats.org/spreadsheetml/2006/main" count="140" uniqueCount="91">
  <si>
    <t>Vuelva al principio presionando CTRL+INICIO. Para empezar el recorrido, presione CTRL+AVANZAR PÁGINA.</t>
  </si>
  <si>
    <t>Bloque 1 Formulas Avanzadas y Tablas Dinamicas</t>
  </si>
  <si>
    <t>Juan</t>
  </si>
  <si>
    <t>Comisión</t>
  </si>
  <si>
    <t>En esta sesión pondremos a prueba tu habilidad para trabajar con Funciones .SI tales como Sumar.si, Contar.Si, Promedio.si, Etc.</t>
  </si>
  <si>
    <t>Valor de propiedad</t>
  </si>
  <si>
    <t>Datos</t>
  </si>
  <si>
    <t>Resultado</t>
  </si>
  <si>
    <t>Detalles</t>
  </si>
  <si>
    <t>Suma los valores de propiedad superiores a 160,000.00</t>
  </si>
  <si>
    <t>Suma las comisiones de los valores de propiedad superiores a 160,000.00</t>
  </si>
  <si>
    <t>Suma las comisiones de los valores de propiedad igual a 300,000.00</t>
  </si>
  <si>
    <t>Suma las comisiones de los valores de propiedad superiores a 180,000.00</t>
  </si>
  <si>
    <t>Producto</t>
  </si>
  <si>
    <t>Fecha de venta</t>
  </si>
  <si>
    <t>Utilidad</t>
  </si>
  <si>
    <t>Mouse Negro</t>
  </si>
  <si>
    <t>Sumar solo valores negativos</t>
  </si>
  <si>
    <t>Sumar solo valores positivos</t>
  </si>
  <si>
    <t>Mouse Blanco</t>
  </si>
  <si>
    <t>Sumar solo las ventas de hoy</t>
  </si>
  <si>
    <t>Monitor</t>
  </si>
  <si>
    <t>Sumar solo los productos  que tienen la palabra Mouse</t>
  </si>
  <si>
    <t>Comparativo</t>
  </si>
  <si>
    <t>Descripcion</t>
  </si>
  <si>
    <t>Reporte de Ventas</t>
  </si>
  <si>
    <t>Fecha</t>
  </si>
  <si>
    <t>Vendedor</t>
  </si>
  <si>
    <t>Importe</t>
  </si>
  <si>
    <t>Ana</t>
  </si>
  <si>
    <t>Perla</t>
  </si>
  <si>
    <t>Karen</t>
  </si>
  <si>
    <t>Respuesta</t>
  </si>
  <si>
    <t>Total de ventas del Primer Trimestre</t>
  </si>
  <si>
    <t>Total de ventas de junio</t>
  </si>
  <si>
    <t>Total Vendido por Ana</t>
  </si>
  <si>
    <t>Total Vendido por Karen</t>
  </si>
  <si>
    <t>Cuanto Vendio ana en el segundo semestre</t>
  </si>
  <si>
    <t>Total Vendido por Perla</t>
  </si>
  <si>
    <t>Total de las Ventas Superiores a los 10,000.00</t>
  </si>
  <si>
    <t>Total de Ventas menores a 30,000.00</t>
  </si>
  <si>
    <t>Total de ventas en mayo</t>
  </si>
  <si>
    <t>Cantidad vendida</t>
  </si>
  <si>
    <t>Manzanas</t>
  </si>
  <si>
    <t>Leticia</t>
  </si>
  <si>
    <t>Alcachofas</t>
  </si>
  <si>
    <t>Plátanos</t>
  </si>
  <si>
    <t>Zanahorias</t>
  </si>
  <si>
    <t>Formula</t>
  </si>
  <si>
    <t>Agrega el número de productos que comienzan con A y fueron vendidos por Juan.</t>
  </si>
  <si>
    <t>Agrega el número de productos que no son plátanos y que fueron vendidos por Juan</t>
  </si>
  <si>
    <t>FECHA</t>
  </si>
  <si>
    <t>VENDEDOR</t>
  </si>
  <si>
    <t>DESCRIPCIÓN</t>
  </si>
  <si>
    <t>MONTO ($)</t>
  </si>
  <si>
    <t>JUAN</t>
  </si>
  <si>
    <t>3412- HP MOUSE INALAMBRICO GHz</t>
  </si>
  <si>
    <t>MANUEL</t>
  </si>
  <si>
    <t>1149- ACER MONITOR LED Y200</t>
  </si>
  <si>
    <t>DANIELA</t>
  </si>
  <si>
    <t>7622- HP LAPTOP X200 GRIS</t>
  </si>
  <si>
    <t>6387- EPSON IMPRESORA L1110 INKJET</t>
  </si>
  <si>
    <t>MARTA</t>
  </si>
  <si>
    <t>9748- HP LAPTOP A96LT LT (I3 I3,4GB GB,1TB</t>
  </si>
  <si>
    <t>6346- LOGITECH MOUSE M170 INALAMBRICO USB</t>
  </si>
  <si>
    <t>3499- LENOVO LAPTOP IP IGL05</t>
  </si>
  <si>
    <t>6602- LENOVO USB TB NEGRO</t>
  </si>
  <si>
    <t>CARLOS</t>
  </si>
  <si>
    <t>1769- DELL MOCHILA PARA LAPTOP ES BP 15 20</t>
  </si>
  <si>
    <t>7777- HP IMPRESORA MULTIFUNCION 2375</t>
  </si>
  <si>
    <t>3544- DELL LAPTOP K2DJ7 DJ7 (I7 I7,8GB GB,256GB GB SSD</t>
  </si>
  <si>
    <t>7913- LOGITECH MOUSE M280 NEG GRIS</t>
  </si>
  <si>
    <t>2796- LENOVO USB 3 0 32GBZ</t>
  </si>
  <si>
    <t>3058- LENOVO MOUSE M200 AZUL</t>
  </si>
  <si>
    <t>SUMAR.SI(C23:C26, "&lt;0")</t>
  </si>
  <si>
    <t>SUMAR.SI(C23:C26, "&gt;0")</t>
  </si>
  <si>
    <t>SUMAR.SI(B23:B26, "=" &amp; HOY(),C23:C26)</t>
  </si>
  <si>
    <t>SUMAR.SI(A23:A26, "=*Mouse*",C23:C26)</t>
  </si>
  <si>
    <t>Que tinene la palabra *A*</t>
  </si>
  <si>
    <t>Teclado + MOUSE</t>
  </si>
  <si>
    <t>ALC001</t>
  </si>
  <si>
    <t>NMD251</t>
  </si>
  <si>
    <t>PKG521</t>
  </si>
  <si>
    <t>OPR366</t>
  </si>
  <si>
    <t>OPKG521</t>
  </si>
  <si>
    <t>Que inician con la letra A*</t>
  </si>
  <si>
    <t>Que terminan con la letra *A</t>
  </si>
  <si>
    <t>Columna1</t>
  </si>
  <si>
    <t>¿Cuántas veces esta Juan?</t>
  </si>
  <si>
    <t>¿Cuántos productos son Dell?</t>
  </si>
  <si>
    <t>¿Cuántos productos HP vendio Daniela?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</si>
</sst>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4" formatCode="&quot;$&quot;#,##0.00"/>
    <numFmt numFmtId="165" formatCode="[$-1540A]m/d/yyyy;@"/>
  </numFmts>
  <fonts count="7" x14ac:knownFonts="1">
    <font>
      <sz val="11"/>
      <color theme="1"/>
      <name val="Calibri"/>
      <family val="2"/>
      <scheme val="minor"/>
    </font>
    <font>
      <sz val="11"/>
      <color theme="1"/>
      <name val="Calibri"/>
      <family val="2"/>
      <scheme val="minor"/>
    </font>
    <font>
      <b/>
      <sz val="13"/>
      <color theme="3"/>
      <name val="Calibri"/>
      <family val="2"/>
      <scheme val="minor"/>
    </font>
    <font>
      <sz val="54"/>
      <color theme="0"/>
      <name val="Segoe UI"/>
      <family val="2"/>
    </font>
    <font>
      <sz val="17"/>
      <color theme="0"/>
      <name val="Calibri"/>
      <family val="2"/>
      <scheme val="minor"/>
    </font>
    <font>
      <sz val="11"/>
      <color rgb="FF0B744D"/>
      <name val="Calibri"/>
      <family val="2"/>
      <scheme val="minor"/>
    </font>
    <font>
      <sz val="36"/>
      <color theme="0"/>
      <name val="Segoe UI"/>
      <family val="2"/>
    </font>
  </fonts>
  <fills count="4">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s>
  <borders count="13">
    <border>
      <left/>
      <right/>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s>
  <cellStyleXfs count="6">
    <xf numFmtId="0" fontId="0" fillId="0" borderId="0"/>
    <xf numFmtId="0" fontId="2" fillId="0" borderId="1" applyNumberFormat="0" applyFill="0" applyAlignment="0" applyProtection="0"/>
    <xf numFmtId="0" fontId="1" fillId="0" borderId="0"/>
    <xf numFmtId="0" fontId="4" fillId="2" borderId="0" applyNumberFormat="0" applyProtection="0">
      <alignment horizontal="left" wrapText="1" indent="4"/>
    </xf>
    <xf numFmtId="0" fontId="5" fillId="2" borderId="0" applyNumberFormat="0" applyProtection="0">
      <alignment horizontal="left" wrapText="1" indent="4"/>
    </xf>
    <xf numFmtId="44" fontId="1" fillId="0" borderId="0" applyFont="0" applyFill="0" applyBorder="0" applyAlignment="0" applyProtection="0"/>
  </cellStyleXfs>
  <cellXfs count="38">
    <xf numFmtId="0" fontId="0" fillId="0" borderId="0" xfId="0"/>
    <xf numFmtId="0" fontId="3" fillId="2" borderId="0" xfId="1" applyFont="1" applyFill="1" applyBorder="1" applyAlignment="1">
      <alignment horizontal="left" indent="1"/>
    </xf>
    <xf numFmtId="0" fontId="1" fillId="0" borderId="0" xfId="2"/>
    <xf numFmtId="0" fontId="4" fillId="2" borderId="0" xfId="3">
      <alignment horizontal="left" wrapText="1" indent="4"/>
    </xf>
    <xf numFmtId="0" fontId="5" fillId="2" borderId="0" xfId="4">
      <alignment horizontal="left" wrapText="1" indent="4"/>
    </xf>
    <xf numFmtId="0" fontId="6" fillId="2" borderId="0" xfId="1" applyFont="1" applyFill="1" applyBorder="1" applyAlignment="1">
      <alignment horizontal="left" wrapText="1" indent="1"/>
    </xf>
    <xf numFmtId="0" fontId="0" fillId="0" borderId="2" xfId="0" applyBorder="1"/>
    <xf numFmtId="44" fontId="0" fillId="0" borderId="2" xfId="5" applyFont="1" applyBorder="1"/>
    <xf numFmtId="164" fontId="0" fillId="0" borderId="2" xfId="5" applyNumberFormat="1" applyFont="1" applyBorder="1"/>
    <xf numFmtId="0" fontId="0" fillId="0" borderId="2" xfId="0" applyBorder="1" applyAlignment="1">
      <alignment horizontal="center"/>
    </xf>
    <xf numFmtId="14" fontId="0" fillId="0" borderId="2" xfId="0" applyNumberFormat="1" applyBorder="1"/>
    <xf numFmtId="0" fontId="0" fillId="3" borderId="2" xfId="0" applyFill="1" applyBorder="1"/>
    <xf numFmtId="0" fontId="0" fillId="0" borderId="0" xfId="0" applyBorder="1"/>
    <xf numFmtId="0" fontId="0" fillId="0" borderId="2" xfId="0" applyFill="1" applyBorder="1" applyAlignment="1">
      <alignment horizontal="center"/>
    </xf>
    <xf numFmtId="0" fontId="0" fillId="0" borderId="0" xfId="0" applyAlignment="1">
      <alignment horizontal="left"/>
    </xf>
    <xf numFmtId="165" fontId="0" fillId="0" borderId="2" xfId="0" applyNumberFormat="1" applyBorder="1"/>
    <xf numFmtId="0" fontId="0" fillId="0" borderId="0" xfId="0" applyBorder="1" applyAlignment="1">
      <alignment horizontal="center"/>
    </xf>
    <xf numFmtId="0" fontId="0" fillId="0" borderId="2" xfId="0" applyBorder="1" applyAlignment="1">
      <alignment horizontal="center" vertical="center" wrapText="1"/>
    </xf>
    <xf numFmtId="0" fontId="0" fillId="0" borderId="3" xfId="0" applyBorder="1" applyAlignment="1">
      <alignment horizontal="center" wrapText="1"/>
    </xf>
    <xf numFmtId="0" fontId="0" fillId="0" borderId="2" xfId="0" applyBorder="1" applyAlignment="1">
      <alignment horizontal="center" wrapText="1"/>
    </xf>
    <xf numFmtId="0" fontId="0" fillId="0" borderId="2" xfId="0" applyBorder="1" applyAlignment="1">
      <alignment horizontal="left" vertical="top"/>
    </xf>
    <xf numFmtId="0" fontId="0" fillId="0" borderId="2" xfId="0" applyFill="1" applyBorder="1" applyAlignment="1">
      <alignment horizontal="center"/>
    </xf>
    <xf numFmtId="0" fontId="0" fillId="0" borderId="2" xfId="0" applyBorder="1" applyAlignment="1">
      <alignment horizontal="left"/>
    </xf>
    <xf numFmtId="0" fontId="0" fillId="0" borderId="2" xfId="0" applyBorder="1" applyAlignment="1">
      <alignment horizontal="left" vertical="top" wrapText="1"/>
    </xf>
    <xf numFmtId="0" fontId="0" fillId="0" borderId="2" xfId="0" applyFill="1" applyBorder="1" applyAlignment="1">
      <alignment horizontal="left"/>
    </xf>
    <xf numFmtId="164" fontId="0" fillId="0" borderId="4" xfId="5" applyNumberFormat="1" applyFont="1" applyBorder="1"/>
    <xf numFmtId="0" fontId="0" fillId="0" borderId="3" xfId="0" applyBorder="1" applyAlignment="1">
      <alignment horizontal="center" vertical="center" wrapText="1"/>
    </xf>
    <xf numFmtId="0" fontId="0" fillId="0" borderId="5" xfId="0" applyBorder="1" applyAlignment="1">
      <alignment horizontal="center" wrapText="1"/>
    </xf>
    <xf numFmtId="0" fontId="0" fillId="0" borderId="6" xfId="0" applyBorder="1"/>
    <xf numFmtId="0" fontId="0" fillId="0" borderId="7" xfId="0" applyBorder="1"/>
    <xf numFmtId="0" fontId="0" fillId="0" borderId="7" xfId="0" applyFill="1" applyBorder="1" applyAlignment="1">
      <alignment horizontal="center"/>
    </xf>
    <xf numFmtId="0" fontId="0" fillId="0" borderId="8" xfId="0" applyFill="1" applyBorder="1" applyAlignment="1">
      <alignment horizontal="center"/>
    </xf>
    <xf numFmtId="164" fontId="0" fillId="0" borderId="9" xfId="5" applyNumberFormat="1" applyFont="1" applyBorder="1"/>
    <xf numFmtId="164" fontId="0" fillId="0" borderId="10" xfId="5" applyNumberFormat="1" applyFont="1" applyBorder="1"/>
    <xf numFmtId="0" fontId="0" fillId="0" borderId="10" xfId="0" applyBorder="1" applyAlignment="1">
      <alignment horizontal="center" wrapText="1"/>
    </xf>
    <xf numFmtId="0" fontId="0" fillId="0" borderId="11" xfId="0" applyBorder="1" applyAlignment="1">
      <alignment horizontal="center" wrapText="1"/>
    </xf>
    <xf numFmtId="0" fontId="0" fillId="0" borderId="12" xfId="0" applyFill="1" applyBorder="1"/>
    <xf numFmtId="0" fontId="0" fillId="0" borderId="0" xfId="0" applyNumberFormat="1"/>
  </cellXfs>
  <cellStyles count="6">
    <cellStyle name="Encabezado 1 2" xfId="3" xr:uid="{B36EC0BF-9D0D-477C-A022-E6CD9F83E238}"/>
    <cellStyle name="Encabezado 2 2" xfId="4" xr:uid="{3BE3E212-6048-4820-BC55-E71B3E1E175D}"/>
    <cellStyle name="Moneda" xfId="5" builtinId="4"/>
    <cellStyle name="Normal" xfId="0" builtinId="0"/>
    <cellStyle name="Normal 2" xfId="2" xr:uid="{67928A88-CC0F-4D75-A3B0-71B1E3B24E35}"/>
    <cellStyle name="Título 2" xfId="1" builtinId="17"/>
  </cellStyles>
  <dxfs count="6">
    <dxf>
      <font>
        <b val="0"/>
        <i val="0"/>
        <strike val="0"/>
        <condense val="0"/>
        <extend val="0"/>
        <outline val="0"/>
        <shadow val="0"/>
        <u val="none"/>
        <vertAlign val="baseline"/>
        <sz val="11"/>
        <color theme="1"/>
        <name val="Calibri"/>
        <family val="2"/>
        <scheme val="minor"/>
      </font>
      <numFmt numFmtId="164" formatCode="&quot;$&quot;#,##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64" formatCode="&quot;$&quot;#,##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64" formatCode="&quot;$&quot;#,##0.0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hyperlink" Target="#Hoja1!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0</xdr:col>
      <xdr:colOff>152400</xdr:colOff>
      <xdr:row>3</xdr:row>
      <xdr:rowOff>1062039</xdr:rowOff>
    </xdr:from>
    <xdr:to>
      <xdr:col>0</xdr:col>
      <xdr:colOff>2031713</xdr:colOff>
      <xdr:row>3</xdr:row>
      <xdr:rowOff>2058988</xdr:rowOff>
    </xdr:to>
    <xdr:pic>
      <xdr:nvPicPr>
        <xdr:cNvPr id="2" name="Imagen 1" descr="Logotipo de Excel">
          <a:extLst>
            <a:ext uri="{FF2B5EF4-FFF2-40B4-BE49-F238E27FC236}">
              <a16:creationId xmlns:a16="http://schemas.microsoft.com/office/drawing/2014/main" id="{005DF83C-824B-40AC-84A1-2197AF8BC4B9}"/>
            </a:ext>
          </a:extLst>
        </xdr:cNvPr>
        <xdr:cNvPicPr>
          <a:picLocks noChangeAspect="1"/>
        </xdr:cNvPicPr>
      </xdr:nvPicPr>
      <xdr:blipFill>
        <a:blip xmlns:r="http://schemas.openxmlformats.org/officeDocument/2006/relationships" r:embed="rId1"/>
        <a:stretch>
          <a:fillRect/>
        </a:stretch>
      </xdr:blipFill>
      <xdr:spPr>
        <a:xfrm>
          <a:off x="152400" y="3186114"/>
          <a:ext cx="1879313" cy="996949"/>
        </a:xfrm>
        <a:prstGeom prst="rect">
          <a:avLst/>
        </a:prstGeom>
      </xdr:spPr>
    </xdr:pic>
    <xdr:clientData/>
  </xdr:twoCellAnchor>
  <xdr:absoluteAnchor>
    <xdr:pos x="6581776" y="3636963"/>
    <xdr:ext cx="1837182" cy="514350"/>
    <xdr:sp macro="" textlink="">
      <xdr:nvSpPr>
        <xdr:cNvPr id="3" name="Botón Siguiente" descr="Forma de botón con un hipervínculo para ir al siguiente paso">
          <a:hlinkClick xmlns:r="http://schemas.openxmlformats.org/officeDocument/2006/relationships" r:id="rId2" tooltip="Seleccione esta opción para iniciar el recorrido"/>
          <a:extLst>
            <a:ext uri="{FF2B5EF4-FFF2-40B4-BE49-F238E27FC236}">
              <a16:creationId xmlns:a16="http://schemas.microsoft.com/office/drawing/2014/main" id="{4C2D5807-2DFD-4627-AF25-6156D9866900}"/>
            </a:ext>
          </a:extLst>
        </xdr:cNvPr>
        <xdr:cNvSpPr/>
      </xdr:nvSpPr>
      <xdr:spPr>
        <a:xfrm>
          <a:off x="6581776" y="3636963"/>
          <a:ext cx="1837182" cy="514350"/>
        </a:xfrm>
        <a:prstGeom prst="rec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rtl="0"/>
          <a:r>
            <a:rPr lang="es" sz="1750" b="0" cap="none" spc="0" baseline="0">
              <a:ln>
                <a:noFill/>
              </a:ln>
              <a:solidFill>
                <a:srgbClr val="217346"/>
              </a:solidFill>
              <a:effectLst/>
              <a:latin typeface="Segoe UI" panose="020B0502040204020203" pitchFamily="34" charset="0"/>
              <a:ea typeface="Segoe UI" pitchFamily="34" charset="0"/>
              <a:cs typeface="Segoe UI" panose="020B0502040204020203" pitchFamily="34" charset="0"/>
            </a:rPr>
            <a:t>Comencemos &gt;</a:t>
          </a:r>
          <a:endParaRPr lang="en-US" sz="1750" b="0" cap="none" spc="0">
            <a:ln>
              <a:noFill/>
            </a:ln>
            <a:solidFill>
              <a:srgbClr val="217346"/>
            </a:solidFill>
            <a:effectLst/>
            <a:latin typeface="Segoe UI" panose="020B0502040204020203" pitchFamily="34" charset="0"/>
            <a:ea typeface="Segoe UI" pitchFamily="34" charset="0"/>
            <a:cs typeface="Segoe UI" panose="020B0502040204020203" pitchFamily="34" charset="0"/>
          </a:endParaRPr>
        </a:p>
      </xdr:txBody>
    </xdr:sp>
    <xdr:clientData fPrintsWithSheet="0"/>
  </xdr:absolute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5</xdr:col>
      <xdr:colOff>353685</xdr:colOff>
      <xdr:row>12</xdr:row>
      <xdr:rowOff>19051</xdr:rowOff>
    </xdr:to>
    <xdr:pic>
      <xdr:nvPicPr>
        <xdr:cNvPr id="6" name="Imagen 5">
          <a:extLst>
            <a:ext uri="{FF2B5EF4-FFF2-40B4-BE49-F238E27FC236}">
              <a16:creationId xmlns:a16="http://schemas.microsoft.com/office/drawing/2014/main" id="{098DC873-978C-436C-8646-73B4A426BDC0}"/>
            </a:ext>
          </a:extLst>
        </xdr:cNvPr>
        <xdr:cNvPicPr>
          <a:picLocks noChangeAspect="1"/>
        </xdr:cNvPicPr>
      </xdr:nvPicPr>
      <xdr:blipFill>
        <a:blip xmlns:r="http://schemas.openxmlformats.org/officeDocument/2006/relationships" r:embed="rId1"/>
        <a:stretch>
          <a:fillRect/>
        </a:stretch>
      </xdr:blipFill>
      <xdr:spPr>
        <a:xfrm>
          <a:off x="0" y="1"/>
          <a:ext cx="9035397" cy="2262321"/>
        </a:xfrm>
        <a:prstGeom prst="rect">
          <a:avLst/>
        </a:prstGeom>
      </xdr:spPr>
    </xdr:pic>
    <xdr:clientData/>
  </xdr:twoCellAnchor>
  <xdr:twoCellAnchor>
    <xdr:from>
      <xdr:col>0</xdr:col>
      <xdr:colOff>323850</xdr:colOff>
      <xdr:row>0</xdr:row>
      <xdr:rowOff>47625</xdr:rowOff>
    </xdr:from>
    <xdr:to>
      <xdr:col>7</xdr:col>
      <xdr:colOff>241294</xdr:colOff>
      <xdr:row>2</xdr:row>
      <xdr:rowOff>167582</xdr:rowOff>
    </xdr:to>
    <xdr:sp macro="" textlink="">
      <xdr:nvSpPr>
        <xdr:cNvPr id="2" name="txt_EncabezadoPaseo" descr="Instrucciones SI">
          <a:extLst>
            <a:ext uri="{FF2B5EF4-FFF2-40B4-BE49-F238E27FC236}">
              <a16:creationId xmlns:a16="http://schemas.microsoft.com/office/drawing/2014/main" id="{4DF1E578-2D55-4546-9B55-13C01E70BED6}"/>
            </a:ext>
          </a:extLst>
        </xdr:cNvPr>
        <xdr:cNvSpPr txBox="1"/>
      </xdr:nvSpPr>
      <xdr:spPr>
        <a:xfrm>
          <a:off x="323850" y="47625"/>
          <a:ext cx="5251444" cy="5009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Instrucciones .SI</a:t>
          </a:r>
          <a:endParaRPr kumimoji="0" lang="en-US" sz="2200" b="1"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endParaRPr>
        </a:p>
      </xdr:txBody>
    </xdr:sp>
    <xdr:clientData/>
  </xdr:twoCellAnchor>
  <xdr:twoCellAnchor>
    <xdr:from>
      <xdr:col>0</xdr:col>
      <xdr:colOff>330360</xdr:colOff>
      <xdr:row>3</xdr:row>
      <xdr:rowOff>99862</xdr:rowOff>
    </xdr:from>
    <xdr:to>
      <xdr:col>7</xdr:col>
      <xdr:colOff>247804</xdr:colOff>
      <xdr:row>7</xdr:row>
      <xdr:rowOff>92288</xdr:rowOff>
    </xdr:to>
    <xdr:sp macro="" textlink="">
      <xdr:nvSpPr>
        <xdr:cNvPr id="3" name="txt_IntroducciónPaseo" descr="Las instrucciones SI le permiten realizar comparaciones lógicas entre condiciones. Una instrucción SI dice que si una condición es verdadera, haga una cosa, en caso contrario se asume que la condición es falsa y debe especificar otra cosa. Las fórmulas pueden devolver texto, valores o incluso más cálculos.&#10;">
          <a:extLst>
            <a:ext uri="{FF2B5EF4-FFF2-40B4-BE49-F238E27FC236}">
              <a16:creationId xmlns:a16="http://schemas.microsoft.com/office/drawing/2014/main" id="{9232D5E9-7D32-46EF-81F0-ABC9D0122E93}"/>
            </a:ext>
          </a:extLst>
        </xdr:cNvPr>
        <xdr:cNvSpPr txBox="1"/>
      </xdr:nvSpPr>
      <xdr:spPr>
        <a:xfrm>
          <a:off x="330360" y="671362"/>
          <a:ext cx="5251444" cy="754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MX"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La función SUMAR.SI se usa para sumar los valores intervalo de un rango que cumplan los criterios que haya especificado. Por ejemplo,</a:t>
          </a:r>
        </a:p>
        <a:p>
          <a:pPr marL="0" marR="0" lvl="0" indent="0" defTabSz="914400" rtl="0" eaLnBrk="1" fontAlgn="auto" latinLnBrk="0" hangingPunct="1">
            <a:lnSpc>
              <a:spcPct val="100000"/>
            </a:lnSpc>
            <a:spcBef>
              <a:spcPts val="0"/>
            </a:spcBef>
            <a:spcAft>
              <a:spcPts val="0"/>
            </a:spcAft>
            <a:buClrTx/>
            <a:buSzTx/>
            <a:buFontTx/>
            <a:buNone/>
            <a:tabLst/>
            <a:defRPr/>
          </a:pPr>
          <a:r>
            <a:rPr lang="es-MX"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supongamos que, en una columna que contiene números, solo quiere sumar los valores mayores que 5. Puede usar la siguiente </a:t>
          </a:r>
        </a:p>
        <a:p>
          <a:pPr marL="0" marR="0" lvl="0" indent="0" defTabSz="914400" rtl="0" eaLnBrk="1" fontAlgn="auto" latinLnBrk="0" hangingPunct="1">
            <a:lnSpc>
              <a:spcPct val="100000"/>
            </a:lnSpc>
            <a:spcBef>
              <a:spcPts val="0"/>
            </a:spcBef>
            <a:spcAft>
              <a:spcPts val="0"/>
            </a:spcAft>
            <a:buClrTx/>
            <a:buSzTx/>
            <a:buFontTx/>
            <a:buNone/>
            <a:tabLst/>
            <a:defRPr/>
          </a:pPr>
          <a:r>
            <a:rPr lang="es-MX"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fórmula: =SUMAR.SI(B2:B25,"&gt;5")</a:t>
          </a:r>
          <a:endParaRPr lang="e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editAs="oneCell">
    <xdr:from>
      <xdr:col>0</xdr:col>
      <xdr:colOff>0</xdr:colOff>
      <xdr:row>40</xdr:row>
      <xdr:rowOff>0</xdr:rowOff>
    </xdr:from>
    <xdr:to>
      <xdr:col>5</xdr:col>
      <xdr:colOff>709760</xdr:colOff>
      <xdr:row>52</xdr:row>
      <xdr:rowOff>19050</xdr:rowOff>
    </xdr:to>
    <xdr:pic>
      <xdr:nvPicPr>
        <xdr:cNvPr id="7" name="Imagen 6">
          <a:extLst>
            <a:ext uri="{FF2B5EF4-FFF2-40B4-BE49-F238E27FC236}">
              <a16:creationId xmlns:a16="http://schemas.microsoft.com/office/drawing/2014/main" id="{C4C4020F-3EF6-4C1B-9169-B26FCB42A1C1}"/>
            </a:ext>
          </a:extLst>
        </xdr:cNvPr>
        <xdr:cNvPicPr>
          <a:picLocks noChangeAspect="1"/>
        </xdr:cNvPicPr>
      </xdr:nvPicPr>
      <xdr:blipFill>
        <a:blip xmlns:r="http://schemas.openxmlformats.org/officeDocument/2006/relationships" r:embed="rId1"/>
        <a:stretch>
          <a:fillRect/>
        </a:stretch>
      </xdr:blipFill>
      <xdr:spPr>
        <a:xfrm>
          <a:off x="0" y="9284650"/>
          <a:ext cx="9391472" cy="2262321"/>
        </a:xfrm>
        <a:prstGeom prst="rect">
          <a:avLst/>
        </a:prstGeom>
      </xdr:spPr>
    </xdr:pic>
    <xdr:clientData/>
  </xdr:twoCellAnchor>
  <xdr:twoCellAnchor>
    <xdr:from>
      <xdr:col>0</xdr:col>
      <xdr:colOff>323850</xdr:colOff>
      <xdr:row>40</xdr:row>
      <xdr:rowOff>47624</xdr:rowOff>
    </xdr:from>
    <xdr:to>
      <xdr:col>7</xdr:col>
      <xdr:colOff>241294</xdr:colOff>
      <xdr:row>42</xdr:row>
      <xdr:rowOff>167582</xdr:rowOff>
    </xdr:to>
    <xdr:sp macro="" textlink="">
      <xdr:nvSpPr>
        <xdr:cNvPr id="8" name="txt_EncabezadoPaseo" descr="Instrucciones SI">
          <a:extLst>
            <a:ext uri="{FF2B5EF4-FFF2-40B4-BE49-F238E27FC236}">
              <a16:creationId xmlns:a16="http://schemas.microsoft.com/office/drawing/2014/main" id="{328E6F05-DB46-4F47-A9F4-D4FF27C7DC8B}"/>
            </a:ext>
          </a:extLst>
        </xdr:cNvPr>
        <xdr:cNvSpPr txBox="1"/>
      </xdr:nvSpPr>
      <xdr:spPr>
        <a:xfrm>
          <a:off x="323850" y="9332274"/>
          <a:ext cx="8952841" cy="493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Instrucciones .SI</a:t>
          </a:r>
          <a:endParaRPr kumimoji="0" lang="en-US" sz="2200" b="1"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endParaRPr>
        </a:p>
      </xdr:txBody>
    </xdr:sp>
    <xdr:clientData/>
  </xdr:twoCellAnchor>
  <xdr:twoCellAnchor>
    <xdr:from>
      <xdr:col>0</xdr:col>
      <xdr:colOff>330360</xdr:colOff>
      <xdr:row>43</xdr:row>
      <xdr:rowOff>99862</xdr:rowOff>
    </xdr:from>
    <xdr:to>
      <xdr:col>7</xdr:col>
      <xdr:colOff>247804</xdr:colOff>
      <xdr:row>47</xdr:row>
      <xdr:rowOff>92288</xdr:rowOff>
    </xdr:to>
    <xdr:sp macro="" textlink="">
      <xdr:nvSpPr>
        <xdr:cNvPr id="9" name="txt_IntroducciónPaseo" descr="Las instrucciones SI le permiten realizar comparaciones lógicas entre condiciones. Una instrucción SI dice que si una condición es verdadera, haga una cosa, en caso contrario se asume que la condición es falsa y debe especificar otra cosa. Las fórmulas pueden devolver texto, valores o incluso más cálculos.&#10;">
          <a:extLst>
            <a:ext uri="{FF2B5EF4-FFF2-40B4-BE49-F238E27FC236}">
              <a16:creationId xmlns:a16="http://schemas.microsoft.com/office/drawing/2014/main" id="{47FAC30F-05AD-432B-808B-641D75D32FAE}"/>
            </a:ext>
          </a:extLst>
        </xdr:cNvPr>
        <xdr:cNvSpPr txBox="1"/>
      </xdr:nvSpPr>
      <xdr:spPr>
        <a:xfrm>
          <a:off x="330360" y="9945329"/>
          <a:ext cx="8952841" cy="740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MX"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La función SUMAR.SI.CONJUNTO, una de las funciones matemáticas y trigonométricas, agrega todos los argumentos que cumplen varios criterios.</a:t>
          </a:r>
        </a:p>
        <a:p>
          <a:pPr marL="0" marR="0" lvl="0" indent="0" defTabSz="914400" rtl="0" eaLnBrk="1" fontAlgn="auto" latinLnBrk="0" hangingPunct="1">
            <a:lnSpc>
              <a:spcPct val="100000"/>
            </a:lnSpc>
            <a:spcBef>
              <a:spcPts val="0"/>
            </a:spcBef>
            <a:spcAft>
              <a:spcPts val="0"/>
            </a:spcAft>
            <a:buClrTx/>
            <a:buSzTx/>
            <a:buFontTx/>
            <a:buNone/>
            <a:tabLst/>
            <a:defRPr/>
          </a:pPr>
          <a:r>
            <a:rPr lang="es-MX"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Por ejemplo, puede usar SUMAR.SI.CONJUNTO para sumar el número de minoristas en el país que (1) tienen un único código postal y (2) cuyos</a:t>
          </a:r>
        </a:p>
        <a:p>
          <a:pPr marL="0" marR="0" lvl="0" indent="0" defTabSz="914400" rtl="0" eaLnBrk="1" fontAlgn="auto" latinLnBrk="0" hangingPunct="1">
            <a:lnSpc>
              <a:spcPct val="100000"/>
            </a:lnSpc>
            <a:spcBef>
              <a:spcPts val="0"/>
            </a:spcBef>
            <a:spcAft>
              <a:spcPts val="0"/>
            </a:spcAft>
            <a:buClrTx/>
            <a:buSzTx/>
            <a:buFontTx/>
            <a:buNone/>
            <a:tabLst/>
            <a:defRPr/>
          </a:pPr>
          <a:r>
            <a:rPr lang="es-MX"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beneficios superan un determinado valor en dólares.</a:t>
          </a:r>
          <a:endParaRPr lang="e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editAs="oneCell">
    <xdr:from>
      <xdr:col>0</xdr:col>
      <xdr:colOff>0</xdr:colOff>
      <xdr:row>85</xdr:row>
      <xdr:rowOff>0</xdr:rowOff>
    </xdr:from>
    <xdr:to>
      <xdr:col>5</xdr:col>
      <xdr:colOff>709760</xdr:colOff>
      <xdr:row>97</xdr:row>
      <xdr:rowOff>19050</xdr:rowOff>
    </xdr:to>
    <xdr:pic>
      <xdr:nvPicPr>
        <xdr:cNvPr id="10" name="Imagen 9">
          <a:extLst>
            <a:ext uri="{FF2B5EF4-FFF2-40B4-BE49-F238E27FC236}">
              <a16:creationId xmlns:a16="http://schemas.microsoft.com/office/drawing/2014/main" id="{80EAD6FA-0CA0-4CAE-8D4A-CE95E30B463F}"/>
            </a:ext>
          </a:extLst>
        </xdr:cNvPr>
        <xdr:cNvPicPr>
          <a:picLocks noChangeAspect="1"/>
        </xdr:cNvPicPr>
      </xdr:nvPicPr>
      <xdr:blipFill>
        <a:blip xmlns:r="http://schemas.openxmlformats.org/officeDocument/2006/relationships" r:embed="rId1"/>
        <a:stretch>
          <a:fillRect/>
        </a:stretch>
      </xdr:blipFill>
      <xdr:spPr>
        <a:xfrm>
          <a:off x="0" y="18168715"/>
          <a:ext cx="9391472" cy="2262321"/>
        </a:xfrm>
        <a:prstGeom prst="rect">
          <a:avLst/>
        </a:prstGeom>
      </xdr:spPr>
    </xdr:pic>
    <xdr:clientData/>
  </xdr:twoCellAnchor>
  <xdr:twoCellAnchor>
    <xdr:from>
      <xdr:col>0</xdr:col>
      <xdr:colOff>323850</xdr:colOff>
      <xdr:row>85</xdr:row>
      <xdr:rowOff>47624</xdr:rowOff>
    </xdr:from>
    <xdr:to>
      <xdr:col>7</xdr:col>
      <xdr:colOff>241294</xdr:colOff>
      <xdr:row>87</xdr:row>
      <xdr:rowOff>167582</xdr:rowOff>
    </xdr:to>
    <xdr:sp macro="" textlink="">
      <xdr:nvSpPr>
        <xdr:cNvPr id="11" name="txt_EncabezadoPaseo" descr="Instrucciones SI">
          <a:extLst>
            <a:ext uri="{FF2B5EF4-FFF2-40B4-BE49-F238E27FC236}">
              <a16:creationId xmlns:a16="http://schemas.microsoft.com/office/drawing/2014/main" id="{4971C3B3-BCDC-4F70-9EF8-5727AC6A11E2}"/>
            </a:ext>
          </a:extLst>
        </xdr:cNvPr>
        <xdr:cNvSpPr txBox="1"/>
      </xdr:nvSpPr>
      <xdr:spPr>
        <a:xfrm>
          <a:off x="323850" y="18216339"/>
          <a:ext cx="9843028" cy="493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Instrucciones .SI</a:t>
          </a:r>
          <a:endParaRPr kumimoji="0" lang="en-US" sz="2200" b="1"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endParaRPr>
        </a:p>
      </xdr:txBody>
    </xdr:sp>
    <xdr:clientData/>
  </xdr:twoCellAnchor>
  <xdr:twoCellAnchor>
    <xdr:from>
      <xdr:col>0</xdr:col>
      <xdr:colOff>330360</xdr:colOff>
      <xdr:row>88</xdr:row>
      <xdr:rowOff>99861</xdr:rowOff>
    </xdr:from>
    <xdr:to>
      <xdr:col>7</xdr:col>
      <xdr:colOff>247804</xdr:colOff>
      <xdr:row>92</xdr:row>
      <xdr:rowOff>92287</xdr:rowOff>
    </xdr:to>
    <xdr:sp macro="" textlink="">
      <xdr:nvSpPr>
        <xdr:cNvPr id="12" name="txt_IntroducciónPaseo" descr="Las instrucciones SI le permiten realizar comparaciones lógicas entre condiciones. Una instrucción SI dice que si una condición es verdadera, haga una cosa, en caso contrario se asume que la condición es falsa y debe especificar otra cosa. Las fórmulas pueden devolver texto, valores o incluso más cálculos.&#10;">
          <a:extLst>
            <a:ext uri="{FF2B5EF4-FFF2-40B4-BE49-F238E27FC236}">
              <a16:creationId xmlns:a16="http://schemas.microsoft.com/office/drawing/2014/main" id="{49A9624B-2297-4889-80C9-C587AE6F4B27}"/>
            </a:ext>
          </a:extLst>
        </xdr:cNvPr>
        <xdr:cNvSpPr txBox="1"/>
      </xdr:nvSpPr>
      <xdr:spPr>
        <a:xfrm>
          <a:off x="330360" y="18829394"/>
          <a:ext cx="9843028" cy="740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MX"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Use CONTAR.SI, una de las funciones estadísticas, para contar el número de celdas que cumplen un criterio; por ejemplo, para contar el número de</a:t>
          </a:r>
        </a:p>
        <a:p>
          <a:pPr marL="0" marR="0" lvl="0" indent="0" defTabSz="914400" rtl="0" eaLnBrk="1" fontAlgn="auto" latinLnBrk="0" hangingPunct="1">
            <a:lnSpc>
              <a:spcPct val="100000"/>
            </a:lnSpc>
            <a:spcBef>
              <a:spcPts val="0"/>
            </a:spcBef>
            <a:spcAft>
              <a:spcPts val="0"/>
            </a:spcAft>
            <a:buClrTx/>
            <a:buSzTx/>
            <a:buFontTx/>
            <a:buNone/>
            <a:tabLst/>
            <a:defRPr/>
          </a:pPr>
          <a:r>
            <a:rPr lang="es-MX"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veces que una ciudad determinada aparece en una lista de clientes.</a:t>
          </a:r>
        </a:p>
        <a:p>
          <a:pPr marL="0" marR="0" lvl="0" indent="0" defTabSz="914400" rtl="0" eaLnBrk="1" fontAlgn="auto" latinLnBrk="0" hangingPunct="1">
            <a:lnSpc>
              <a:spcPct val="100000"/>
            </a:lnSpc>
            <a:spcBef>
              <a:spcPts val="0"/>
            </a:spcBef>
            <a:spcAft>
              <a:spcPts val="0"/>
            </a:spcAft>
            <a:buClrTx/>
            <a:buSzTx/>
            <a:buFontTx/>
            <a:buNone/>
            <a:tabLst/>
            <a:defRPr/>
          </a:pPr>
          <a:endParaRPr lang="es-MX"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r>
            <a:rPr lang="es-MX"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En su forma más sencilla, CONTAR.SI indica lo siguiente:</a:t>
          </a:r>
        </a:p>
        <a:p>
          <a:pPr marL="0" marR="0" lvl="0" indent="0" defTabSz="914400" rtl="0" eaLnBrk="1" fontAlgn="auto" latinLnBrk="0" hangingPunct="1">
            <a:lnSpc>
              <a:spcPct val="100000"/>
            </a:lnSpc>
            <a:spcBef>
              <a:spcPts val="0"/>
            </a:spcBef>
            <a:spcAft>
              <a:spcPts val="0"/>
            </a:spcAft>
            <a:buClrTx/>
            <a:buSzTx/>
            <a:buFontTx/>
            <a:buNone/>
            <a:tabLst/>
            <a:defRPr/>
          </a:pPr>
          <a:r>
            <a:rPr lang="es-MX"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=CONTAR.SI(¿Dónde quiere realizar la búsqueda y qué quiere buscar?)</a:t>
          </a:r>
        </a:p>
        <a:p>
          <a:pPr marL="0" marR="0" lvl="0" indent="0" defTabSz="914400" rtl="0" eaLnBrk="1" fontAlgn="auto" latinLnBrk="0" hangingPunct="1">
            <a:lnSpc>
              <a:spcPct val="100000"/>
            </a:lnSpc>
            <a:spcBef>
              <a:spcPts val="0"/>
            </a:spcBef>
            <a:spcAft>
              <a:spcPts val="0"/>
            </a:spcAft>
            <a:buClrTx/>
            <a:buSzTx/>
            <a:buFontTx/>
            <a:buNone/>
            <a:tabLst/>
            <a:defRPr/>
          </a:pPr>
          <a:endParaRPr lang="es-MX"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r>
            <a:rPr lang="es-MX"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La función CONTAR.SI.CONJUNTO aplica criterios a las celdas de varios rangos y cuenta el número de veces que se cumplen todos los criterios.</a:t>
          </a:r>
          <a:endParaRPr lang="e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editAs="oneCell">
    <xdr:from>
      <xdr:col>0</xdr:col>
      <xdr:colOff>0</xdr:colOff>
      <xdr:row>98</xdr:row>
      <xdr:rowOff>186939</xdr:rowOff>
    </xdr:from>
    <xdr:to>
      <xdr:col>5</xdr:col>
      <xdr:colOff>709760</xdr:colOff>
      <xdr:row>111</xdr:row>
      <xdr:rowOff>19049</xdr:rowOff>
    </xdr:to>
    <xdr:pic>
      <xdr:nvPicPr>
        <xdr:cNvPr id="13" name="Imagen 12">
          <a:extLst>
            <a:ext uri="{FF2B5EF4-FFF2-40B4-BE49-F238E27FC236}">
              <a16:creationId xmlns:a16="http://schemas.microsoft.com/office/drawing/2014/main" id="{8A5168C3-BA5E-4D97-88EA-D390F2A67335}"/>
            </a:ext>
          </a:extLst>
        </xdr:cNvPr>
        <xdr:cNvPicPr>
          <a:picLocks noChangeAspect="1"/>
        </xdr:cNvPicPr>
      </xdr:nvPicPr>
      <xdr:blipFill>
        <a:blip xmlns:r="http://schemas.openxmlformats.org/officeDocument/2006/relationships" r:embed="rId1"/>
        <a:stretch>
          <a:fillRect/>
        </a:stretch>
      </xdr:blipFill>
      <xdr:spPr>
        <a:xfrm>
          <a:off x="0" y="20785864"/>
          <a:ext cx="9391472" cy="2262321"/>
        </a:xfrm>
        <a:prstGeom prst="rect">
          <a:avLst/>
        </a:prstGeom>
      </xdr:spPr>
    </xdr:pic>
    <xdr:clientData/>
  </xdr:twoCellAnchor>
  <xdr:twoCellAnchor>
    <xdr:from>
      <xdr:col>0</xdr:col>
      <xdr:colOff>323850</xdr:colOff>
      <xdr:row>99</xdr:row>
      <xdr:rowOff>47624</xdr:rowOff>
    </xdr:from>
    <xdr:to>
      <xdr:col>7</xdr:col>
      <xdr:colOff>241294</xdr:colOff>
      <xdr:row>101</xdr:row>
      <xdr:rowOff>167581</xdr:rowOff>
    </xdr:to>
    <xdr:sp macro="" textlink="">
      <xdr:nvSpPr>
        <xdr:cNvPr id="14" name="txt_EncabezadoPaseo" descr="Instrucciones SI">
          <a:extLst>
            <a:ext uri="{FF2B5EF4-FFF2-40B4-BE49-F238E27FC236}">
              <a16:creationId xmlns:a16="http://schemas.microsoft.com/office/drawing/2014/main" id="{EF4530CF-8DA4-4057-A6E2-38B73C6E8D6A}"/>
            </a:ext>
          </a:extLst>
        </xdr:cNvPr>
        <xdr:cNvSpPr txBox="1"/>
      </xdr:nvSpPr>
      <xdr:spPr>
        <a:xfrm>
          <a:off x="323850" y="20833488"/>
          <a:ext cx="9843028" cy="493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Instrucciones .SI</a:t>
          </a:r>
          <a:endParaRPr kumimoji="0" lang="en-US" sz="2200" b="1"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endParaRPr>
        </a:p>
      </xdr:txBody>
    </xdr:sp>
    <xdr:clientData/>
  </xdr:twoCellAnchor>
  <xdr:twoCellAnchor>
    <xdr:from>
      <xdr:col>0</xdr:col>
      <xdr:colOff>330360</xdr:colOff>
      <xdr:row>102</xdr:row>
      <xdr:rowOff>99861</xdr:rowOff>
    </xdr:from>
    <xdr:to>
      <xdr:col>7</xdr:col>
      <xdr:colOff>247804</xdr:colOff>
      <xdr:row>106</xdr:row>
      <xdr:rowOff>92287</xdr:rowOff>
    </xdr:to>
    <xdr:sp macro="" textlink="">
      <xdr:nvSpPr>
        <xdr:cNvPr id="15" name="txt_IntroducciónPaseo" descr="Las instrucciones SI le permiten realizar comparaciones lógicas entre condiciones. Una instrucción SI dice que si una condición es verdadera, haga una cosa, en caso contrario se asume que la condición es falsa y debe especificar otra cosa. Las fórmulas pueden devolver texto, valores o incluso más cálculos.&#10;">
          <a:extLst>
            <a:ext uri="{FF2B5EF4-FFF2-40B4-BE49-F238E27FC236}">
              <a16:creationId xmlns:a16="http://schemas.microsoft.com/office/drawing/2014/main" id="{5986AA0C-8801-48EE-8580-997AFC926F28}"/>
            </a:ext>
          </a:extLst>
        </xdr:cNvPr>
        <xdr:cNvSpPr txBox="1"/>
      </xdr:nvSpPr>
      <xdr:spPr>
        <a:xfrm>
          <a:off x="330360" y="21446543"/>
          <a:ext cx="9843028" cy="740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s-MX"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La función COINCIDIR busca un elemento determinado en un intervalo de celdas y después devuelve la posición relativa de dicho elemento en el</a:t>
          </a:r>
        </a:p>
        <a:p>
          <a:pPr marL="0" marR="0" lvl="0" indent="0" defTabSz="914400" rtl="0" eaLnBrk="1" fontAlgn="auto" latinLnBrk="0" hangingPunct="1">
            <a:lnSpc>
              <a:spcPct val="100000"/>
            </a:lnSpc>
            <a:spcBef>
              <a:spcPts val="0"/>
            </a:spcBef>
            <a:spcAft>
              <a:spcPts val="0"/>
            </a:spcAft>
            <a:buClrTx/>
            <a:buSzTx/>
            <a:buFontTx/>
            <a:buNone/>
            <a:tabLst/>
            <a:defRPr/>
          </a:pPr>
          <a:r>
            <a:rPr lang="es-MX"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rango. Por ejemplo, si el rango A1:A3 contiene los valores 5, 25 y 38, la fórmula =COINCIDIR(25,A1:A3,0) devuelve el número 2, porque 25 es el </a:t>
          </a:r>
        </a:p>
        <a:p>
          <a:pPr marL="0" marR="0" lvl="0" indent="0" defTabSz="914400" rtl="0" eaLnBrk="1" fontAlgn="auto" latinLnBrk="0" hangingPunct="1">
            <a:lnSpc>
              <a:spcPct val="100000"/>
            </a:lnSpc>
            <a:spcBef>
              <a:spcPts val="0"/>
            </a:spcBef>
            <a:spcAft>
              <a:spcPts val="0"/>
            </a:spcAft>
            <a:buClrTx/>
            <a:buSzTx/>
            <a:buFontTx/>
            <a:buNone/>
            <a:tabLst/>
            <a:defRPr/>
          </a:pPr>
          <a:r>
            <a:rPr lang="es-MX"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segundo elemento del rango.</a:t>
          </a:r>
        </a:p>
        <a:p>
          <a:pPr marL="0" marR="0" lvl="0" indent="0" defTabSz="914400" rtl="0" eaLnBrk="1" fontAlgn="auto" latinLnBrk="0" hangingPunct="1">
            <a:lnSpc>
              <a:spcPct val="100000"/>
            </a:lnSpc>
            <a:spcBef>
              <a:spcPts val="0"/>
            </a:spcBef>
            <a:spcAft>
              <a:spcPts val="0"/>
            </a:spcAft>
            <a:buClrTx/>
            <a:buSzTx/>
            <a:buFontTx/>
            <a:buNone/>
            <a:tabLst/>
            <a:defRPr/>
          </a:pPr>
          <a:br>
            <a:rPr lang="es-MX"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br>
          <a:r>
            <a:rPr lang="es-MX"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a:t>
          </a:r>
          <a:endParaRPr lang="e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tf16400656_win32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icio"/>
      <sheetName val="Conceptos básicos"/>
      <sheetName val="Introducción a las funciones"/>
      <sheetName val="PROMEDIO"/>
      <sheetName val="MIN y MAX"/>
      <sheetName val="Fecha y hora"/>
      <sheetName val="Unir texto y números"/>
      <sheetName val="Instrucciones SI"/>
      <sheetName val="BUSCARV"/>
      <sheetName val="Funciones condicionales"/>
      <sheetName val="Asistente para funciones"/>
      <sheetName val="Errores de fórmula"/>
      <sheetName val="Obtener más información"/>
      <sheetName val="tf16400656_win3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D2C7BC-7531-4F5F-8E78-962BE79515AE}" name="Tabla1" displayName="Tabla1" ref="A15:E19" totalsRowShown="0" headerRowBorderDxfId="4" tableBorderDxfId="5" totalsRowBorderDxfId="3">
  <autoFilter ref="A15:E19" xr:uid="{04D2C7BC-7531-4F5F-8E78-962BE79515AE}"/>
  <tableColumns count="5">
    <tableColumn id="1" xr3:uid="{2B73867C-A986-4B21-9547-9A787F10F8A7}" name="Valor de propiedad" dataDxfId="2" dataCellStyle="Moneda"/>
    <tableColumn id="2" xr3:uid="{06742A70-04D3-4279-BB6A-B81343076E10}" name="Comisión" dataDxfId="1" dataCellStyle="Moneda"/>
    <tableColumn id="3" xr3:uid="{D07FC8DE-5903-4773-994B-721D76BC24A9}" name="Datos" dataDxfId="0" dataCellStyle="Moneda"/>
    <tableColumn id="4" xr3:uid="{ADE98044-AF2E-4099-AD49-AC365FEC1A17}" name="Detalles"/>
    <tableColumn id="5" xr3:uid="{F2A91567-1D1F-40A7-BA22-B3327D4F87FA}" name="Columna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24733-8AD1-461B-AC73-B1DA475EC323}">
  <sheetPr codeName="Hoja1">
    <pageSetUpPr autoPageBreaks="0"/>
  </sheetPr>
  <dimension ref="A1:A4"/>
  <sheetViews>
    <sheetView showGridLines="0" workbookViewId="0">
      <selection activeCell="D4" sqref="D4"/>
    </sheetView>
  </sheetViews>
  <sheetFormatPr baseColWidth="10" defaultColWidth="11.140625" defaultRowHeight="20.25" customHeight="1" x14ac:dyDescent="0.25"/>
  <cols>
    <col min="1" max="1" width="129.7109375" style="2" customWidth="1"/>
    <col min="2" max="2" width="3.5703125" style="2" customWidth="1"/>
    <col min="3" max="16384" width="11.140625" style="2"/>
  </cols>
  <sheetData>
    <row r="1" spans="1:1" ht="20.25" customHeight="1" x14ac:dyDescent="1.25">
      <c r="A1" s="1"/>
    </row>
    <row r="2" spans="1:1" ht="102" customHeight="1" x14ac:dyDescent="0.9">
      <c r="A2" s="5" t="s">
        <v>1</v>
      </c>
    </row>
    <row r="3" spans="1:1" ht="45" x14ac:dyDescent="0.35">
      <c r="A3" s="3" t="s">
        <v>4</v>
      </c>
    </row>
    <row r="4" spans="1:1" ht="180" customHeight="1" x14ac:dyDescent="0.25">
      <c r="A4" s="4" t="s">
        <v>0</v>
      </c>
    </row>
  </sheetData>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A0582-FECD-4E91-B37A-83CCFD38B352}">
  <sheetPr codeName="Hoja2"/>
  <dimension ref="A15:X175"/>
  <sheetViews>
    <sheetView tabSelected="1" topLeftCell="B64" zoomScale="110" zoomScaleNormal="110" workbookViewId="0">
      <selection activeCell="G69" sqref="G69"/>
    </sheetView>
  </sheetViews>
  <sheetFormatPr baseColWidth="10" defaultRowHeight="15" x14ac:dyDescent="0.25"/>
  <cols>
    <col min="1" max="1" width="19.85546875" customWidth="1"/>
    <col min="2" max="2" width="14.28515625" bestFit="1" customWidth="1"/>
    <col min="3" max="3" width="13.85546875" customWidth="1"/>
    <col min="4" max="4" width="38.85546875" customWidth="1"/>
    <col min="5" max="5" width="43.42578125" customWidth="1"/>
    <col min="6" max="6" width="16.42578125" customWidth="1"/>
    <col min="7" max="7" width="32.85546875" customWidth="1"/>
  </cols>
  <sheetData>
    <row r="15" spans="1:8" x14ac:dyDescent="0.25">
      <c r="A15" s="28" t="s">
        <v>5</v>
      </c>
      <c r="B15" s="29" t="s">
        <v>3</v>
      </c>
      <c r="C15" s="29" t="s">
        <v>6</v>
      </c>
      <c r="D15" s="30" t="s">
        <v>8</v>
      </c>
      <c r="E15" s="31" t="s">
        <v>87</v>
      </c>
    </row>
    <row r="16" spans="1:8" ht="51" customHeight="1" x14ac:dyDescent="0.25">
      <c r="A16" s="25">
        <v>100000</v>
      </c>
      <c r="B16" s="8">
        <v>7000</v>
      </c>
      <c r="C16" s="8">
        <f>SUMIF(A16:A19,"&gt;160000",B16:B19)</f>
        <v>63000</v>
      </c>
      <c r="D16" s="17" t="s">
        <v>10</v>
      </c>
      <c r="E16" s="26"/>
      <c r="H16">
        <v>5</v>
      </c>
    </row>
    <row r="17" spans="1:24" ht="48.75" customHeight="1" x14ac:dyDescent="0.25">
      <c r="A17" s="25">
        <v>200000</v>
      </c>
      <c r="B17" s="8">
        <v>14000</v>
      </c>
      <c r="C17" s="8">
        <f>SUMIF(A16:A19,"&gt;160000")</f>
        <v>900000</v>
      </c>
      <c r="D17" s="18" t="s">
        <v>9</v>
      </c>
      <c r="E17" s="27"/>
      <c r="H17">
        <v>5</v>
      </c>
    </row>
    <row r="18" spans="1:24" ht="47.25" customHeight="1" x14ac:dyDescent="0.25">
      <c r="A18" s="25">
        <v>300000</v>
      </c>
      <c r="B18" s="8">
        <v>21000</v>
      </c>
      <c r="C18" s="8">
        <f>SUMIF(A16:A19,"=300000",B16:B19)</f>
        <v>21000</v>
      </c>
      <c r="D18" s="19" t="s">
        <v>11</v>
      </c>
      <c r="E18" s="18"/>
      <c r="H18">
        <v>5</v>
      </c>
    </row>
    <row r="19" spans="1:24" ht="54" customHeight="1" x14ac:dyDescent="0.25">
      <c r="A19" s="32">
        <v>400000</v>
      </c>
      <c r="B19" s="33">
        <v>28000</v>
      </c>
      <c r="C19" s="33">
        <f>SUMIF(A16:A19,"&gt;180000",B16:B19)</f>
        <v>63000</v>
      </c>
      <c r="D19" s="34" t="s">
        <v>12</v>
      </c>
      <c r="E19" s="35"/>
      <c r="H19">
        <v>5</v>
      </c>
    </row>
    <row r="20" spans="1:24" x14ac:dyDescent="0.25">
      <c r="H20">
        <v>5</v>
      </c>
    </row>
    <row r="21" spans="1:24" x14ac:dyDescent="0.25">
      <c r="H21">
        <v>5</v>
      </c>
    </row>
    <row r="22" spans="1:24" x14ac:dyDescent="0.25">
      <c r="A22" s="6" t="s">
        <v>13</v>
      </c>
      <c r="B22" s="6" t="s">
        <v>14</v>
      </c>
      <c r="C22" s="6" t="s">
        <v>15</v>
      </c>
      <c r="D22" s="6" t="s">
        <v>7</v>
      </c>
      <c r="E22" s="6" t="s">
        <v>23</v>
      </c>
      <c r="F22" s="22" t="s">
        <v>24</v>
      </c>
      <c r="G22" s="22"/>
      <c r="H22">
        <v>5</v>
      </c>
      <c r="U22" s="6" t="s">
        <v>80</v>
      </c>
      <c r="V22" s="6">
        <v>1</v>
      </c>
      <c r="X22">
        <f>SUMIF(U22:U33,"=*6",V22:V33)</f>
        <v>11</v>
      </c>
    </row>
    <row r="23" spans="1:24" x14ac:dyDescent="0.25">
      <c r="A23" s="6" t="s">
        <v>16</v>
      </c>
      <c r="B23" s="10">
        <f ca="1">TODAY()</f>
        <v>44405</v>
      </c>
      <c r="C23" s="6">
        <v>5</v>
      </c>
      <c r="D23" s="6">
        <f>SUMIF(C23:C26,"&lt;0")</f>
        <v>-2</v>
      </c>
      <c r="E23" s="11" t="s">
        <v>74</v>
      </c>
      <c r="F23" s="22" t="s">
        <v>17</v>
      </c>
      <c r="G23" s="22"/>
      <c r="H23">
        <v>1</v>
      </c>
      <c r="U23" s="6" t="s">
        <v>81</v>
      </c>
      <c r="V23" s="6">
        <v>2</v>
      </c>
    </row>
    <row r="24" spans="1:24" x14ac:dyDescent="0.25">
      <c r="A24" s="6" t="s">
        <v>79</v>
      </c>
      <c r="B24" s="10">
        <f ca="1">TODAY() - 15</f>
        <v>44390</v>
      </c>
      <c r="C24" s="6">
        <v>-2</v>
      </c>
      <c r="D24" s="6">
        <f>SUMIF(C23:C26,"&gt;0")</f>
        <v>30</v>
      </c>
      <c r="E24" s="11" t="s">
        <v>75</v>
      </c>
      <c r="F24" s="22" t="s">
        <v>18</v>
      </c>
      <c r="G24" s="22"/>
      <c r="H24" s="16">
        <f>SUMIF(H16:H23,"&gt;5")</f>
        <v>0</v>
      </c>
      <c r="U24" s="6" t="s">
        <v>84</v>
      </c>
      <c r="V24" s="6">
        <v>56</v>
      </c>
    </row>
    <row r="25" spans="1:24" x14ac:dyDescent="0.25">
      <c r="A25" s="6" t="s">
        <v>19</v>
      </c>
      <c r="B25" s="10">
        <f ca="1">TODAY() - 8</f>
        <v>44397</v>
      </c>
      <c r="C25" s="6">
        <v>5</v>
      </c>
      <c r="D25" s="6">
        <f ca="1">SUMIF(B23:B26,"=" &amp; TODAY(),C23:C26)</f>
        <v>25</v>
      </c>
      <c r="E25" s="11" t="s">
        <v>76</v>
      </c>
      <c r="F25" s="22" t="s">
        <v>20</v>
      </c>
      <c r="G25" s="22"/>
      <c r="H25" s="16"/>
      <c r="U25" s="6" t="s">
        <v>83</v>
      </c>
      <c r="V25" s="6">
        <v>8</v>
      </c>
    </row>
    <row r="26" spans="1:24" x14ac:dyDescent="0.25">
      <c r="A26" s="6" t="s">
        <v>21</v>
      </c>
      <c r="B26" s="10">
        <f ca="1">TODAY()</f>
        <v>44405</v>
      </c>
      <c r="C26" s="6">
        <v>20</v>
      </c>
      <c r="D26" s="6">
        <f>SUMIF(A23:A26,"=*Mouse*",C23:C26)</f>
        <v>8</v>
      </c>
      <c r="E26" s="11" t="s">
        <v>77</v>
      </c>
      <c r="F26" s="22" t="s">
        <v>22</v>
      </c>
      <c r="G26" s="22"/>
      <c r="H26" s="16"/>
      <c r="I26" t="s">
        <v>78</v>
      </c>
      <c r="U26" s="6" t="s">
        <v>80</v>
      </c>
      <c r="V26" s="6">
        <v>8</v>
      </c>
    </row>
    <row r="27" spans="1:24" x14ac:dyDescent="0.25">
      <c r="I27" t="s">
        <v>85</v>
      </c>
      <c r="U27" s="6" t="s">
        <v>80</v>
      </c>
      <c r="V27" s="6">
        <v>1</v>
      </c>
    </row>
    <row r="28" spans="1:24" x14ac:dyDescent="0.25">
      <c r="A28" t="s">
        <v>25</v>
      </c>
      <c r="I28" t="s">
        <v>86</v>
      </c>
      <c r="U28" s="6" t="s">
        <v>81</v>
      </c>
      <c r="V28" s="6">
        <v>1</v>
      </c>
    </row>
    <row r="29" spans="1:24" x14ac:dyDescent="0.25">
      <c r="A29" s="6" t="s">
        <v>26</v>
      </c>
      <c r="B29" s="6" t="s">
        <v>27</v>
      </c>
      <c r="C29" s="6" t="s">
        <v>28</v>
      </c>
      <c r="D29" s="36"/>
      <c r="E29" s="6" t="s">
        <v>32</v>
      </c>
      <c r="F29" s="24" t="s">
        <v>8</v>
      </c>
      <c r="G29" s="24"/>
      <c r="U29" s="6" t="s">
        <v>82</v>
      </c>
      <c r="V29" s="6">
        <v>1</v>
      </c>
    </row>
    <row r="30" spans="1:24" x14ac:dyDescent="0.25">
      <c r="A30" s="10">
        <v>44215</v>
      </c>
      <c r="B30" s="6" t="s">
        <v>29</v>
      </c>
      <c r="C30" s="7">
        <v>10000</v>
      </c>
      <c r="D30" s="12"/>
      <c r="E30" s="6"/>
      <c r="F30" s="24" t="s">
        <v>33</v>
      </c>
      <c r="G30" s="24"/>
      <c r="U30" s="6" t="s">
        <v>83</v>
      </c>
      <c r="V30" s="6">
        <v>1</v>
      </c>
    </row>
    <row r="31" spans="1:24" x14ac:dyDescent="0.25">
      <c r="A31" s="10">
        <v>44334</v>
      </c>
      <c r="B31" s="6" t="s">
        <v>30</v>
      </c>
      <c r="C31" s="7">
        <v>20000</v>
      </c>
      <c r="D31" s="12"/>
      <c r="E31" s="6"/>
      <c r="F31" s="24" t="s">
        <v>34</v>
      </c>
      <c r="G31" s="24"/>
      <c r="U31" s="6" t="s">
        <v>83</v>
      </c>
      <c r="V31" s="6">
        <v>1</v>
      </c>
    </row>
    <row r="32" spans="1:24" x14ac:dyDescent="0.25">
      <c r="A32" s="10">
        <v>44336</v>
      </c>
      <c r="B32" s="6" t="s">
        <v>31</v>
      </c>
      <c r="C32" s="7">
        <v>30202</v>
      </c>
      <c r="D32" s="12"/>
      <c r="E32" s="6"/>
      <c r="F32" s="24" t="s">
        <v>35</v>
      </c>
      <c r="G32" s="24"/>
      <c r="U32" s="6" t="s">
        <v>83</v>
      </c>
      <c r="V32" s="6">
        <v>1</v>
      </c>
    </row>
    <row r="33" spans="1:22" x14ac:dyDescent="0.25">
      <c r="A33" s="10">
        <v>44348</v>
      </c>
      <c r="B33" s="6" t="s">
        <v>31</v>
      </c>
      <c r="C33" s="7">
        <v>30302</v>
      </c>
      <c r="D33" s="12"/>
      <c r="E33" s="6"/>
      <c r="F33" s="24" t="s">
        <v>36</v>
      </c>
      <c r="G33" s="24"/>
      <c r="U33" s="6" t="s">
        <v>80</v>
      </c>
      <c r="V33" s="6">
        <v>1</v>
      </c>
    </row>
    <row r="34" spans="1:22" x14ac:dyDescent="0.25">
      <c r="A34" s="10">
        <v>44357</v>
      </c>
      <c r="B34" s="6" t="s">
        <v>30</v>
      </c>
      <c r="C34" s="7">
        <v>12340</v>
      </c>
      <c r="D34" s="12"/>
      <c r="E34" s="6"/>
      <c r="F34" s="24" t="s">
        <v>37</v>
      </c>
      <c r="G34" s="24"/>
    </row>
    <row r="35" spans="1:22" x14ac:dyDescent="0.25">
      <c r="A35" s="10">
        <v>44358</v>
      </c>
      <c r="B35" s="6" t="s">
        <v>30</v>
      </c>
      <c r="C35" s="7">
        <v>12440</v>
      </c>
      <c r="D35" s="12"/>
      <c r="E35" s="6"/>
      <c r="F35" s="24" t="s">
        <v>38</v>
      </c>
      <c r="G35" s="24"/>
    </row>
    <row r="36" spans="1:22" x14ac:dyDescent="0.25">
      <c r="A36" s="10">
        <v>44367</v>
      </c>
      <c r="B36" s="6" t="s">
        <v>30</v>
      </c>
      <c r="C36" s="7">
        <v>40403</v>
      </c>
      <c r="D36" s="12"/>
      <c r="E36" s="6"/>
      <c r="F36" s="24" t="s">
        <v>39</v>
      </c>
      <c r="G36" s="24"/>
    </row>
    <row r="37" spans="1:22" x14ac:dyDescent="0.25">
      <c r="A37" s="10">
        <v>44378</v>
      </c>
      <c r="B37" s="6" t="s">
        <v>29</v>
      </c>
      <c r="C37" s="7">
        <v>24345</v>
      </c>
      <c r="D37" s="12"/>
      <c r="E37" s="6"/>
      <c r="F37" s="24" t="s">
        <v>40</v>
      </c>
      <c r="G37" s="24"/>
    </row>
    <row r="38" spans="1:22" x14ac:dyDescent="0.25">
      <c r="A38" s="10">
        <v>44382</v>
      </c>
      <c r="B38" s="6" t="s">
        <v>29</v>
      </c>
      <c r="C38" s="7">
        <v>32383</v>
      </c>
      <c r="D38" s="12"/>
      <c r="E38" s="6"/>
      <c r="F38" s="24" t="s">
        <v>41</v>
      </c>
      <c r="G38" s="24"/>
    </row>
    <row r="54" spans="1:10" x14ac:dyDescent="0.25">
      <c r="A54" s="9" t="s">
        <v>42</v>
      </c>
      <c r="B54" s="9" t="s">
        <v>13</v>
      </c>
      <c r="C54" s="9" t="s">
        <v>27</v>
      </c>
      <c r="E54" s="13" t="s">
        <v>48</v>
      </c>
      <c r="F54" s="21" t="s">
        <v>8</v>
      </c>
      <c r="G54" s="21"/>
      <c r="H54" s="21"/>
    </row>
    <row r="55" spans="1:10" ht="36.75" customHeight="1" x14ac:dyDescent="0.25">
      <c r="A55" s="9">
        <v>5</v>
      </c>
      <c r="B55" s="9" t="s">
        <v>43</v>
      </c>
      <c r="C55" s="9" t="s">
        <v>2</v>
      </c>
      <c r="E55" s="6">
        <f>SUMIFS(A55:A62,B55:B62,"=A*",C55:C62,"=Juan")</f>
        <v>18</v>
      </c>
      <c r="F55" s="23" t="s">
        <v>49</v>
      </c>
      <c r="G55" s="23"/>
      <c r="H55" s="23"/>
      <c r="J55" t="s">
        <v>78</v>
      </c>
    </row>
    <row r="56" spans="1:10" ht="30" customHeight="1" x14ac:dyDescent="0.25">
      <c r="A56" s="9">
        <v>4</v>
      </c>
      <c r="B56" s="9" t="s">
        <v>43</v>
      </c>
      <c r="C56" s="9" t="s">
        <v>44</v>
      </c>
      <c r="E56" s="6">
        <f>SUMIFS(A55:A62,B55:B62,"&lt;&gt;plátanos",C55:C62,"=Juan")</f>
        <v>33</v>
      </c>
      <c r="F56" s="23" t="s">
        <v>50</v>
      </c>
      <c r="G56" s="23"/>
      <c r="H56" s="23"/>
      <c r="J56" t="s">
        <v>85</v>
      </c>
    </row>
    <row r="57" spans="1:10" x14ac:dyDescent="0.25">
      <c r="A57" s="9">
        <v>15</v>
      </c>
      <c r="B57" s="9" t="s">
        <v>45</v>
      </c>
      <c r="C57" s="9" t="s">
        <v>2</v>
      </c>
      <c r="J57" t="s">
        <v>86</v>
      </c>
    </row>
    <row r="58" spans="1:10" x14ac:dyDescent="0.25">
      <c r="A58" s="9">
        <v>3</v>
      </c>
      <c r="B58" s="9" t="s">
        <v>45</v>
      </c>
      <c r="C58" s="9" t="s">
        <v>2</v>
      </c>
    </row>
    <row r="59" spans="1:10" x14ac:dyDescent="0.25">
      <c r="A59" s="9">
        <v>22</v>
      </c>
      <c r="B59" s="9" t="s">
        <v>46</v>
      </c>
      <c r="C59" s="9" t="s">
        <v>2</v>
      </c>
    </row>
    <row r="60" spans="1:10" x14ac:dyDescent="0.25">
      <c r="A60" s="9">
        <v>1.2</v>
      </c>
      <c r="B60" s="9" t="s">
        <v>45</v>
      </c>
      <c r="C60" s="9" t="s">
        <v>44</v>
      </c>
    </row>
    <row r="61" spans="1:10" x14ac:dyDescent="0.25">
      <c r="A61" s="9">
        <v>10</v>
      </c>
      <c r="B61" s="9" t="s">
        <v>47</v>
      </c>
      <c r="C61" s="9" t="s">
        <v>2</v>
      </c>
    </row>
    <row r="62" spans="1:10" x14ac:dyDescent="0.25">
      <c r="A62" s="9">
        <v>33</v>
      </c>
      <c r="B62" s="9" t="s">
        <v>47</v>
      </c>
      <c r="C62" s="9" t="s">
        <v>44</v>
      </c>
    </row>
    <row r="64" spans="1:10" x14ac:dyDescent="0.25">
      <c r="A64" s="6" t="s">
        <v>51</v>
      </c>
      <c r="B64" s="6" t="s">
        <v>52</v>
      </c>
      <c r="C64" s="22" t="s">
        <v>53</v>
      </c>
      <c r="D64" s="22"/>
      <c r="E64" s="22"/>
      <c r="F64" s="6" t="s">
        <v>54</v>
      </c>
      <c r="G64" s="36" t="s">
        <v>88</v>
      </c>
    </row>
    <row r="65" spans="1:7" x14ac:dyDescent="0.25">
      <c r="A65" s="15">
        <v>44267</v>
      </c>
      <c r="B65" s="6" t="s">
        <v>59</v>
      </c>
      <c r="C65" s="20" t="s">
        <v>56</v>
      </c>
      <c r="D65" s="20"/>
      <c r="E65" s="20"/>
      <c r="F65" s="7">
        <v>55</v>
      </c>
      <c r="G65">
        <f>COUNTIF(B65:B83,"=Juan")</f>
        <v>5</v>
      </c>
    </row>
    <row r="66" spans="1:7" x14ac:dyDescent="0.25">
      <c r="A66" s="15">
        <v>44114</v>
      </c>
      <c r="B66" s="6" t="s">
        <v>57</v>
      </c>
      <c r="C66" s="20" t="s">
        <v>58</v>
      </c>
      <c r="D66" s="20"/>
      <c r="E66" s="20"/>
      <c r="F66" s="7">
        <v>84</v>
      </c>
      <c r="G66" t="s">
        <v>89</v>
      </c>
    </row>
    <row r="67" spans="1:7" x14ac:dyDescent="0.25">
      <c r="A67" s="15">
        <v>44149</v>
      </c>
      <c r="B67" s="6" t="s">
        <v>59</v>
      </c>
      <c r="C67" s="20" t="s">
        <v>60</v>
      </c>
      <c r="D67" s="20"/>
      <c r="E67" s="20"/>
      <c r="F67" s="7">
        <v>100.2</v>
      </c>
      <c r="G67">
        <f>COUNTIF(C65:E83,"=*Dell*")</f>
        <v>2</v>
      </c>
    </row>
    <row r="68" spans="1:7" x14ac:dyDescent="0.25">
      <c r="A68" s="15">
        <v>44177</v>
      </c>
      <c r="B68" s="6" t="s">
        <v>57</v>
      </c>
      <c r="C68" s="20" t="s">
        <v>61</v>
      </c>
      <c r="D68" s="20"/>
      <c r="E68" s="20"/>
      <c r="F68" s="7">
        <v>30</v>
      </c>
      <c r="G68" t="s">
        <v>90</v>
      </c>
    </row>
    <row r="69" spans="1:7" x14ac:dyDescent="0.25">
      <c r="A69" s="15">
        <v>44273</v>
      </c>
      <c r="B69" s="6" t="s">
        <v>62</v>
      </c>
      <c r="C69" s="20" t="s">
        <v>63</v>
      </c>
      <c r="D69" s="20"/>
      <c r="E69" s="20"/>
      <c r="F69" s="7">
        <v>770</v>
      </c>
      <c r="G69" s="37">
        <f>COUNTIFS(C65:C83,"=*HP*",B65:B83,"=Daniela")</f>
        <v>3</v>
      </c>
    </row>
    <row r="70" spans="1:7" x14ac:dyDescent="0.25">
      <c r="A70" s="15">
        <v>44192</v>
      </c>
      <c r="B70" s="6" t="s">
        <v>57</v>
      </c>
      <c r="C70" s="20" t="s">
        <v>64</v>
      </c>
      <c r="D70" s="20"/>
      <c r="E70" s="20"/>
      <c r="F70" s="7">
        <v>25</v>
      </c>
    </row>
    <row r="71" spans="1:7" x14ac:dyDescent="0.25">
      <c r="A71" s="15">
        <v>44253</v>
      </c>
      <c r="B71" s="6" t="s">
        <v>55</v>
      </c>
      <c r="C71" s="20" t="s">
        <v>65</v>
      </c>
      <c r="D71" s="20"/>
      <c r="E71" s="20"/>
      <c r="F71" s="7">
        <v>45</v>
      </c>
    </row>
    <row r="72" spans="1:7" x14ac:dyDescent="0.25">
      <c r="A72" s="15">
        <v>44149</v>
      </c>
      <c r="B72" s="6" t="s">
        <v>57</v>
      </c>
      <c r="C72" s="20" t="s">
        <v>66</v>
      </c>
      <c r="D72" s="20"/>
      <c r="E72" s="20"/>
      <c r="F72" s="7">
        <v>120.4</v>
      </c>
    </row>
    <row r="73" spans="1:7" x14ac:dyDescent="0.25">
      <c r="A73" s="15">
        <v>44115</v>
      </c>
      <c r="B73" s="6" t="s">
        <v>59</v>
      </c>
      <c r="C73" s="20" t="s">
        <v>63</v>
      </c>
      <c r="D73" s="20"/>
      <c r="E73" s="20"/>
      <c r="F73" s="7">
        <v>770</v>
      </c>
    </row>
    <row r="74" spans="1:7" x14ac:dyDescent="0.25">
      <c r="A74" s="15">
        <v>44138</v>
      </c>
      <c r="B74" s="6" t="s">
        <v>59</v>
      </c>
      <c r="C74" s="20" t="s">
        <v>68</v>
      </c>
      <c r="D74" s="20"/>
      <c r="E74" s="20"/>
      <c r="F74" s="7">
        <v>65</v>
      </c>
    </row>
    <row r="75" spans="1:7" x14ac:dyDescent="0.25">
      <c r="A75" s="15">
        <v>44118</v>
      </c>
      <c r="B75" s="6" t="s">
        <v>62</v>
      </c>
      <c r="C75" s="20" t="s">
        <v>69</v>
      </c>
      <c r="D75" s="20"/>
      <c r="E75" s="20"/>
      <c r="F75" s="7">
        <v>45.2</v>
      </c>
    </row>
    <row r="76" spans="1:7" x14ac:dyDescent="0.25">
      <c r="A76" s="15">
        <v>44144</v>
      </c>
      <c r="B76" s="6" t="s">
        <v>55</v>
      </c>
      <c r="C76" s="20" t="s">
        <v>70</v>
      </c>
      <c r="D76" s="20"/>
      <c r="E76" s="20"/>
      <c r="F76" s="7">
        <v>650</v>
      </c>
    </row>
    <row r="77" spans="1:7" x14ac:dyDescent="0.25">
      <c r="A77" s="15">
        <v>44193</v>
      </c>
      <c r="B77" s="6" t="s">
        <v>55</v>
      </c>
      <c r="C77" s="20" t="s">
        <v>71</v>
      </c>
      <c r="D77" s="20"/>
      <c r="E77" s="20"/>
      <c r="F77" s="7">
        <v>29.5</v>
      </c>
    </row>
    <row r="78" spans="1:7" x14ac:dyDescent="0.25">
      <c r="A78" s="15">
        <v>44205</v>
      </c>
      <c r="B78" s="6" t="s">
        <v>59</v>
      </c>
      <c r="C78" s="20" t="s">
        <v>65</v>
      </c>
      <c r="D78" s="20"/>
      <c r="E78" s="20"/>
      <c r="F78" s="7">
        <v>45</v>
      </c>
    </row>
    <row r="79" spans="1:7" x14ac:dyDescent="0.25">
      <c r="A79" s="15">
        <v>44246</v>
      </c>
      <c r="B79" s="6" t="s">
        <v>55</v>
      </c>
      <c r="C79" s="20" t="s">
        <v>72</v>
      </c>
      <c r="D79" s="20"/>
      <c r="E79" s="20"/>
      <c r="F79" s="7">
        <v>95</v>
      </c>
    </row>
    <row r="80" spans="1:7" x14ac:dyDescent="0.25">
      <c r="A80" s="15">
        <v>44297</v>
      </c>
      <c r="B80" s="6" t="s">
        <v>57</v>
      </c>
      <c r="C80" s="20" t="s">
        <v>56</v>
      </c>
      <c r="D80" s="20"/>
      <c r="E80" s="20"/>
      <c r="F80" s="7">
        <v>55</v>
      </c>
    </row>
    <row r="81" spans="1:6" x14ac:dyDescent="0.25">
      <c r="A81" s="15">
        <v>44242</v>
      </c>
      <c r="B81" s="6" t="s">
        <v>55</v>
      </c>
      <c r="C81" s="20" t="s">
        <v>73</v>
      </c>
      <c r="D81" s="20"/>
      <c r="E81" s="20"/>
      <c r="F81" s="7">
        <v>84.2</v>
      </c>
    </row>
    <row r="82" spans="1:6" x14ac:dyDescent="0.25">
      <c r="A82" s="15">
        <v>44298</v>
      </c>
      <c r="B82" s="6" t="s">
        <v>62</v>
      </c>
      <c r="C82" s="20" t="s">
        <v>73</v>
      </c>
      <c r="D82" s="20"/>
      <c r="E82" s="20"/>
      <c r="F82" s="7">
        <v>84.2</v>
      </c>
    </row>
    <row r="83" spans="1:6" x14ac:dyDescent="0.25">
      <c r="A83" s="15">
        <v>44134</v>
      </c>
      <c r="B83" s="6" t="s">
        <v>67</v>
      </c>
      <c r="C83" s="20" t="s">
        <v>71</v>
      </c>
      <c r="D83" s="20"/>
      <c r="E83" s="20"/>
      <c r="F83" s="7">
        <v>29.5</v>
      </c>
    </row>
    <row r="84" spans="1:6" x14ac:dyDescent="0.25">
      <c r="C84" s="14"/>
    </row>
    <row r="85" spans="1:6" x14ac:dyDescent="0.25">
      <c r="C85" s="14"/>
    </row>
    <row r="86" spans="1:6" x14ac:dyDescent="0.25">
      <c r="C86" s="14"/>
    </row>
    <row r="87" spans="1:6" x14ac:dyDescent="0.25">
      <c r="C87" s="14"/>
    </row>
    <row r="88" spans="1:6" x14ac:dyDescent="0.25">
      <c r="C88" s="14"/>
    </row>
    <row r="89" spans="1:6" x14ac:dyDescent="0.25">
      <c r="C89" s="14"/>
    </row>
    <row r="90" spans="1:6" x14ac:dyDescent="0.25">
      <c r="C90" s="14"/>
    </row>
    <row r="91" spans="1:6" x14ac:dyDescent="0.25">
      <c r="C91" s="14"/>
    </row>
    <row r="92" spans="1:6" x14ac:dyDescent="0.25">
      <c r="C92" s="14"/>
    </row>
    <row r="93" spans="1:6" x14ac:dyDescent="0.25">
      <c r="C93" s="14"/>
    </row>
    <row r="94" spans="1:6" x14ac:dyDescent="0.25">
      <c r="C94" s="14"/>
    </row>
    <row r="95" spans="1:6" x14ac:dyDescent="0.25">
      <c r="C95" s="14"/>
    </row>
    <row r="96" spans="1:6" x14ac:dyDescent="0.25">
      <c r="C96" s="14"/>
    </row>
    <row r="97" spans="3:3" x14ac:dyDescent="0.25">
      <c r="C97" s="14"/>
    </row>
    <row r="98" spans="3:3" x14ac:dyDescent="0.25">
      <c r="C98" s="14"/>
    </row>
    <row r="99" spans="3:3" x14ac:dyDescent="0.25">
      <c r="C99" s="14"/>
    </row>
    <row r="100" spans="3:3" x14ac:dyDescent="0.25">
      <c r="C100" s="14"/>
    </row>
    <row r="101" spans="3:3" x14ac:dyDescent="0.25">
      <c r="C101" s="14"/>
    </row>
    <row r="102" spans="3:3" x14ac:dyDescent="0.25">
      <c r="C102" s="14"/>
    </row>
    <row r="103" spans="3:3" x14ac:dyDescent="0.25">
      <c r="C103" s="14"/>
    </row>
    <row r="104" spans="3:3" x14ac:dyDescent="0.25">
      <c r="C104" s="14"/>
    </row>
    <row r="105" spans="3:3" x14ac:dyDescent="0.25">
      <c r="C105" s="14"/>
    </row>
    <row r="106" spans="3:3" x14ac:dyDescent="0.25">
      <c r="C106" s="14"/>
    </row>
    <row r="107" spans="3:3" x14ac:dyDescent="0.25">
      <c r="C107" s="14"/>
    </row>
    <row r="108" spans="3:3" x14ac:dyDescent="0.25">
      <c r="C108" s="14"/>
    </row>
    <row r="109" spans="3:3" x14ac:dyDescent="0.25">
      <c r="C109" s="14"/>
    </row>
    <row r="110" spans="3:3" x14ac:dyDescent="0.25">
      <c r="C110" s="14"/>
    </row>
    <row r="111" spans="3:3" x14ac:dyDescent="0.25">
      <c r="C111" s="14"/>
    </row>
    <row r="112" spans="3:3" x14ac:dyDescent="0.25">
      <c r="C112" s="14"/>
    </row>
    <row r="113" spans="3:3" x14ac:dyDescent="0.25">
      <c r="C113" s="14"/>
    </row>
    <row r="114" spans="3:3" x14ac:dyDescent="0.25">
      <c r="C114" s="14"/>
    </row>
    <row r="115" spans="3:3" x14ac:dyDescent="0.25">
      <c r="C115" s="14"/>
    </row>
    <row r="116" spans="3:3" x14ac:dyDescent="0.25">
      <c r="C116" s="14"/>
    </row>
    <row r="117" spans="3:3" x14ac:dyDescent="0.25">
      <c r="C117" s="14"/>
    </row>
    <row r="118" spans="3:3" x14ac:dyDescent="0.25">
      <c r="C118" s="14"/>
    </row>
    <row r="119" spans="3:3" x14ac:dyDescent="0.25">
      <c r="C119" s="14"/>
    </row>
    <row r="120" spans="3:3" x14ac:dyDescent="0.25">
      <c r="C120" s="14"/>
    </row>
    <row r="121" spans="3:3" x14ac:dyDescent="0.25">
      <c r="C121" s="14"/>
    </row>
    <row r="122" spans="3:3" x14ac:dyDescent="0.25">
      <c r="C122" s="14"/>
    </row>
    <row r="123" spans="3:3" x14ac:dyDescent="0.25">
      <c r="C123" s="14"/>
    </row>
    <row r="124" spans="3:3" x14ac:dyDescent="0.25">
      <c r="C124" s="14"/>
    </row>
    <row r="125" spans="3:3" x14ac:dyDescent="0.25">
      <c r="C125" s="14"/>
    </row>
    <row r="126" spans="3:3" x14ac:dyDescent="0.25">
      <c r="C126" s="14"/>
    </row>
    <row r="127" spans="3:3" x14ac:dyDescent="0.25">
      <c r="C127" s="14"/>
    </row>
    <row r="128" spans="3:3" x14ac:dyDescent="0.25">
      <c r="C128" s="14"/>
    </row>
    <row r="129" spans="3:3" x14ac:dyDescent="0.25">
      <c r="C129" s="14"/>
    </row>
    <row r="130" spans="3:3" x14ac:dyDescent="0.25">
      <c r="C130" s="14"/>
    </row>
    <row r="131" spans="3:3" x14ac:dyDescent="0.25">
      <c r="C131" s="14"/>
    </row>
    <row r="132" spans="3:3" x14ac:dyDescent="0.25">
      <c r="C132" s="14"/>
    </row>
    <row r="133" spans="3:3" x14ac:dyDescent="0.25">
      <c r="C133" s="14"/>
    </row>
    <row r="134" spans="3:3" x14ac:dyDescent="0.25">
      <c r="C134" s="14"/>
    </row>
    <row r="135" spans="3:3" x14ac:dyDescent="0.25">
      <c r="C135" s="14"/>
    </row>
    <row r="136" spans="3:3" x14ac:dyDescent="0.25">
      <c r="C136" s="14"/>
    </row>
    <row r="137" spans="3:3" x14ac:dyDescent="0.25">
      <c r="C137" s="14"/>
    </row>
    <row r="138" spans="3:3" x14ac:dyDescent="0.25">
      <c r="C138" s="14"/>
    </row>
    <row r="139" spans="3:3" x14ac:dyDescent="0.25">
      <c r="C139" s="14"/>
    </row>
    <row r="140" spans="3:3" x14ac:dyDescent="0.25">
      <c r="C140" s="14"/>
    </row>
    <row r="141" spans="3:3" x14ac:dyDescent="0.25">
      <c r="C141" s="14"/>
    </row>
    <row r="142" spans="3:3" x14ac:dyDescent="0.25">
      <c r="C142" s="14"/>
    </row>
    <row r="143" spans="3:3" x14ac:dyDescent="0.25">
      <c r="C143" s="14"/>
    </row>
    <row r="144" spans="3:3" x14ac:dyDescent="0.25">
      <c r="C144" s="14"/>
    </row>
    <row r="145" spans="3:3" x14ac:dyDescent="0.25">
      <c r="C145" s="14"/>
    </row>
    <row r="146" spans="3:3" x14ac:dyDescent="0.25">
      <c r="C146" s="14"/>
    </row>
    <row r="147" spans="3:3" x14ac:dyDescent="0.25">
      <c r="C147" s="14"/>
    </row>
    <row r="148" spans="3:3" x14ac:dyDescent="0.25">
      <c r="C148" s="14"/>
    </row>
    <row r="149" spans="3:3" x14ac:dyDescent="0.25">
      <c r="C149" s="14"/>
    </row>
    <row r="150" spans="3:3" x14ac:dyDescent="0.25">
      <c r="C150" s="14"/>
    </row>
    <row r="151" spans="3:3" x14ac:dyDescent="0.25">
      <c r="C151" s="14"/>
    </row>
    <row r="152" spans="3:3" x14ac:dyDescent="0.25">
      <c r="C152" s="14"/>
    </row>
    <row r="153" spans="3:3" x14ac:dyDescent="0.25">
      <c r="C153" s="14"/>
    </row>
    <row r="154" spans="3:3" x14ac:dyDescent="0.25">
      <c r="C154" s="14"/>
    </row>
    <row r="155" spans="3:3" x14ac:dyDescent="0.25">
      <c r="C155" s="14"/>
    </row>
    <row r="156" spans="3:3" x14ac:dyDescent="0.25">
      <c r="C156" s="14"/>
    </row>
    <row r="157" spans="3:3" x14ac:dyDescent="0.25">
      <c r="C157" s="14"/>
    </row>
    <row r="158" spans="3:3" x14ac:dyDescent="0.25">
      <c r="C158" s="14"/>
    </row>
    <row r="159" spans="3:3" x14ac:dyDescent="0.25">
      <c r="C159" s="14"/>
    </row>
    <row r="160" spans="3:3" x14ac:dyDescent="0.25">
      <c r="C160" s="14"/>
    </row>
    <row r="161" spans="3:3" x14ac:dyDescent="0.25">
      <c r="C161" s="14"/>
    </row>
    <row r="162" spans="3:3" x14ac:dyDescent="0.25">
      <c r="C162" s="14"/>
    </row>
    <row r="163" spans="3:3" x14ac:dyDescent="0.25">
      <c r="C163" s="14"/>
    </row>
    <row r="164" spans="3:3" x14ac:dyDescent="0.25">
      <c r="C164" s="14"/>
    </row>
    <row r="165" spans="3:3" x14ac:dyDescent="0.25">
      <c r="C165" s="14"/>
    </row>
    <row r="166" spans="3:3" x14ac:dyDescent="0.25">
      <c r="C166" s="14"/>
    </row>
    <row r="167" spans="3:3" x14ac:dyDescent="0.25">
      <c r="C167" s="14"/>
    </row>
    <row r="168" spans="3:3" x14ac:dyDescent="0.25">
      <c r="C168" s="14"/>
    </row>
    <row r="169" spans="3:3" x14ac:dyDescent="0.25">
      <c r="C169" s="14"/>
    </row>
    <row r="170" spans="3:3" x14ac:dyDescent="0.25">
      <c r="C170" s="14"/>
    </row>
    <row r="171" spans="3:3" x14ac:dyDescent="0.25">
      <c r="C171" s="14"/>
    </row>
    <row r="172" spans="3:3" x14ac:dyDescent="0.25">
      <c r="C172" s="14"/>
    </row>
    <row r="173" spans="3:3" x14ac:dyDescent="0.25">
      <c r="C173" s="14"/>
    </row>
    <row r="174" spans="3:3" x14ac:dyDescent="0.25">
      <c r="C174" s="14"/>
    </row>
    <row r="175" spans="3:3" x14ac:dyDescent="0.25">
      <c r="C175" s="14"/>
    </row>
  </sheetData>
  <mergeCells count="38">
    <mergeCell ref="F35:G35"/>
    <mergeCell ref="F36:G36"/>
    <mergeCell ref="F37:G37"/>
    <mergeCell ref="F38:G38"/>
    <mergeCell ref="F29:G29"/>
    <mergeCell ref="F30:G30"/>
    <mergeCell ref="F31:G31"/>
    <mergeCell ref="F32:G32"/>
    <mergeCell ref="F33:G33"/>
    <mergeCell ref="F34:G34"/>
    <mergeCell ref="C83:E83"/>
    <mergeCell ref="F55:H55"/>
    <mergeCell ref="F56:H56"/>
    <mergeCell ref="F54:H54"/>
    <mergeCell ref="F22:G22"/>
    <mergeCell ref="F23:G23"/>
    <mergeCell ref="F24:G24"/>
    <mergeCell ref="F25:G25"/>
    <mergeCell ref="F26:G26"/>
    <mergeCell ref="C77:E77"/>
    <mergeCell ref="C78:E78"/>
    <mergeCell ref="C79:E79"/>
    <mergeCell ref="C80:E80"/>
    <mergeCell ref="C81:E81"/>
    <mergeCell ref="C82:E82"/>
    <mergeCell ref="C71:E71"/>
    <mergeCell ref="C72:E72"/>
    <mergeCell ref="C73:E73"/>
    <mergeCell ref="C74:E74"/>
    <mergeCell ref="C75:E75"/>
    <mergeCell ref="C76:E76"/>
    <mergeCell ref="C70:E70"/>
    <mergeCell ref="C64:E64"/>
    <mergeCell ref="C65:E65"/>
    <mergeCell ref="C66:E66"/>
    <mergeCell ref="C67:E67"/>
    <mergeCell ref="C68:E68"/>
    <mergeCell ref="C69:E69"/>
  </mergeCells>
  <pageMargins left="0.7" right="0.7" top="0.75" bottom="0.75" header="0.3" footer="0.3"/>
  <pageSetup paperSize="9" orientation="portrait" horizontalDpi="0" verticalDpi="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Inicio</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JABL</dc:creator>
  <cp:lastModifiedBy>JABL</cp:lastModifiedBy>
  <dcterms:created xsi:type="dcterms:W3CDTF">2021-07-23T23:57:27Z</dcterms:created>
  <dcterms:modified xsi:type="dcterms:W3CDTF">2021-07-28T22:35:49Z</dcterms:modified>
</cp:coreProperties>
</file>