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BS" sheetId="1" state="visible" r:id="rId2"/>
    <sheet name="Niveles" sheetId="2" state="visible" r:id="rId3"/>
    <sheet name="Tareas" sheetId="3" state="visible" r:id="rId4"/>
    <sheet name="Riesgos" sheetId="4" state="visible" r:id="rId5"/>
    <sheet name="Monitoreo FF" sheetId="5" state="visible" r:id="rId6"/>
    <sheet name="Monitoreo Alcance" sheetId="6" state="visible" r:id="rId7"/>
    <sheet name="Monitoreo Alc-HD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<sst xmlns="http://schemas.openxmlformats.org/spreadsheetml/2006/main" count="560" uniqueCount="128">
  <si>
    <t xml:space="preserve">WBS</t>
  </si>
  <si>
    <t xml:space="preserve">Prioridad</t>
  </si>
  <si>
    <t xml:space="preserve">Tamaño</t>
  </si>
  <si>
    <t xml:space="preserve">Tesis</t>
  </si>
  <si>
    <t xml:space="preserve">Tesis v0.1</t>
  </si>
  <si>
    <t xml:space="preserve">Tesis 0.5</t>
  </si>
  <si>
    <t xml:space="preserve">introducción</t>
  </si>
  <si>
    <t xml:space="preserve">introducción v0.1</t>
  </si>
  <si>
    <t xml:space="preserve">TensorFlow</t>
  </si>
  <si>
    <t xml:space="preserve">A</t>
  </si>
  <si>
    <t xml:space="preserve">TensorFlow v0.1</t>
  </si>
  <si>
    <t xml:space="preserve">Machine Learning</t>
  </si>
  <si>
    <t xml:space="preserve">Machine Learning v0.1</t>
  </si>
  <si>
    <t xml:space="preserve">SoTA</t>
  </si>
  <si>
    <t xml:space="preserve">SoTA v0.2</t>
  </si>
  <si>
    <t xml:space="preserve">Tutoriales de Machine Learning</t>
  </si>
  <si>
    <t xml:space="preserve">Tesis v0.2</t>
  </si>
  <si>
    <t xml:space="preserve">Tutoriales de Machine Learning v0.2</t>
  </si>
  <si>
    <t xml:space="preserve">Desarrollo Práctico</t>
  </si>
  <si>
    <t xml:space="preserve">introducción v0.2</t>
  </si>
  <si>
    <t xml:space="preserve">Desarrollo Práctico v1.0</t>
  </si>
  <si>
    <t xml:space="preserve">Proyecto</t>
  </si>
  <si>
    <t xml:space="preserve">Proyecto v1.0</t>
  </si>
  <si>
    <t xml:space="preserve">Conclusiones</t>
  </si>
  <si>
    <t xml:space="preserve">Conclusiones v1.0</t>
  </si>
  <si>
    <t xml:space="preserve">SoTA v0.1</t>
  </si>
  <si>
    <t xml:space="preserve">Tutoriales de Machine Learning v0.1</t>
  </si>
  <si>
    <t xml:space="preserve">Tesis v0.6</t>
  </si>
  <si>
    <t xml:space="preserve">Tesis v0.3</t>
  </si>
  <si>
    <t xml:space="preserve">SoTA v1.0</t>
  </si>
  <si>
    <t xml:space="preserve">Tutoriales de Machine Learning v1.0</t>
  </si>
  <si>
    <t xml:space="preserve">Desarrollo Práctico v0.1</t>
  </si>
  <si>
    <t xml:space="preserve">Proyecto v0.1</t>
  </si>
  <si>
    <t xml:space="preserve">Tesis v1.0</t>
  </si>
  <si>
    <t xml:space="preserve">Tesis v0.4</t>
  </si>
  <si>
    <t xml:space="preserve">introducción v1.0</t>
  </si>
  <si>
    <t xml:space="preserve">TensorFlow v1.0</t>
  </si>
  <si>
    <t xml:space="preserve">Machine Learning v1.0</t>
  </si>
  <si>
    <t xml:space="preserve">Nivel 0</t>
  </si>
  <si>
    <t xml:space="preserve">Nivel 1</t>
  </si>
  <si>
    <t xml:space="preserve">Nivel 2</t>
  </si>
  <si>
    <t xml:space="preserve">Nivel 3</t>
  </si>
  <si>
    <t xml:space="preserve">Aprender TensorFlow</t>
  </si>
  <si>
    <t xml:space="preserve">Estidiar TensorFlow en Wikipedia</t>
  </si>
  <si>
    <t xml:space="preserve">Estudiar TensorFlow en SlideShare</t>
  </si>
  <si>
    <t xml:space="preserve">Ver tutorial de introducción a TensorFlow</t>
  </si>
  <si>
    <t xml:space="preserve">Aprender Machine Learning</t>
  </si>
  <si>
    <t xml:space="preserve">Estidiar Machine Learning en Wikipedia</t>
  </si>
  <si>
    <t xml:space="preserve">Estudiar Machine Learning en SlideShare</t>
  </si>
  <si>
    <t xml:space="preserve">Ver tutorial de introducción a Machine Learning</t>
  </si>
  <si>
    <t xml:space="preserve">Escribir introducción</t>
  </si>
  <si>
    <t xml:space="preserve">Realiza Tutorial 3</t>
  </si>
  <si>
    <t xml:space="preserve">Realiza Tutorial 4</t>
  </si>
  <si>
    <t xml:space="preserve">Realiza Tutorial 5</t>
  </si>
  <si>
    <t xml:space="preserve">Realiza Tutorial 6</t>
  </si>
  <si>
    <t xml:space="preserve">Realiza Tutorial 7</t>
  </si>
  <si>
    <t xml:space="preserve">Realiza Tutorial 8</t>
  </si>
  <si>
    <t xml:space="preserve">Escribir SoTa</t>
  </si>
  <si>
    <t xml:space="preserve">Proyecto </t>
  </si>
  <si>
    <t xml:space="preserve">Elegir Proyecto</t>
  </si>
  <si>
    <t xml:space="preserve">Implementar proyecto</t>
  </si>
  <si>
    <t xml:space="preserve">Escribir Desarrollo</t>
  </si>
  <si>
    <t xml:space="preserve">Analizar los resultados</t>
  </si>
  <si>
    <t xml:space="preserve">Escribir conclusiones</t>
  </si>
  <si>
    <t xml:space="preserve">TAREAS</t>
  </si>
  <si>
    <t xml:space="preserve">CALENDARIO</t>
  </si>
  <si>
    <t xml:space="preserve">Semana</t>
  </si>
  <si>
    <t xml:space="preserve">Hrs. Disp.</t>
  </si>
  <si>
    <t xml:space="preserve">Ac. Hrs. Disp</t>
  </si>
  <si>
    <t xml:space="preserve">Valor</t>
  </si>
  <si>
    <t xml:space="preserve">Número</t>
  </si>
  <si>
    <t xml:space="preserve">Tarea </t>
  </si>
  <si>
    <t xml:space="preserve">Duración</t>
  </si>
  <si>
    <t xml:space="preserve">Error</t>
  </si>
  <si>
    <t xml:space="preserve">Varianza</t>
  </si>
  <si>
    <t xml:space="preserve">Ac. Dur</t>
  </si>
  <si>
    <t xml:space="preserve">Ac. Val</t>
  </si>
  <si>
    <t xml:space="preserve">Sem. Fin</t>
  </si>
  <si>
    <t xml:space="preserve">Introduccion v0.1</t>
  </si>
  <si>
    <t xml:space="preserve">Aprender TensorFlow v0.1</t>
  </si>
  <si>
    <t xml:space="preserve">M</t>
  </si>
  <si>
    <t xml:space="preserve">Aprender Machine Learning v0.1</t>
  </si>
  <si>
    <t xml:space="preserve">G</t>
  </si>
  <si>
    <t xml:space="preserve">Introducción v0.2</t>
  </si>
  <si>
    <t xml:space="preserve">Escribir introducción v0.1</t>
  </si>
  <si>
    <t xml:space="preserve">Escribir SoTa v0.1</t>
  </si>
  <si>
    <t xml:space="preserve">Desarrollo práctico v0.1</t>
  </si>
  <si>
    <t xml:space="preserve">Elegir Proyecto </t>
  </si>
  <si>
    <t xml:space="preserve">Desarrollo práctico v1.0</t>
  </si>
  <si>
    <t xml:space="preserve">Escribir las conclusiones</t>
  </si>
  <si>
    <t xml:space="preserve">P</t>
  </si>
  <si>
    <t xml:space="preserve">Escribir SoTa v1.0</t>
  </si>
  <si>
    <t xml:space="preserve">Introduccion v1.0</t>
  </si>
  <si>
    <t xml:space="preserve">Aprender TensorFlow v1.0</t>
  </si>
  <si>
    <t xml:space="preserve">B</t>
  </si>
  <si>
    <t xml:space="preserve">Aprender Machine Learning v1.0</t>
  </si>
  <si>
    <t xml:space="preserve">Escribir introducción v1.0</t>
  </si>
  <si>
    <t xml:space="preserve">Suma de varianza = </t>
  </si>
  <si>
    <t xml:space="preserve">Error total = </t>
  </si>
  <si>
    <t xml:space="preserve">Riesgo</t>
  </si>
  <si>
    <t xml:space="preserve">Probabilidad</t>
  </si>
  <si>
    <t xml:space="preserve">Impacto</t>
  </si>
  <si>
    <t xml:space="preserve">Periodo </t>
  </si>
  <si>
    <t xml:space="preserve">Aceptación</t>
  </si>
  <si>
    <t xml:space="preserve">Evitar</t>
  </si>
  <si>
    <t xml:space="preserve">Trasladar</t>
  </si>
  <si>
    <t xml:space="preserve">Duplicación</t>
  </si>
  <si>
    <t xml:space="preserve">Prevención</t>
  </si>
  <si>
    <t xml:space="preserve">Aprendizaje</t>
  </si>
  <si>
    <t xml:space="preserve">Reservas</t>
  </si>
  <si>
    <t xml:space="preserve">No cumplir estimación de horas disponibles</t>
  </si>
  <si>
    <t xml:space="preserve">T</t>
  </si>
  <si>
    <t xml:space="preserve">x</t>
  </si>
  <si>
    <t xml:space="preserve">Tutoriales de mala calidad</t>
  </si>
  <si>
    <t xml:space="preserve">Poco conociemto en TesorFlow</t>
  </si>
  <si>
    <t xml:space="preserve">Perdida de documentos</t>
  </si>
  <si>
    <t xml:space="preserve">I</t>
  </si>
  <si>
    <t xml:space="preserve">Cambio de requerimientos</t>
  </si>
  <si>
    <t xml:space="preserve">Cambios en la plataforma</t>
  </si>
  <si>
    <t xml:space="preserve">Problemas personales</t>
  </si>
  <si>
    <t xml:space="preserve">Problemas con la computadora</t>
  </si>
  <si>
    <t xml:space="preserve">Fallos en la plataforma</t>
  </si>
  <si>
    <t xml:space="preserve">Enfermedad</t>
  </si>
  <si>
    <t xml:space="preserve">Proy.</t>
  </si>
  <si>
    <t xml:space="preserve">E.V</t>
  </si>
  <si>
    <t xml:space="preserve">Valor por Sem.</t>
  </si>
  <si>
    <t xml:space="preserve">Sem. Fin Proy</t>
  </si>
  <si>
    <t xml:space="preserve">Sem. Fin Real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</si>
</sst>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0%"/>
    <numFmt numFmtId="167" formatCode="_-* #,##0.00_-;\-* #,##0.00_-;_-* \-??_-;_-@_-"/>
    <numFmt numFmtId="168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  <fill>
      <patternFill patternType="solid">
        <fgColor rgb="FFFBE5D6"/>
        <bgColor rgb="FFFFE699"/>
      </patternFill>
    </fill>
    <fill>
      <patternFill patternType="solid">
        <fgColor rgb="FFFFE699"/>
        <bgColor rgb="FFFFCC99"/>
      </patternFill>
    </fill>
    <fill>
      <patternFill patternType="solid">
        <fgColor rgb="FFB4C7E7"/>
        <bgColor rgb="FFB4C7DC"/>
      </patternFill>
    </fill>
    <fill>
      <patternFill patternType="solid">
        <fgColor rgb="FFA9D18E"/>
        <bgColor rgb="FFB4C7DC"/>
      </patternFill>
    </fill>
    <fill>
      <patternFill patternType="solid">
        <fgColor rgb="FFAFABAB"/>
        <bgColor rgb="FFA6A6A6"/>
      </patternFill>
    </fill>
    <fill>
      <patternFill patternType="solid">
        <fgColor rgb="FFB4C7DC"/>
        <bgColor rgb="FFB4C7E7"/>
      </patternFill>
    </fill>
    <fill>
      <patternFill patternType="solid">
        <fgColor rgb="FFA6A6A6"/>
        <bgColor rgb="FFAFABAB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7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AFABAB"/>
      <rgbColor rgb="FF993366"/>
      <rgbColor rgb="FFFBE5D6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3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14" activeCellId="0" sqref="P14"/>
    </sheetView>
  </sheetViews>
  <sheetFormatPr defaultColWidth="11.43359375" defaultRowHeight="15" zeroHeight="false" outlineLevelRow="0" outlineLevelCol="0"/>
  <cols>
    <col collapsed="false" customWidth="false" hidden="false" outlineLevel="0" max="2" min="2" style="1" width="11.42"/>
    <col collapsed="false" customWidth="true" hidden="false" outlineLevel="0" max="3" min="3" style="1" width="17.71"/>
    <col collapsed="false" customWidth="true" hidden="false" outlineLevel="0" max="4" min="4" style="1" width="28.99"/>
    <col collapsed="false" customWidth="true" hidden="false" outlineLevel="0" max="5" min="5" style="1" width="9.14"/>
    <col collapsed="false" customWidth="true" hidden="false" outlineLevel="0" max="6" min="6" style="1" width="11.86"/>
    <col collapsed="false" customWidth="true" hidden="false" outlineLevel="0" max="7" min="7" style="1" width="8.86"/>
    <col collapsed="false" customWidth="true" hidden="false" outlineLevel="0" max="8" min="8" style="1" width="9.42"/>
    <col collapsed="false" customWidth="true" hidden="false" outlineLevel="0" max="9" min="9" style="1" width="21.86"/>
    <col collapsed="false" customWidth="true" hidden="false" outlineLevel="0" max="10" min="10" style="1" width="33.14"/>
    <col collapsed="false" customWidth="false" hidden="false" outlineLevel="0" max="11" min="11" style="1" width="11.42"/>
    <col collapsed="false" customWidth="true" hidden="false" outlineLevel="0" max="12" min="12" style="1" width="9.42"/>
    <col collapsed="false" customWidth="true" hidden="false" outlineLevel="0" max="13" min="13" style="1" width="21.86"/>
    <col collapsed="false" customWidth="true" hidden="false" outlineLevel="0" max="14" min="14" style="1" width="33.14"/>
    <col collapsed="false" customWidth="false" hidden="false" outlineLevel="0" max="15" min="15" style="1" width="11.4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2" t="s">
        <v>0</v>
      </c>
      <c r="E2" s="3" t="s">
        <v>1</v>
      </c>
      <c r="F2" s="4" t="s">
        <v>2</v>
      </c>
      <c r="H2" s="5"/>
      <c r="I2" s="5"/>
      <c r="J2" s="5"/>
    </row>
    <row r="3" customFormat="false" ht="15" hidden="false" customHeight="false" outlineLevel="0" collapsed="false">
      <c r="B3" s="6" t="s">
        <v>3</v>
      </c>
      <c r="C3" s="7"/>
      <c r="D3" s="7"/>
      <c r="E3" s="7"/>
      <c r="F3" s="8"/>
      <c r="H3" s="6" t="s">
        <v>4</v>
      </c>
      <c r="I3" s="7"/>
      <c r="J3" s="8"/>
      <c r="L3" s="6" t="s">
        <v>5</v>
      </c>
      <c r="M3" s="7"/>
      <c r="N3" s="8"/>
    </row>
    <row r="4" customFormat="false" ht="15" hidden="false" customHeight="false" outlineLevel="0" collapsed="false">
      <c r="B4" s="9"/>
      <c r="C4" s="5" t="s">
        <v>6</v>
      </c>
      <c r="D4" s="5"/>
      <c r="E4" s="5"/>
      <c r="F4" s="10"/>
      <c r="H4" s="9"/>
      <c r="I4" s="5" t="s">
        <v>7</v>
      </c>
      <c r="J4" s="10"/>
      <c r="L4" s="9"/>
      <c r="M4" s="5" t="s">
        <v>7</v>
      </c>
      <c r="N4" s="10"/>
    </row>
    <row r="5" customFormat="false" ht="15" hidden="false" customHeight="false" outlineLevel="0" collapsed="false">
      <c r="B5" s="9"/>
      <c r="C5" s="5"/>
      <c r="D5" s="5" t="s">
        <v>8</v>
      </c>
      <c r="E5" s="5" t="s">
        <v>9</v>
      </c>
      <c r="F5" s="10" t="n">
        <v>1</v>
      </c>
      <c r="H5" s="9"/>
      <c r="I5" s="5"/>
      <c r="J5" s="10" t="s">
        <v>10</v>
      </c>
      <c r="L5" s="9"/>
      <c r="M5" s="5"/>
      <c r="N5" s="10" t="s">
        <v>10</v>
      </c>
    </row>
    <row r="6" customFormat="false" ht="15.75" hidden="false" customHeight="false" outlineLevel="0" collapsed="false">
      <c r="B6" s="9"/>
      <c r="C6" s="5"/>
      <c r="D6" s="5" t="s">
        <v>11</v>
      </c>
      <c r="E6" s="5" t="s">
        <v>9</v>
      </c>
      <c r="F6" s="10" t="n">
        <v>1</v>
      </c>
      <c r="H6" s="11"/>
      <c r="I6" s="12"/>
      <c r="J6" s="13" t="s">
        <v>12</v>
      </c>
      <c r="L6" s="9"/>
      <c r="M6" s="5"/>
      <c r="N6" s="10" t="s">
        <v>12</v>
      </c>
    </row>
    <row r="7" customFormat="false" ht="15.75" hidden="false" customHeight="false" outlineLevel="0" collapsed="false">
      <c r="B7" s="9"/>
      <c r="C7" s="5" t="s">
        <v>13</v>
      </c>
      <c r="D7" s="5"/>
      <c r="E7" s="5"/>
      <c r="F7" s="10"/>
      <c r="L7" s="9"/>
      <c r="M7" s="5" t="s">
        <v>14</v>
      </c>
      <c r="N7" s="10"/>
    </row>
    <row r="8" customFormat="false" ht="15" hidden="false" customHeight="false" outlineLevel="0" collapsed="false">
      <c r="B8" s="9"/>
      <c r="C8" s="5"/>
      <c r="D8" s="5" t="s">
        <v>15</v>
      </c>
      <c r="E8" s="5" t="s">
        <v>9</v>
      </c>
      <c r="F8" s="10" t="n">
        <v>3</v>
      </c>
      <c r="H8" s="6" t="s">
        <v>16</v>
      </c>
      <c r="I8" s="7"/>
      <c r="J8" s="8"/>
      <c r="L8" s="9"/>
      <c r="M8" s="5"/>
      <c r="N8" s="10" t="s">
        <v>17</v>
      </c>
    </row>
    <row r="9" customFormat="false" ht="15" hidden="false" customHeight="false" outlineLevel="0" collapsed="false">
      <c r="B9" s="9"/>
      <c r="C9" s="5" t="s">
        <v>18</v>
      </c>
      <c r="D9" s="5"/>
      <c r="E9" s="5"/>
      <c r="F9" s="10"/>
      <c r="H9" s="9"/>
      <c r="I9" s="5" t="s">
        <v>19</v>
      </c>
      <c r="J9" s="10"/>
      <c r="L9" s="9"/>
      <c r="M9" s="5" t="s">
        <v>20</v>
      </c>
      <c r="N9" s="10"/>
    </row>
    <row r="10" customFormat="false" ht="15" hidden="false" customHeight="false" outlineLevel="0" collapsed="false">
      <c r="B10" s="9"/>
      <c r="C10" s="5"/>
      <c r="D10" s="5" t="s">
        <v>21</v>
      </c>
      <c r="E10" s="5" t="s">
        <v>9</v>
      </c>
      <c r="F10" s="10" t="n">
        <v>4</v>
      </c>
      <c r="H10" s="9"/>
      <c r="I10" s="5"/>
      <c r="J10" s="10" t="s">
        <v>10</v>
      </c>
      <c r="L10" s="9"/>
      <c r="M10" s="5"/>
      <c r="N10" s="10" t="s">
        <v>22</v>
      </c>
    </row>
    <row r="11" customFormat="false" ht="15.75" hidden="false" customHeight="false" outlineLevel="0" collapsed="false">
      <c r="B11" s="11"/>
      <c r="C11" s="12" t="s">
        <v>23</v>
      </c>
      <c r="D11" s="12"/>
      <c r="E11" s="12" t="s">
        <v>9</v>
      </c>
      <c r="F11" s="13" t="n">
        <v>1</v>
      </c>
      <c r="H11" s="9"/>
      <c r="I11" s="5"/>
      <c r="J11" s="10" t="s">
        <v>12</v>
      </c>
      <c r="L11" s="11"/>
      <c r="M11" s="12" t="s">
        <v>24</v>
      </c>
      <c r="N11" s="13"/>
    </row>
    <row r="12" customFormat="false" ht="15.75" hidden="false" customHeight="false" outlineLevel="0" collapsed="false">
      <c r="D12" s="14"/>
      <c r="E12" s="14"/>
      <c r="F12" s="1" t="n">
        <f aca="false">SUM(F11,F10,F8,F6,F5)</f>
        <v>10</v>
      </c>
      <c r="H12" s="9"/>
      <c r="I12" s="5" t="s">
        <v>25</v>
      </c>
      <c r="J12" s="10"/>
    </row>
    <row r="13" customFormat="false" ht="15.75" hidden="false" customHeight="false" outlineLevel="0" collapsed="false">
      <c r="D13" s="14"/>
      <c r="E13" s="14"/>
      <c r="F13" s="14"/>
      <c r="G13" s="14"/>
      <c r="H13" s="11"/>
      <c r="I13" s="12"/>
      <c r="J13" s="13" t="s">
        <v>26</v>
      </c>
      <c r="L13" s="6" t="s">
        <v>27</v>
      </c>
      <c r="M13" s="7"/>
      <c r="N13" s="8"/>
    </row>
    <row r="14" customFormat="false" ht="15.75" hidden="false" customHeight="false" outlineLevel="0" collapsed="false">
      <c r="D14" s="14"/>
      <c r="E14" s="14"/>
      <c r="F14" s="14"/>
      <c r="G14" s="14"/>
      <c r="L14" s="9"/>
      <c r="M14" s="5" t="s">
        <v>7</v>
      </c>
      <c r="N14" s="10"/>
    </row>
    <row r="15" customFormat="false" ht="15" hidden="false" customHeight="false" outlineLevel="0" collapsed="false">
      <c r="G15" s="14"/>
      <c r="H15" s="6" t="s">
        <v>28</v>
      </c>
      <c r="I15" s="7"/>
      <c r="J15" s="8"/>
      <c r="L15" s="9"/>
      <c r="M15" s="5"/>
      <c r="N15" s="10" t="s">
        <v>10</v>
      </c>
    </row>
    <row r="16" customFormat="false" ht="15" hidden="false" customHeight="false" outlineLevel="0" collapsed="false">
      <c r="G16" s="14"/>
      <c r="H16" s="9"/>
      <c r="I16" s="5" t="s">
        <v>7</v>
      </c>
      <c r="J16" s="10"/>
      <c r="L16" s="9"/>
      <c r="M16" s="5"/>
      <c r="N16" s="10" t="s">
        <v>12</v>
      </c>
    </row>
    <row r="17" customFormat="false" ht="15" hidden="false" customHeight="false" outlineLevel="0" collapsed="false">
      <c r="G17" s="14"/>
      <c r="H17" s="9"/>
      <c r="I17" s="5"/>
      <c r="J17" s="10" t="s">
        <v>10</v>
      </c>
      <c r="L17" s="9"/>
      <c r="M17" s="5" t="s">
        <v>29</v>
      </c>
      <c r="N17" s="10"/>
    </row>
    <row r="18" customFormat="false" ht="15" hidden="false" customHeight="false" outlineLevel="0" collapsed="false">
      <c r="G18" s="14"/>
      <c r="H18" s="9"/>
      <c r="I18" s="5"/>
      <c r="J18" s="10" t="s">
        <v>12</v>
      </c>
      <c r="L18" s="9"/>
      <c r="M18" s="5"/>
      <c r="N18" s="10" t="s">
        <v>30</v>
      </c>
    </row>
    <row r="19" customFormat="false" ht="15" hidden="false" customHeight="false" outlineLevel="0" collapsed="false">
      <c r="H19" s="9"/>
      <c r="I19" s="5" t="s">
        <v>25</v>
      </c>
      <c r="J19" s="10"/>
      <c r="L19" s="9"/>
      <c r="M19" s="5" t="s">
        <v>20</v>
      </c>
      <c r="N19" s="10"/>
    </row>
    <row r="20" customFormat="false" ht="15" hidden="false" customHeight="false" outlineLevel="0" collapsed="false">
      <c r="G20" s="14"/>
      <c r="H20" s="9"/>
      <c r="I20" s="5"/>
      <c r="J20" s="10" t="s">
        <v>26</v>
      </c>
      <c r="L20" s="9"/>
      <c r="M20" s="5"/>
      <c r="N20" s="10" t="s">
        <v>22</v>
      </c>
    </row>
    <row r="21" customFormat="false" ht="15.75" hidden="false" customHeight="false" outlineLevel="0" collapsed="false">
      <c r="G21" s="14"/>
      <c r="H21" s="9"/>
      <c r="I21" s="5" t="s">
        <v>31</v>
      </c>
      <c r="J21" s="10"/>
      <c r="L21" s="11"/>
      <c r="M21" s="12" t="s">
        <v>24</v>
      </c>
      <c r="N21" s="13"/>
    </row>
    <row r="22" customFormat="false" ht="15.75" hidden="false" customHeight="false" outlineLevel="0" collapsed="false">
      <c r="G22" s="14"/>
      <c r="H22" s="11"/>
      <c r="I22" s="12"/>
      <c r="J22" s="13" t="s">
        <v>32</v>
      </c>
    </row>
    <row r="23" customFormat="false" ht="15.75" hidden="false" customHeight="false" outlineLevel="0" collapsed="false">
      <c r="L23" s="6" t="s">
        <v>33</v>
      </c>
      <c r="M23" s="7"/>
      <c r="N23" s="8"/>
    </row>
    <row r="24" customFormat="false" ht="15" hidden="false" customHeight="false" outlineLevel="0" collapsed="false">
      <c r="H24" s="6" t="s">
        <v>34</v>
      </c>
      <c r="I24" s="7"/>
      <c r="J24" s="8"/>
      <c r="L24" s="9"/>
      <c r="M24" s="5" t="s">
        <v>35</v>
      </c>
      <c r="N24" s="10"/>
    </row>
    <row r="25" customFormat="false" ht="15" hidden="false" customHeight="false" outlineLevel="0" collapsed="false">
      <c r="H25" s="9"/>
      <c r="I25" s="5" t="s">
        <v>7</v>
      </c>
      <c r="J25" s="10"/>
      <c r="L25" s="9"/>
      <c r="M25" s="5"/>
      <c r="N25" s="10" t="s">
        <v>36</v>
      </c>
    </row>
    <row r="26" customFormat="false" ht="15" hidden="false" customHeight="false" outlineLevel="0" collapsed="false">
      <c r="H26" s="9"/>
      <c r="I26" s="5"/>
      <c r="J26" s="10" t="s">
        <v>10</v>
      </c>
      <c r="L26" s="9"/>
      <c r="M26" s="5"/>
      <c r="N26" s="10" t="s">
        <v>37</v>
      </c>
    </row>
    <row r="27" customFormat="false" ht="15" hidden="false" customHeight="false" outlineLevel="0" collapsed="false">
      <c r="H27" s="9"/>
      <c r="I27" s="5"/>
      <c r="J27" s="10" t="s">
        <v>12</v>
      </c>
      <c r="L27" s="9"/>
      <c r="M27" s="5" t="s">
        <v>29</v>
      </c>
      <c r="N27" s="10"/>
    </row>
    <row r="28" customFormat="false" ht="15" hidden="false" customHeight="false" outlineLevel="0" collapsed="false">
      <c r="H28" s="9"/>
      <c r="I28" s="5" t="s">
        <v>25</v>
      </c>
      <c r="J28" s="10"/>
      <c r="L28" s="9"/>
      <c r="M28" s="5"/>
      <c r="N28" s="10" t="s">
        <v>30</v>
      </c>
    </row>
    <row r="29" customFormat="false" ht="15" hidden="false" customHeight="false" outlineLevel="0" collapsed="false">
      <c r="H29" s="9"/>
      <c r="I29" s="5"/>
      <c r="J29" s="10" t="s">
        <v>26</v>
      </c>
      <c r="L29" s="9"/>
      <c r="M29" s="5" t="s">
        <v>20</v>
      </c>
      <c r="N29" s="10"/>
    </row>
    <row r="30" customFormat="false" ht="15" hidden="false" customHeight="false" outlineLevel="0" collapsed="false">
      <c r="H30" s="9"/>
      <c r="I30" s="5" t="s">
        <v>20</v>
      </c>
      <c r="J30" s="10"/>
      <c r="L30" s="9"/>
      <c r="M30" s="5"/>
      <c r="N30" s="10" t="s">
        <v>22</v>
      </c>
    </row>
    <row r="31" customFormat="false" ht="15.75" hidden="false" customHeight="false" outlineLevel="0" collapsed="false">
      <c r="H31" s="11"/>
      <c r="I31" s="12"/>
      <c r="J31" s="13" t="s">
        <v>22</v>
      </c>
      <c r="L31" s="11"/>
      <c r="M31" s="12" t="s">
        <v>24</v>
      </c>
      <c r="N3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ColWidth="9.15625" defaultRowHeight="15" zeroHeight="false" outlineLevelRow="0" outlineLevelCol="0"/>
  <cols>
    <col collapsed="false" customWidth="false" hidden="false" outlineLevel="0" max="2" min="2" style="1" width="9.14"/>
    <col collapsed="false" customWidth="true" hidden="false" outlineLevel="0" max="3" min="3" style="1" width="17.71"/>
    <col collapsed="false" customWidth="true" hidden="false" outlineLevel="0" max="4" min="4" style="1" width="28.99"/>
    <col collapsed="false" customWidth="true" hidden="false" outlineLevel="0" max="5" min="5" style="1" width="45.71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6" t="s">
        <v>38</v>
      </c>
      <c r="C2" s="7" t="s">
        <v>39</v>
      </c>
      <c r="D2" s="7" t="s">
        <v>40</v>
      </c>
      <c r="E2" s="8" t="s">
        <v>41</v>
      </c>
    </row>
    <row r="3" customFormat="false" ht="15" hidden="false" customHeight="false" outlineLevel="0" collapsed="false">
      <c r="B3" s="9" t="s">
        <v>3</v>
      </c>
      <c r="C3" s="5"/>
      <c r="D3" s="5"/>
      <c r="E3" s="10"/>
    </row>
    <row r="4" customFormat="false" ht="15" hidden="false" customHeight="false" outlineLevel="0" collapsed="false">
      <c r="B4" s="9"/>
      <c r="C4" s="5" t="s">
        <v>6</v>
      </c>
      <c r="D4" s="5"/>
      <c r="E4" s="10"/>
    </row>
    <row r="5" customFormat="false" ht="15" hidden="false" customHeight="false" outlineLevel="0" collapsed="false">
      <c r="B5" s="9"/>
      <c r="C5" s="5"/>
      <c r="D5" s="5" t="s">
        <v>42</v>
      </c>
      <c r="E5" s="10"/>
    </row>
    <row r="6" customFormat="false" ht="15" hidden="false" customHeight="false" outlineLevel="0" collapsed="false">
      <c r="B6" s="9"/>
      <c r="C6" s="5"/>
      <c r="D6" s="5"/>
      <c r="E6" s="15" t="s">
        <v>43</v>
      </c>
    </row>
    <row r="7" customFormat="false" ht="15" hidden="false" customHeight="false" outlineLevel="0" collapsed="false">
      <c r="B7" s="9"/>
      <c r="C7" s="5"/>
      <c r="D7" s="5"/>
      <c r="E7" s="15" t="s">
        <v>44</v>
      </c>
    </row>
    <row r="8" customFormat="false" ht="15" hidden="false" customHeight="false" outlineLevel="0" collapsed="false">
      <c r="B8" s="9"/>
      <c r="C8" s="5"/>
      <c r="D8" s="5"/>
      <c r="E8" s="15" t="s">
        <v>45</v>
      </c>
    </row>
    <row r="9" customFormat="false" ht="15" hidden="false" customHeight="false" outlineLevel="0" collapsed="false">
      <c r="B9" s="9"/>
      <c r="C9" s="5"/>
      <c r="D9" s="5" t="s">
        <v>46</v>
      </c>
      <c r="E9" s="10"/>
    </row>
    <row r="10" customFormat="false" ht="15" hidden="false" customHeight="false" outlineLevel="0" collapsed="false">
      <c r="B10" s="9"/>
      <c r="C10" s="5"/>
      <c r="D10" s="5"/>
      <c r="E10" s="15" t="s">
        <v>47</v>
      </c>
    </row>
    <row r="11" customFormat="false" ht="15" hidden="false" customHeight="false" outlineLevel="0" collapsed="false">
      <c r="B11" s="9"/>
      <c r="C11" s="5"/>
      <c r="D11" s="5"/>
      <c r="E11" s="15" t="s">
        <v>48</v>
      </c>
    </row>
    <row r="12" customFormat="false" ht="15" hidden="false" customHeight="false" outlineLevel="0" collapsed="false">
      <c r="B12" s="9"/>
      <c r="C12" s="5"/>
      <c r="D12" s="5"/>
      <c r="E12" s="15" t="s">
        <v>49</v>
      </c>
    </row>
    <row r="13" customFormat="false" ht="15" hidden="false" customHeight="false" outlineLevel="0" collapsed="false">
      <c r="B13" s="9"/>
      <c r="C13" s="5"/>
      <c r="D13" s="16" t="s">
        <v>50</v>
      </c>
      <c r="E13" s="10"/>
    </row>
    <row r="14" customFormat="false" ht="15" hidden="false" customHeight="false" outlineLevel="0" collapsed="false">
      <c r="B14" s="9"/>
      <c r="C14" s="5" t="s">
        <v>13</v>
      </c>
      <c r="D14" s="5"/>
      <c r="E14" s="10"/>
    </row>
    <row r="15" customFormat="false" ht="15" hidden="false" customHeight="false" outlineLevel="0" collapsed="false">
      <c r="B15" s="9"/>
      <c r="C15" s="5"/>
      <c r="D15" s="5" t="s">
        <v>15</v>
      </c>
      <c r="E15" s="10"/>
    </row>
    <row r="16" customFormat="false" ht="15" hidden="false" customHeight="false" outlineLevel="0" collapsed="false">
      <c r="B16" s="9"/>
      <c r="C16" s="5"/>
      <c r="D16" s="5"/>
      <c r="E16" s="10" t="s">
        <v>51</v>
      </c>
    </row>
    <row r="17" customFormat="false" ht="15" hidden="false" customHeight="false" outlineLevel="0" collapsed="false">
      <c r="B17" s="9"/>
      <c r="C17" s="5"/>
      <c r="D17" s="5"/>
      <c r="E17" s="10" t="s">
        <v>52</v>
      </c>
    </row>
    <row r="18" customFormat="false" ht="15" hidden="false" customHeight="false" outlineLevel="0" collapsed="false">
      <c r="B18" s="9"/>
      <c r="C18" s="5"/>
      <c r="D18" s="5"/>
      <c r="E18" s="10" t="s">
        <v>53</v>
      </c>
    </row>
    <row r="19" customFormat="false" ht="15" hidden="false" customHeight="false" outlineLevel="0" collapsed="false">
      <c r="B19" s="9"/>
      <c r="C19" s="5"/>
      <c r="D19" s="5"/>
      <c r="E19" s="10" t="s">
        <v>54</v>
      </c>
    </row>
    <row r="20" customFormat="false" ht="15" hidden="false" customHeight="false" outlineLevel="0" collapsed="false">
      <c r="B20" s="9"/>
      <c r="C20" s="5"/>
      <c r="D20" s="5"/>
      <c r="E20" s="10" t="s">
        <v>55</v>
      </c>
    </row>
    <row r="21" customFormat="false" ht="15" hidden="false" customHeight="false" outlineLevel="0" collapsed="false">
      <c r="B21" s="9"/>
      <c r="C21" s="5"/>
      <c r="D21" s="5"/>
      <c r="E21" s="10" t="s">
        <v>56</v>
      </c>
    </row>
    <row r="22" customFormat="false" ht="15" hidden="false" customHeight="false" outlineLevel="0" collapsed="false">
      <c r="B22" s="9"/>
      <c r="C22" s="5"/>
      <c r="D22" s="5"/>
      <c r="E22" s="10" t="s">
        <v>57</v>
      </c>
    </row>
    <row r="23" customFormat="false" ht="15" hidden="false" customHeight="false" outlineLevel="0" collapsed="false">
      <c r="B23" s="9"/>
      <c r="C23" s="5" t="s">
        <v>18</v>
      </c>
      <c r="D23" s="5"/>
      <c r="E23" s="10"/>
    </row>
    <row r="24" customFormat="false" ht="15" hidden="false" customHeight="false" outlineLevel="0" collapsed="false">
      <c r="B24" s="9"/>
      <c r="C24" s="5"/>
      <c r="D24" s="5" t="s">
        <v>58</v>
      </c>
      <c r="E24" s="10"/>
    </row>
    <row r="25" customFormat="false" ht="15" hidden="false" customHeight="false" outlineLevel="0" collapsed="false">
      <c r="B25" s="9"/>
      <c r="C25" s="5"/>
      <c r="D25" s="5"/>
      <c r="E25" s="10" t="s">
        <v>59</v>
      </c>
    </row>
    <row r="26" customFormat="false" ht="15" hidden="false" customHeight="false" outlineLevel="0" collapsed="false">
      <c r="B26" s="9"/>
      <c r="C26" s="5"/>
      <c r="D26" s="5"/>
      <c r="E26" s="10" t="s">
        <v>60</v>
      </c>
    </row>
    <row r="27" customFormat="false" ht="15" hidden="false" customHeight="false" outlineLevel="0" collapsed="false">
      <c r="B27" s="9"/>
      <c r="C27" s="5"/>
      <c r="D27" s="5"/>
      <c r="E27" s="10" t="s">
        <v>61</v>
      </c>
    </row>
    <row r="28" customFormat="false" ht="15" hidden="false" customHeight="false" outlineLevel="0" collapsed="false">
      <c r="B28" s="9"/>
      <c r="C28" s="5" t="s">
        <v>23</v>
      </c>
      <c r="D28" s="5"/>
      <c r="E28" s="10"/>
    </row>
    <row r="29" customFormat="false" ht="15" hidden="false" customHeight="false" outlineLevel="0" collapsed="false">
      <c r="B29" s="9"/>
      <c r="C29" s="5"/>
      <c r="D29" s="5" t="s">
        <v>62</v>
      </c>
      <c r="E29" s="17"/>
    </row>
    <row r="30" customFormat="false" ht="15.75" hidden="false" customHeight="false" outlineLevel="0" collapsed="false">
      <c r="B30" s="11"/>
      <c r="C30" s="12"/>
      <c r="D30" s="12" t="s">
        <v>63</v>
      </c>
      <c r="E30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4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12" activeCellId="0" sqref="N12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3.99"/>
    <col collapsed="false" customWidth="true" hidden="false" outlineLevel="0" max="3" min="3" style="0" width="21.86"/>
    <col collapsed="false" customWidth="true" hidden="false" outlineLevel="0" max="4" min="4" style="0" width="33.14"/>
    <col collapsed="false" customWidth="true" hidden="false" outlineLevel="0" max="5" min="5" style="0" width="43.71"/>
    <col collapsed="false" customWidth="true" hidden="true" outlineLevel="0" max="8" min="8" style="1" width="11.52"/>
    <col collapsed="false" customWidth="true" hidden="false" outlineLevel="0" max="9" min="9" style="1" width="11.86"/>
    <col collapsed="false" customWidth="false" hidden="false" outlineLevel="0" max="11" min="10" style="1" width="9.14"/>
    <col collapsed="false" customWidth="true" hidden="false" outlineLevel="0" max="12" min="12" style="1" width="8.42"/>
    <col collapsed="false" customWidth="false" hidden="false" outlineLevel="0" max="14" min="13" style="1" width="9.14"/>
    <col collapsed="false" customWidth="true" hidden="false" outlineLevel="0" max="15" min="15" style="1" width="5.43"/>
    <col collapsed="false" customWidth="false" hidden="false" outlineLevel="0" max="16" min="16" style="1" width="9.14"/>
    <col collapsed="false" customWidth="true" hidden="false" outlineLevel="0" max="17" min="17" style="1" width="9.29"/>
    <col collapsed="false" customWidth="true" hidden="false" outlineLevel="0" max="18" min="18" style="0" width="11.86"/>
    <col collapsed="false" customWidth="true" hidden="false" outlineLevel="0" max="19" min="19" style="1" width="8.14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9" t="s">
        <v>64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5"/>
      <c r="P2" s="20" t="s">
        <v>65</v>
      </c>
      <c r="Q2" s="20"/>
      <c r="R2" s="20"/>
      <c r="S2" s="20"/>
    </row>
    <row r="3" customFormat="false" ht="15" hidden="false" customHeight="false" outlineLevel="0" collapsed="false">
      <c r="B3" s="21"/>
      <c r="C3" s="22"/>
      <c r="D3" s="22"/>
      <c r="E3" s="22"/>
      <c r="F3" s="22"/>
      <c r="G3" s="22"/>
      <c r="H3" s="7"/>
      <c r="I3" s="23" t="n">
        <v>0.5</v>
      </c>
      <c r="J3" s="7"/>
      <c r="K3" s="7"/>
      <c r="L3" s="7"/>
      <c r="M3" s="7"/>
      <c r="N3" s="8"/>
      <c r="O3" s="5"/>
      <c r="P3" s="24" t="s">
        <v>66</v>
      </c>
      <c r="Q3" s="16" t="s">
        <v>67</v>
      </c>
      <c r="R3" s="16" t="s">
        <v>68</v>
      </c>
      <c r="S3" s="25" t="s">
        <v>69</v>
      </c>
    </row>
    <row r="4" customFormat="false" ht="15" hidden="false" customHeight="false" outlineLevel="0" collapsed="false">
      <c r="B4" s="24" t="s">
        <v>70</v>
      </c>
      <c r="C4" s="16" t="s">
        <v>0</v>
      </c>
      <c r="D4" s="16"/>
      <c r="E4" s="16" t="s">
        <v>71</v>
      </c>
      <c r="F4" s="16" t="s">
        <v>1</v>
      </c>
      <c r="G4" s="16" t="s">
        <v>72</v>
      </c>
      <c r="H4" s="5" t="s">
        <v>2</v>
      </c>
      <c r="I4" s="26" t="s">
        <v>73</v>
      </c>
      <c r="J4" s="5" t="s">
        <v>74</v>
      </c>
      <c r="K4" s="5" t="s">
        <v>75</v>
      </c>
      <c r="L4" s="5" t="s">
        <v>69</v>
      </c>
      <c r="M4" s="5" t="s">
        <v>76</v>
      </c>
      <c r="N4" s="10" t="s">
        <v>77</v>
      </c>
      <c r="O4" s="5"/>
      <c r="P4" s="24" t="n">
        <v>1</v>
      </c>
      <c r="Q4" s="16" t="n">
        <v>5</v>
      </c>
      <c r="R4" s="16" t="n">
        <f aca="false">Q4</f>
        <v>5</v>
      </c>
      <c r="S4" s="27" t="n">
        <f aca="false">M6</f>
        <v>0.119402985074627</v>
      </c>
      <c r="T4" s="28"/>
      <c r="U4" s="28"/>
      <c r="V4" s="28"/>
      <c r="W4" s="28"/>
    </row>
    <row r="5" customFormat="false" ht="15" hidden="false" customHeight="false" outlineLevel="0" collapsed="false">
      <c r="B5" s="24" t="n">
        <v>1</v>
      </c>
      <c r="C5" s="16" t="s">
        <v>78</v>
      </c>
      <c r="D5" s="16" t="s">
        <v>79</v>
      </c>
      <c r="E5" s="16" t="s">
        <v>43</v>
      </c>
      <c r="F5" s="16" t="s">
        <v>9</v>
      </c>
      <c r="G5" s="16" t="n">
        <v>2</v>
      </c>
      <c r="H5" s="5" t="s">
        <v>80</v>
      </c>
      <c r="I5" s="5" t="n">
        <f aca="false">G5*$I$3</f>
        <v>1</v>
      </c>
      <c r="J5" s="5" t="n">
        <f aca="false">I5*I5</f>
        <v>1</v>
      </c>
      <c r="K5" s="5" t="n">
        <f aca="false">G5</f>
        <v>2</v>
      </c>
      <c r="L5" s="29" t="n">
        <f aca="false">G5/$K$25</f>
        <v>0.0597014925373134</v>
      </c>
      <c r="M5" s="30" t="n">
        <f aca="false">L5</f>
        <v>0.0597014925373134</v>
      </c>
      <c r="N5" s="31" t="n">
        <v>1</v>
      </c>
      <c r="O5" s="30"/>
      <c r="P5" s="24" t="n">
        <v>2</v>
      </c>
      <c r="Q5" s="16" t="n">
        <v>5</v>
      </c>
      <c r="R5" s="16" t="n">
        <f aca="false">R4+Q5</f>
        <v>10</v>
      </c>
      <c r="S5" s="27" t="n">
        <f aca="false">M10</f>
        <v>0.298507462686567</v>
      </c>
      <c r="T5" s="28"/>
      <c r="U5" s="28"/>
      <c r="V5" s="28"/>
      <c r="W5" s="28"/>
    </row>
    <row r="6" customFormat="false" ht="15" hidden="false" customHeight="false" outlineLevel="0" collapsed="false">
      <c r="B6" s="24" t="n">
        <f aca="false">1+B5</f>
        <v>2</v>
      </c>
      <c r="C6" s="16"/>
      <c r="D6" s="16" t="s">
        <v>81</v>
      </c>
      <c r="E6" s="16" t="s">
        <v>47</v>
      </c>
      <c r="F6" s="16" t="s">
        <v>9</v>
      </c>
      <c r="G6" s="16" t="n">
        <v>2</v>
      </c>
      <c r="H6" s="5" t="s">
        <v>82</v>
      </c>
      <c r="I6" s="5" t="n">
        <f aca="false">G6*$I$3</f>
        <v>1</v>
      </c>
      <c r="J6" s="5" t="n">
        <f aca="false">I6*I6</f>
        <v>1</v>
      </c>
      <c r="K6" s="5" t="n">
        <f aca="false">K5+G6</f>
        <v>4</v>
      </c>
      <c r="L6" s="29" t="n">
        <f aca="false">G6/$K$25</f>
        <v>0.0597014925373134</v>
      </c>
      <c r="M6" s="30" t="n">
        <f aca="false">M5+L6</f>
        <v>0.119402985074627</v>
      </c>
      <c r="N6" s="31" t="n">
        <v>1</v>
      </c>
      <c r="O6" s="30"/>
      <c r="P6" s="24" t="n">
        <v>3</v>
      </c>
      <c r="Q6" s="16" t="n">
        <v>5</v>
      </c>
      <c r="R6" s="16" t="n">
        <f aca="false">R5+Q6</f>
        <v>15</v>
      </c>
      <c r="S6" s="27" t="n">
        <f aca="false">M11</f>
        <v>0.417910447761194</v>
      </c>
      <c r="T6" s="28"/>
      <c r="U6" s="28"/>
      <c r="V6" s="28"/>
      <c r="W6" s="28"/>
    </row>
    <row r="7" customFormat="false" ht="15" hidden="false" customHeight="false" outlineLevel="0" collapsed="false">
      <c r="B7" s="24" t="n">
        <f aca="false">1+B6</f>
        <v>3</v>
      </c>
      <c r="C7" s="16" t="s">
        <v>83</v>
      </c>
      <c r="D7" s="16"/>
      <c r="E7" s="16" t="s">
        <v>84</v>
      </c>
      <c r="F7" s="16" t="s">
        <v>9</v>
      </c>
      <c r="G7" s="16" t="n">
        <v>1</v>
      </c>
      <c r="H7" s="5" t="s">
        <v>82</v>
      </c>
      <c r="I7" s="5" t="n">
        <f aca="false">G7*$I$3</f>
        <v>0.5</v>
      </c>
      <c r="J7" s="5" t="n">
        <f aca="false">I7*I7</f>
        <v>0.25</v>
      </c>
      <c r="K7" s="5" t="n">
        <f aca="false">K6+G7</f>
        <v>5</v>
      </c>
      <c r="L7" s="29" t="n">
        <f aca="false">G7/$K$25</f>
        <v>0.0298507462686567</v>
      </c>
      <c r="M7" s="30" t="n">
        <f aca="false">M6+L7</f>
        <v>0.149253731343284</v>
      </c>
      <c r="N7" s="31" t="n">
        <v>2</v>
      </c>
      <c r="O7" s="30"/>
      <c r="P7" s="24" t="n">
        <v>4</v>
      </c>
      <c r="Q7" s="16" t="n">
        <v>5</v>
      </c>
      <c r="R7" s="16" t="n">
        <f aca="false">R6+Q7</f>
        <v>20</v>
      </c>
      <c r="S7" s="27" t="n">
        <f aca="false">M13</f>
        <v>0.597014925373134</v>
      </c>
      <c r="T7" s="28"/>
      <c r="U7" s="28"/>
      <c r="V7" s="28"/>
      <c r="W7" s="28"/>
    </row>
    <row r="8" customFormat="false" ht="15" hidden="false" customHeight="false" outlineLevel="0" collapsed="false">
      <c r="B8" s="24" t="n">
        <f aca="false">1+B7</f>
        <v>4</v>
      </c>
      <c r="C8" s="16" t="s">
        <v>25</v>
      </c>
      <c r="D8" s="16" t="s">
        <v>26</v>
      </c>
      <c r="E8" s="5" t="s">
        <v>51</v>
      </c>
      <c r="F8" s="16" t="s">
        <v>9</v>
      </c>
      <c r="G8" s="16" t="n">
        <v>2</v>
      </c>
      <c r="H8" s="5" t="s">
        <v>82</v>
      </c>
      <c r="I8" s="5" t="n">
        <f aca="false">G8*$I$3</f>
        <v>1</v>
      </c>
      <c r="J8" s="5" t="n">
        <f aca="false">I8*I8</f>
        <v>1</v>
      </c>
      <c r="K8" s="5" t="n">
        <f aca="false">K7+G8</f>
        <v>7</v>
      </c>
      <c r="L8" s="29" t="n">
        <f aca="false">G8/$K$25</f>
        <v>0.0597014925373134</v>
      </c>
      <c r="M8" s="30" t="n">
        <f aca="false">M7+L8</f>
        <v>0.208955223880597</v>
      </c>
      <c r="N8" s="31" t="n">
        <v>2</v>
      </c>
      <c r="O8" s="30"/>
      <c r="P8" s="24" t="n">
        <v>5</v>
      </c>
      <c r="Q8" s="16" t="n">
        <v>5</v>
      </c>
      <c r="R8" s="16" t="n">
        <f aca="false">R7+Q8</f>
        <v>25</v>
      </c>
      <c r="S8" s="27" t="n">
        <f aca="false">M16</f>
        <v>0.746268656716418</v>
      </c>
      <c r="T8" s="28"/>
      <c r="U8" s="28"/>
      <c r="V8" s="28"/>
      <c r="W8" s="28"/>
    </row>
    <row r="9" customFormat="false" ht="15" hidden="false" customHeight="false" outlineLevel="0" collapsed="false">
      <c r="B9" s="24" t="n">
        <f aca="false">1+B8</f>
        <v>5</v>
      </c>
      <c r="C9" s="16"/>
      <c r="D9" s="16"/>
      <c r="E9" s="5" t="s">
        <v>52</v>
      </c>
      <c r="F9" s="16" t="s">
        <v>9</v>
      </c>
      <c r="G9" s="16" t="n">
        <v>2</v>
      </c>
      <c r="H9" s="5" t="s">
        <v>82</v>
      </c>
      <c r="I9" s="5" t="n">
        <f aca="false">G9*$I$3</f>
        <v>1</v>
      </c>
      <c r="J9" s="5" t="n">
        <f aca="false">I9*I9</f>
        <v>1</v>
      </c>
      <c r="K9" s="5" t="n">
        <f aca="false">K8+G9</f>
        <v>9</v>
      </c>
      <c r="L9" s="29" t="n">
        <f aca="false">G9/$K$25</f>
        <v>0.0597014925373134</v>
      </c>
      <c r="M9" s="30" t="n">
        <f aca="false">M8+L9</f>
        <v>0.26865671641791</v>
      </c>
      <c r="N9" s="31" t="n">
        <v>2</v>
      </c>
      <c r="O9" s="30"/>
      <c r="P9" s="24" t="n">
        <v>6</v>
      </c>
      <c r="Q9" s="16" t="n">
        <v>5</v>
      </c>
      <c r="R9" s="16" t="n">
        <f aca="false">R8+Q9</f>
        <v>30</v>
      </c>
      <c r="S9" s="27" t="n">
        <f aca="false">M20</f>
        <v>0.895522388059701</v>
      </c>
      <c r="T9" s="28"/>
      <c r="U9" s="28"/>
      <c r="V9" s="28"/>
      <c r="W9" s="28"/>
    </row>
    <row r="10" customFormat="false" ht="15.75" hidden="false" customHeight="false" outlineLevel="0" collapsed="false">
      <c r="B10" s="24" t="n">
        <f aca="false">1+B9</f>
        <v>6</v>
      </c>
      <c r="C10" s="16"/>
      <c r="D10" s="32"/>
      <c r="E10" s="5" t="s">
        <v>85</v>
      </c>
      <c r="F10" s="16" t="s">
        <v>9</v>
      </c>
      <c r="G10" s="16" t="n">
        <v>1</v>
      </c>
      <c r="H10" s="5" t="s">
        <v>82</v>
      </c>
      <c r="I10" s="5" t="n">
        <f aca="false">G10*$I$3</f>
        <v>0.5</v>
      </c>
      <c r="J10" s="5" t="n">
        <f aca="false">I10*I10</f>
        <v>0.25</v>
      </c>
      <c r="K10" s="5" t="n">
        <f aca="false">K9+G10</f>
        <v>10</v>
      </c>
      <c r="L10" s="29" t="n">
        <f aca="false">G10/$K$25</f>
        <v>0.0298507462686567</v>
      </c>
      <c r="M10" s="30" t="n">
        <f aca="false">M9+L10</f>
        <v>0.298507462686567</v>
      </c>
      <c r="N10" s="31" t="n">
        <v>2</v>
      </c>
      <c r="O10" s="30"/>
      <c r="P10" s="11" t="n">
        <v>7</v>
      </c>
      <c r="Q10" s="12" t="n">
        <v>5</v>
      </c>
      <c r="R10" s="33" t="n">
        <v>35</v>
      </c>
      <c r="S10" s="34" t="n">
        <f aca="false">M25</f>
        <v>1</v>
      </c>
      <c r="T10" s="28"/>
      <c r="U10" s="28"/>
      <c r="V10" s="28"/>
      <c r="W10" s="28"/>
    </row>
    <row r="11" customFormat="false" ht="15" hidden="false" customHeight="false" outlineLevel="0" collapsed="false">
      <c r="B11" s="24" t="n">
        <f aca="false">1+B10</f>
        <v>7</v>
      </c>
      <c r="C11" s="32" t="s">
        <v>86</v>
      </c>
      <c r="D11" s="16" t="s">
        <v>32</v>
      </c>
      <c r="E11" s="5" t="s">
        <v>87</v>
      </c>
      <c r="F11" s="16" t="s">
        <v>9</v>
      </c>
      <c r="G11" s="16" t="n">
        <v>4</v>
      </c>
      <c r="H11" s="5" t="s">
        <v>82</v>
      </c>
      <c r="I11" s="5" t="n">
        <f aca="false">G11*$I$3</f>
        <v>2</v>
      </c>
      <c r="J11" s="5" t="n">
        <f aca="false">I11*I11</f>
        <v>4</v>
      </c>
      <c r="K11" s="5" t="n">
        <f aca="false">K10+G11</f>
        <v>14</v>
      </c>
      <c r="L11" s="29" t="n">
        <f aca="false">G11/$K$25</f>
        <v>0.119402985074627</v>
      </c>
      <c r="M11" s="30" t="n">
        <f aca="false">M10+L11</f>
        <v>0.417910447761194</v>
      </c>
      <c r="N11" s="31" t="n">
        <v>3</v>
      </c>
      <c r="O11" s="30"/>
      <c r="R11" s="28"/>
      <c r="S11" s="35"/>
      <c r="T11" s="28"/>
      <c r="U11" s="28"/>
      <c r="V11" s="28"/>
      <c r="W11" s="28"/>
    </row>
    <row r="12" customFormat="false" ht="15" hidden="false" customHeight="false" outlineLevel="0" collapsed="false">
      <c r="B12" s="24" t="n">
        <f aca="false">1+B11</f>
        <v>8</v>
      </c>
      <c r="C12" s="16" t="s">
        <v>88</v>
      </c>
      <c r="D12" s="16" t="s">
        <v>22</v>
      </c>
      <c r="E12" s="5" t="s">
        <v>60</v>
      </c>
      <c r="F12" s="16" t="s">
        <v>9</v>
      </c>
      <c r="G12" s="16" t="n">
        <v>3</v>
      </c>
      <c r="H12" s="5" t="s">
        <v>80</v>
      </c>
      <c r="I12" s="5" t="n">
        <f aca="false">G12*$I$3</f>
        <v>1.5</v>
      </c>
      <c r="J12" s="5" t="n">
        <f aca="false">I12*I12</f>
        <v>2.25</v>
      </c>
      <c r="K12" s="5" t="n">
        <f aca="false">K11+G12</f>
        <v>17</v>
      </c>
      <c r="L12" s="29" t="n">
        <f aca="false">G12/$K$25</f>
        <v>0.0895522388059701</v>
      </c>
      <c r="M12" s="30" t="n">
        <f aca="false">M11+L12</f>
        <v>0.507462686567164</v>
      </c>
      <c r="N12" s="31" t="n">
        <v>4</v>
      </c>
      <c r="O12" s="30"/>
      <c r="R12" s="28"/>
      <c r="S12" s="35"/>
      <c r="T12" s="28"/>
      <c r="U12" s="28"/>
      <c r="V12" s="28"/>
      <c r="W12" s="28"/>
    </row>
    <row r="13" s="1" customFormat="true" ht="15" hidden="false" customHeight="false" outlineLevel="0" collapsed="false">
      <c r="B13" s="24" t="n">
        <f aca="false">1+B12</f>
        <v>9</v>
      </c>
      <c r="C13" s="16"/>
      <c r="D13" s="16"/>
      <c r="E13" s="5" t="s">
        <v>61</v>
      </c>
      <c r="F13" s="16" t="s">
        <v>9</v>
      </c>
      <c r="G13" s="16" t="n">
        <v>3</v>
      </c>
      <c r="H13" s="5" t="s">
        <v>80</v>
      </c>
      <c r="I13" s="5" t="n">
        <f aca="false">G13*$I$3</f>
        <v>1.5</v>
      </c>
      <c r="J13" s="5" t="n">
        <f aca="false">I13*I13</f>
        <v>2.25</v>
      </c>
      <c r="K13" s="5" t="n">
        <f aca="false">K12+G13</f>
        <v>20</v>
      </c>
      <c r="L13" s="29" t="n">
        <f aca="false">G13/$K$25</f>
        <v>0.0895522388059701</v>
      </c>
      <c r="M13" s="30" t="n">
        <f aca="false">M12+L13</f>
        <v>0.597014925373134</v>
      </c>
      <c r="N13" s="31" t="n">
        <v>4</v>
      </c>
      <c r="O13" s="30"/>
      <c r="R13" s="35"/>
      <c r="S13" s="35"/>
      <c r="T13" s="35"/>
      <c r="U13" s="35"/>
      <c r="V13" s="35"/>
      <c r="W13" s="35"/>
    </row>
    <row r="14" s="1" customFormat="true" ht="15" hidden="false" customHeight="false" outlineLevel="0" collapsed="false">
      <c r="B14" s="24" t="n">
        <f aca="false">1+B13</f>
        <v>10</v>
      </c>
      <c r="C14" s="16" t="s">
        <v>24</v>
      </c>
      <c r="D14" s="16"/>
      <c r="E14" s="16" t="s">
        <v>62</v>
      </c>
      <c r="F14" s="16" t="s">
        <v>9</v>
      </c>
      <c r="G14" s="16" t="n">
        <v>2</v>
      </c>
      <c r="H14" s="5" t="s">
        <v>82</v>
      </c>
      <c r="I14" s="5" t="n">
        <f aca="false">G14*$I$3</f>
        <v>1</v>
      </c>
      <c r="J14" s="5" t="n">
        <f aca="false">I14*I14</f>
        <v>1</v>
      </c>
      <c r="K14" s="5" t="n">
        <f aca="false">K13+G14</f>
        <v>22</v>
      </c>
      <c r="L14" s="29" t="n">
        <f aca="false">G14/$K$25</f>
        <v>0.0597014925373134</v>
      </c>
      <c r="M14" s="30" t="n">
        <f aca="false">M13+L14</f>
        <v>0.656716417910448</v>
      </c>
      <c r="N14" s="31" t="n">
        <v>5</v>
      </c>
      <c r="O14" s="30"/>
      <c r="R14" s="35"/>
      <c r="S14" s="35"/>
      <c r="T14" s="35"/>
      <c r="U14" s="35"/>
      <c r="V14" s="35"/>
      <c r="W14" s="35"/>
    </row>
    <row r="15" s="1" customFormat="true" ht="15" hidden="false" customHeight="false" outlineLevel="0" collapsed="false">
      <c r="B15" s="24" t="n">
        <f aca="false">1+B14</f>
        <v>11</v>
      </c>
      <c r="C15" s="16"/>
      <c r="D15" s="16"/>
      <c r="E15" s="16" t="s">
        <v>89</v>
      </c>
      <c r="F15" s="16" t="s">
        <v>9</v>
      </c>
      <c r="G15" s="16" t="n">
        <v>1</v>
      </c>
      <c r="H15" s="5" t="s">
        <v>80</v>
      </c>
      <c r="I15" s="5" t="n">
        <f aca="false">G15*$I$3</f>
        <v>0.5</v>
      </c>
      <c r="J15" s="5" t="n">
        <f aca="false">I15*I15</f>
        <v>0.25</v>
      </c>
      <c r="K15" s="5" t="n">
        <f aca="false">K14+G15</f>
        <v>23</v>
      </c>
      <c r="L15" s="29" t="n">
        <f aca="false">G15/$K$25</f>
        <v>0.0298507462686567</v>
      </c>
      <c r="M15" s="30" t="n">
        <f aca="false">M14+L15</f>
        <v>0.686567164179104</v>
      </c>
      <c r="N15" s="31" t="n">
        <v>5</v>
      </c>
      <c r="O15" s="30"/>
      <c r="R15" s="35"/>
      <c r="S15" s="35"/>
      <c r="T15" s="35"/>
      <c r="U15" s="35"/>
      <c r="V15" s="35"/>
      <c r="W15" s="35"/>
    </row>
    <row r="16" s="1" customFormat="true" ht="15" hidden="false" customHeight="false" outlineLevel="0" collapsed="false">
      <c r="B16" s="24" t="n">
        <f aca="false">1+B15</f>
        <v>12</v>
      </c>
      <c r="C16" s="16" t="s">
        <v>14</v>
      </c>
      <c r="D16" s="16" t="s">
        <v>17</v>
      </c>
      <c r="E16" s="5" t="s">
        <v>53</v>
      </c>
      <c r="F16" s="16" t="s">
        <v>80</v>
      </c>
      <c r="G16" s="16" t="n">
        <v>2</v>
      </c>
      <c r="H16" s="5" t="s">
        <v>80</v>
      </c>
      <c r="I16" s="5" t="n">
        <f aca="false">G16*$I$3</f>
        <v>1</v>
      </c>
      <c r="J16" s="5" t="n">
        <f aca="false">I16*I16</f>
        <v>1</v>
      </c>
      <c r="K16" s="5" t="n">
        <f aca="false">K15+G16</f>
        <v>25</v>
      </c>
      <c r="L16" s="29" t="n">
        <f aca="false">G16/$K$25</f>
        <v>0.0597014925373134</v>
      </c>
      <c r="M16" s="30" t="n">
        <f aca="false">M15+L16</f>
        <v>0.746268656716418</v>
      </c>
      <c r="N16" s="31" t="n">
        <v>5</v>
      </c>
      <c r="O16" s="30"/>
      <c r="R16" s="35"/>
      <c r="S16" s="35"/>
      <c r="T16" s="35"/>
      <c r="U16" s="35"/>
      <c r="V16" s="35"/>
      <c r="W16" s="35"/>
    </row>
    <row r="17" s="1" customFormat="true" ht="15" hidden="false" customHeight="false" outlineLevel="0" collapsed="false">
      <c r="B17" s="24" t="n">
        <f aca="false">1+B16</f>
        <v>13</v>
      </c>
      <c r="C17" s="16" t="s">
        <v>29</v>
      </c>
      <c r="D17" s="16" t="s">
        <v>30</v>
      </c>
      <c r="E17" s="5" t="s">
        <v>54</v>
      </c>
      <c r="F17" s="16" t="s">
        <v>80</v>
      </c>
      <c r="G17" s="16" t="n">
        <v>1</v>
      </c>
      <c r="H17" s="5" t="s">
        <v>82</v>
      </c>
      <c r="I17" s="5" t="n">
        <f aca="false">G17*$I$3</f>
        <v>0.5</v>
      </c>
      <c r="J17" s="5" t="n">
        <f aca="false">I17*I17</f>
        <v>0.25</v>
      </c>
      <c r="K17" s="5" t="n">
        <f aca="false">K16+G17</f>
        <v>26</v>
      </c>
      <c r="L17" s="29" t="n">
        <f aca="false">G17/$K$25</f>
        <v>0.0298507462686567</v>
      </c>
      <c r="M17" s="30" t="n">
        <f aca="false">M16+L17</f>
        <v>0.776119402985075</v>
      </c>
      <c r="N17" s="31" t="n">
        <v>6</v>
      </c>
      <c r="O17" s="30"/>
      <c r="R17" s="35"/>
      <c r="S17" s="35"/>
      <c r="T17" s="35"/>
      <c r="U17" s="35"/>
      <c r="V17" s="35"/>
      <c r="W17" s="35"/>
    </row>
    <row r="18" s="1" customFormat="true" ht="15" hidden="false" customHeight="false" outlineLevel="0" collapsed="false">
      <c r="B18" s="24" t="n">
        <f aca="false">1+B17</f>
        <v>14</v>
      </c>
      <c r="C18" s="16"/>
      <c r="D18" s="16"/>
      <c r="E18" s="5" t="s">
        <v>55</v>
      </c>
      <c r="F18" s="16" t="s">
        <v>80</v>
      </c>
      <c r="G18" s="16" t="n">
        <v>1</v>
      </c>
      <c r="H18" s="5" t="s">
        <v>80</v>
      </c>
      <c r="I18" s="5" t="n">
        <f aca="false">G18*$I$3</f>
        <v>0.5</v>
      </c>
      <c r="J18" s="5" t="n">
        <f aca="false">I18*I18</f>
        <v>0.25</v>
      </c>
      <c r="K18" s="5" t="n">
        <f aca="false">K17+G18</f>
        <v>27</v>
      </c>
      <c r="L18" s="29" t="n">
        <f aca="false">G18/$K$25</f>
        <v>0.0298507462686567</v>
      </c>
      <c r="M18" s="30" t="n">
        <f aca="false">M17+L18</f>
        <v>0.805970149253731</v>
      </c>
      <c r="N18" s="31" t="n">
        <v>6</v>
      </c>
      <c r="O18" s="30"/>
      <c r="R18" s="35"/>
      <c r="S18" s="35"/>
      <c r="T18" s="35"/>
      <c r="U18" s="35"/>
      <c r="V18" s="35"/>
      <c r="W18" s="35"/>
    </row>
    <row r="19" s="1" customFormat="true" ht="15" hidden="false" customHeight="false" outlineLevel="0" collapsed="false">
      <c r="B19" s="24" t="n">
        <f aca="false">1+B18</f>
        <v>15</v>
      </c>
      <c r="C19" s="16"/>
      <c r="D19" s="16"/>
      <c r="E19" s="5" t="s">
        <v>56</v>
      </c>
      <c r="F19" s="16" t="s">
        <v>80</v>
      </c>
      <c r="G19" s="16" t="n">
        <v>2</v>
      </c>
      <c r="H19" s="5" t="s">
        <v>90</v>
      </c>
      <c r="I19" s="5" t="n">
        <f aca="false">G19*$I$3</f>
        <v>1</v>
      </c>
      <c r="J19" s="5" t="n">
        <f aca="false">I19*I19</f>
        <v>1</v>
      </c>
      <c r="K19" s="5" t="n">
        <f aca="false">K18+G19</f>
        <v>29</v>
      </c>
      <c r="L19" s="29" t="n">
        <f aca="false">G19/$K$25</f>
        <v>0.0597014925373134</v>
      </c>
      <c r="M19" s="30" t="n">
        <f aca="false">M18+L19</f>
        <v>0.865671641791045</v>
      </c>
      <c r="N19" s="31" t="n">
        <v>6</v>
      </c>
      <c r="O19" s="30"/>
      <c r="R19" s="35"/>
      <c r="S19" s="35"/>
      <c r="T19" s="35"/>
      <c r="U19" s="35"/>
      <c r="V19" s="35"/>
      <c r="W19" s="35"/>
    </row>
    <row r="20" s="1" customFormat="true" ht="15" hidden="false" customHeight="false" outlineLevel="0" collapsed="false">
      <c r="B20" s="24" t="n">
        <f aca="false">1+B19</f>
        <v>16</v>
      </c>
      <c r="C20" s="16"/>
      <c r="D20" s="16"/>
      <c r="E20" s="5" t="s">
        <v>91</v>
      </c>
      <c r="F20" s="16" t="s">
        <v>80</v>
      </c>
      <c r="G20" s="16" t="n">
        <v>1</v>
      </c>
      <c r="H20" s="5" t="s">
        <v>80</v>
      </c>
      <c r="I20" s="5" t="n">
        <f aca="false">G20*$I$3</f>
        <v>0.5</v>
      </c>
      <c r="J20" s="5" t="n">
        <f aca="false">I20*I20</f>
        <v>0.25</v>
      </c>
      <c r="K20" s="5" t="n">
        <f aca="false">K19+G20</f>
        <v>30</v>
      </c>
      <c r="L20" s="29" t="n">
        <f aca="false">G20/$K$25</f>
        <v>0.0298507462686567</v>
      </c>
      <c r="M20" s="30" t="n">
        <f aca="false">M19+L20</f>
        <v>0.895522388059701</v>
      </c>
      <c r="N20" s="31" t="n">
        <v>6</v>
      </c>
      <c r="O20" s="30"/>
      <c r="R20" s="35"/>
      <c r="S20" s="35"/>
      <c r="T20" s="35"/>
      <c r="U20" s="35"/>
      <c r="V20" s="35"/>
      <c r="W20" s="35"/>
    </row>
    <row r="21" s="1" customFormat="true" ht="15" hidden="false" customHeight="false" outlineLevel="0" collapsed="false">
      <c r="B21" s="24" t="n">
        <f aca="false">1+B20</f>
        <v>17</v>
      </c>
      <c r="C21" s="36" t="s">
        <v>92</v>
      </c>
      <c r="D21" s="16" t="s">
        <v>93</v>
      </c>
      <c r="E21" s="16" t="s">
        <v>44</v>
      </c>
      <c r="F21" s="16" t="s">
        <v>94</v>
      </c>
      <c r="G21" s="16" t="n">
        <v>1</v>
      </c>
      <c r="H21" s="5" t="s">
        <v>80</v>
      </c>
      <c r="I21" s="5" t="n">
        <f aca="false">G21*$I$3</f>
        <v>0.5</v>
      </c>
      <c r="J21" s="5" t="n">
        <f aca="false">I21*I21</f>
        <v>0.25</v>
      </c>
      <c r="K21" s="5" t="n">
        <f aca="false">K20+G21</f>
        <v>31</v>
      </c>
      <c r="L21" s="29" t="n">
        <f aca="false">G21/$K$25</f>
        <v>0.0298507462686567</v>
      </c>
      <c r="M21" s="30" t="n">
        <f aca="false">M20+L21</f>
        <v>0.925373134328358</v>
      </c>
      <c r="N21" s="31" t="n">
        <v>7</v>
      </c>
      <c r="O21" s="30"/>
      <c r="R21" s="35"/>
      <c r="S21" s="35"/>
      <c r="T21" s="35"/>
      <c r="U21" s="35"/>
      <c r="V21" s="35"/>
      <c r="W21" s="35"/>
    </row>
    <row r="22" s="1" customFormat="true" ht="15" hidden="false" customHeight="false" outlineLevel="0" collapsed="false">
      <c r="B22" s="24" t="n">
        <f aca="false">1+B21</f>
        <v>18</v>
      </c>
      <c r="C22" s="36"/>
      <c r="D22" s="36"/>
      <c r="E22" s="16" t="s">
        <v>45</v>
      </c>
      <c r="F22" s="16" t="s">
        <v>94</v>
      </c>
      <c r="G22" s="16" t="n">
        <v>0.5</v>
      </c>
      <c r="H22" s="5" t="s">
        <v>90</v>
      </c>
      <c r="I22" s="5" t="n">
        <f aca="false">G22*$I$3</f>
        <v>0.25</v>
      </c>
      <c r="J22" s="5" t="n">
        <f aca="false">I22*I22</f>
        <v>0.0625</v>
      </c>
      <c r="K22" s="5" t="n">
        <f aca="false">K21+G22</f>
        <v>31.5</v>
      </c>
      <c r="L22" s="29" t="n">
        <f aca="false">G22/$K$25</f>
        <v>0.0149253731343284</v>
      </c>
      <c r="M22" s="30" t="n">
        <f aca="false">M21+L22</f>
        <v>0.940298507462686</v>
      </c>
      <c r="N22" s="31" t="n">
        <v>7</v>
      </c>
      <c r="O22" s="30"/>
      <c r="R22" s="35"/>
      <c r="S22" s="35"/>
      <c r="T22" s="35"/>
      <c r="U22" s="35"/>
      <c r="V22" s="35"/>
      <c r="W22" s="35"/>
    </row>
    <row r="23" s="1" customFormat="true" ht="15" hidden="false" customHeight="false" outlineLevel="0" collapsed="false">
      <c r="B23" s="24" t="n">
        <f aca="false">1+B22</f>
        <v>19</v>
      </c>
      <c r="C23" s="36"/>
      <c r="D23" s="16" t="s">
        <v>95</v>
      </c>
      <c r="E23" s="16" t="s">
        <v>48</v>
      </c>
      <c r="F23" s="16" t="s">
        <v>94</v>
      </c>
      <c r="G23" s="5" t="n">
        <v>1</v>
      </c>
      <c r="H23" s="37"/>
      <c r="I23" s="5" t="n">
        <f aca="false">G23*$I$3</f>
        <v>0.5</v>
      </c>
      <c r="J23" s="5" t="n">
        <f aca="false">I23*I23</f>
        <v>0.25</v>
      </c>
      <c r="K23" s="5" t="n">
        <f aca="false">K22+G23</f>
        <v>32.5</v>
      </c>
      <c r="L23" s="29" t="n">
        <f aca="false">G23/$K$25</f>
        <v>0.0298507462686567</v>
      </c>
      <c r="M23" s="30" t="n">
        <f aca="false">M22+L23</f>
        <v>0.970149253731343</v>
      </c>
      <c r="N23" s="10" t="n">
        <v>7</v>
      </c>
      <c r="O23" s="30"/>
      <c r="R23" s="35"/>
      <c r="S23" s="35"/>
      <c r="T23" s="35"/>
      <c r="U23" s="35"/>
      <c r="V23" s="35"/>
      <c r="W23" s="35"/>
    </row>
    <row r="24" s="1" customFormat="true" ht="15" hidden="false" customHeight="false" outlineLevel="0" collapsed="false">
      <c r="B24" s="24" t="n">
        <f aca="false">1+B23</f>
        <v>20</v>
      </c>
      <c r="C24" s="36"/>
      <c r="D24" s="36"/>
      <c r="E24" s="16" t="s">
        <v>49</v>
      </c>
      <c r="F24" s="16" t="s">
        <v>94</v>
      </c>
      <c r="G24" s="5" t="n">
        <v>0.5</v>
      </c>
      <c r="H24" s="37"/>
      <c r="I24" s="5" t="n">
        <f aca="false">G24*$I$3</f>
        <v>0.25</v>
      </c>
      <c r="J24" s="5" t="n">
        <f aca="false">I24*I24</f>
        <v>0.0625</v>
      </c>
      <c r="K24" s="5" t="n">
        <f aca="false">K23+G24</f>
        <v>33</v>
      </c>
      <c r="L24" s="29" t="n">
        <f aca="false">G24/$K$25</f>
        <v>0.0149253731343284</v>
      </c>
      <c r="M24" s="30" t="n">
        <f aca="false">M23+L24</f>
        <v>0.985074626865671</v>
      </c>
      <c r="N24" s="10" t="n">
        <v>7</v>
      </c>
      <c r="R24" s="35"/>
      <c r="S24" s="35"/>
      <c r="T24" s="35"/>
      <c r="U24" s="35"/>
      <c r="V24" s="35"/>
      <c r="W24" s="35"/>
    </row>
    <row r="25" s="1" customFormat="true" ht="15.75" hidden="false" customHeight="false" outlineLevel="0" collapsed="false">
      <c r="B25" s="24" t="n">
        <f aca="false">1+B24</f>
        <v>21</v>
      </c>
      <c r="C25" s="36"/>
      <c r="D25" s="12"/>
      <c r="E25" s="33" t="s">
        <v>96</v>
      </c>
      <c r="F25" s="12" t="s">
        <v>94</v>
      </c>
      <c r="G25" s="12" t="n">
        <v>0.5</v>
      </c>
      <c r="H25" s="12"/>
      <c r="I25" s="12" t="n">
        <f aca="false">G25*$I$3</f>
        <v>0.25</v>
      </c>
      <c r="J25" s="12" t="n">
        <f aca="false">I25*I25</f>
        <v>0.0625</v>
      </c>
      <c r="K25" s="12" t="n">
        <f aca="false">K24+G25</f>
        <v>33.5</v>
      </c>
      <c r="L25" s="38" t="n">
        <f aca="false">G25/$K$25</f>
        <v>0.0149253731343284</v>
      </c>
      <c r="M25" s="39" t="n">
        <f aca="false">M24+L25</f>
        <v>1</v>
      </c>
      <c r="N25" s="13" t="n">
        <v>7</v>
      </c>
      <c r="R25" s="35"/>
      <c r="S25" s="35"/>
      <c r="T25" s="35"/>
      <c r="U25" s="35"/>
      <c r="V25" s="35"/>
      <c r="W25" s="35"/>
    </row>
    <row r="26" s="1" customFormat="true" ht="15" hidden="false" customHeight="false" outlineLevel="0" collapsed="false">
      <c r="B26" s="16"/>
      <c r="E26" s="35"/>
      <c r="G26" s="40" t="s">
        <v>97</v>
      </c>
      <c r="H26" s="40"/>
      <c r="I26" s="40"/>
      <c r="J26" s="41" t="n">
        <f aca="false">SUM(J5:J25)</f>
        <v>17.6875</v>
      </c>
    </row>
    <row r="27" s="1" customFormat="true" ht="15.75" hidden="false" customHeight="false" outlineLevel="0" collapsed="false">
      <c r="E27" s="35"/>
      <c r="G27" s="42" t="s">
        <v>98</v>
      </c>
      <c r="H27" s="42"/>
      <c r="I27" s="42"/>
      <c r="J27" s="43" t="n">
        <f aca="false">SQRT(J26)</f>
        <v>4.20565096031518</v>
      </c>
    </row>
    <row r="28" s="1" customFormat="true" ht="15" hidden="false" customHeight="false" outlineLevel="0" collapsed="false">
      <c r="E28" s="35"/>
    </row>
    <row r="29" s="1" customFormat="true" ht="15" hidden="false" customHeight="false" outlineLevel="0" collapsed="false">
      <c r="E29" s="35"/>
    </row>
    <row r="30" s="1" customFormat="true" ht="15" hidden="false" customHeight="false" outlineLevel="0" collapsed="false">
      <c r="E30" s="35"/>
    </row>
    <row r="31" s="1" customFormat="true" ht="15" hidden="false" customHeight="false" outlineLevel="0" collapsed="false">
      <c r="E31" s="35"/>
    </row>
    <row r="32" s="1" customFormat="true" ht="15" hidden="false" customHeight="false" outlineLevel="0" collapsed="false">
      <c r="E32" s="35"/>
    </row>
    <row r="33" customFormat="false" ht="15" hidden="false" customHeight="false" outlineLevel="0" collapsed="false">
      <c r="E33" s="35"/>
    </row>
    <row r="34" customFormat="false" ht="15" hidden="false" customHeight="false" outlineLevel="0" collapsed="false">
      <c r="E34" s="35"/>
    </row>
    <row r="35" customFormat="false" ht="15" hidden="false" customHeight="false" outlineLevel="0" collapsed="false">
      <c r="E35" s="35"/>
    </row>
    <row r="36" customFormat="false" ht="15" hidden="false" customHeight="false" outlineLevel="0" collapsed="false">
      <c r="E36" s="35"/>
    </row>
    <row r="37" customFormat="false" ht="15" hidden="false" customHeight="false" outlineLevel="0" collapsed="false">
      <c r="E37" s="1"/>
    </row>
    <row r="38" customFormat="false" ht="15" hidden="false" customHeight="false" outlineLevel="0" collapsed="false">
      <c r="E38" s="1"/>
    </row>
    <row r="39" customFormat="false" ht="15" hidden="false" customHeight="false" outlineLevel="0" collapsed="false">
      <c r="E39" s="1"/>
    </row>
    <row r="40" customFormat="false" ht="15" hidden="false" customHeight="false" outlineLevel="0" collapsed="false">
      <c r="E40" s="1"/>
    </row>
    <row r="41" customFormat="false" ht="15" hidden="false" customHeight="false" outlineLevel="0" collapsed="false">
      <c r="E41" s="1"/>
    </row>
    <row r="42" customFormat="false" ht="15" hidden="false" customHeight="false" outlineLevel="0" collapsed="false">
      <c r="E42" s="1"/>
    </row>
    <row r="43" customFormat="false" ht="15" hidden="false" customHeight="false" outlineLevel="0" collapsed="false">
      <c r="E43" s="1"/>
    </row>
  </sheetData>
  <mergeCells count="17">
    <mergeCell ref="B2:N2"/>
    <mergeCell ref="P2:S2"/>
    <mergeCell ref="C4:D4"/>
    <mergeCell ref="C5:C6"/>
    <mergeCell ref="C7:D7"/>
    <mergeCell ref="C8:C10"/>
    <mergeCell ref="D8:D9"/>
    <mergeCell ref="C12:C13"/>
    <mergeCell ref="D12:D13"/>
    <mergeCell ref="C14:D15"/>
    <mergeCell ref="C17:C20"/>
    <mergeCell ref="D17:D20"/>
    <mergeCell ref="C21:C25"/>
    <mergeCell ref="D21:D22"/>
    <mergeCell ref="D23:D24"/>
    <mergeCell ref="G26:I26"/>
    <mergeCell ref="G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5.86"/>
    <col collapsed="false" customWidth="true" hidden="false" outlineLevel="0" max="2" min="2" style="0" width="40.57"/>
    <col collapsed="false" customWidth="true" hidden="false" outlineLevel="0" max="3" min="3" style="0" width="12.29"/>
  </cols>
  <sheetData>
    <row r="1" customFormat="false" ht="15" hidden="false" customHeight="false" outlineLevel="0" collapsed="false"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</row>
    <row r="2" customFormat="false" ht="15" hidden="false" customHeight="false" outlineLevel="0" collapsed="false">
      <c r="A2" s="1" t="n">
        <v>1</v>
      </c>
      <c r="B2" s="0" t="s">
        <v>110</v>
      </c>
      <c r="C2" s="1" t="s">
        <v>80</v>
      </c>
      <c r="D2" s="1" t="s">
        <v>9</v>
      </c>
      <c r="E2" s="1" t="s">
        <v>111</v>
      </c>
      <c r="H2" s="1" t="s">
        <v>112</v>
      </c>
      <c r="L2" s="1" t="s">
        <v>112</v>
      </c>
    </row>
    <row r="3" customFormat="false" ht="15" hidden="false" customHeight="false" outlineLevel="0" collapsed="false">
      <c r="A3" s="1" t="n">
        <f aca="false">A2+1</f>
        <v>2</v>
      </c>
      <c r="B3" s="0" t="s">
        <v>113</v>
      </c>
      <c r="C3" s="1" t="s">
        <v>80</v>
      </c>
      <c r="D3" s="1" t="s">
        <v>9</v>
      </c>
      <c r="E3" s="1" t="s">
        <v>111</v>
      </c>
      <c r="I3" s="1" t="s">
        <v>112</v>
      </c>
    </row>
    <row r="4" customFormat="false" ht="15" hidden="false" customHeight="false" outlineLevel="0" collapsed="false">
      <c r="A4" s="1" t="n">
        <f aca="false">A3+1</f>
        <v>3</v>
      </c>
      <c r="B4" s="0" t="s">
        <v>114</v>
      </c>
      <c r="C4" s="1" t="s">
        <v>80</v>
      </c>
      <c r="D4" s="1" t="s">
        <v>80</v>
      </c>
      <c r="E4" s="1" t="s">
        <v>111</v>
      </c>
    </row>
    <row r="5" customFormat="false" ht="15" hidden="false" customHeight="false" outlineLevel="0" collapsed="false">
      <c r="A5" s="1" t="n">
        <f aca="false">A4+1</f>
        <v>4</v>
      </c>
      <c r="B5" s="0" t="s">
        <v>115</v>
      </c>
      <c r="C5" s="1" t="s">
        <v>94</v>
      </c>
      <c r="D5" s="1" t="s">
        <v>9</v>
      </c>
      <c r="E5" s="1" t="s">
        <v>116</v>
      </c>
    </row>
    <row r="6" customFormat="false" ht="15" hidden="false" customHeight="false" outlineLevel="0" collapsed="false">
      <c r="A6" s="1" t="n">
        <f aca="false">A5+1</f>
        <v>5</v>
      </c>
      <c r="B6" s="0" t="s">
        <v>117</v>
      </c>
      <c r="C6" s="1" t="s">
        <v>94</v>
      </c>
      <c r="D6" s="1" t="s">
        <v>9</v>
      </c>
      <c r="E6" s="1" t="s">
        <v>111</v>
      </c>
    </row>
    <row r="7" customFormat="false" ht="15" hidden="false" customHeight="false" outlineLevel="0" collapsed="false">
      <c r="A7" s="1" t="n">
        <f aca="false">A6+1</f>
        <v>6</v>
      </c>
      <c r="B7" s="0" t="s">
        <v>118</v>
      </c>
      <c r="C7" s="1" t="s">
        <v>94</v>
      </c>
      <c r="D7" s="1" t="s">
        <v>9</v>
      </c>
      <c r="E7" s="1" t="s">
        <v>111</v>
      </c>
    </row>
    <row r="8" customFormat="false" ht="15" hidden="false" customHeight="false" outlineLevel="0" collapsed="false">
      <c r="A8" s="1" t="n">
        <f aca="false">A7+1</f>
        <v>7</v>
      </c>
      <c r="B8" s="0" t="s">
        <v>119</v>
      </c>
      <c r="C8" s="1" t="s">
        <v>94</v>
      </c>
      <c r="D8" s="1" t="s">
        <v>9</v>
      </c>
      <c r="E8" s="1" t="s">
        <v>111</v>
      </c>
    </row>
    <row r="9" customFormat="false" ht="15" hidden="false" customHeight="false" outlineLevel="0" collapsed="false">
      <c r="A9" s="1" t="n">
        <f aca="false">A8+1</f>
        <v>8</v>
      </c>
      <c r="B9" s="0" t="s">
        <v>120</v>
      </c>
      <c r="C9" s="1" t="s">
        <v>94</v>
      </c>
      <c r="D9" s="1" t="s">
        <v>9</v>
      </c>
      <c r="E9" s="1" t="s">
        <v>111</v>
      </c>
    </row>
    <row r="10" customFormat="false" ht="15" hidden="false" customHeight="false" outlineLevel="0" collapsed="false">
      <c r="A10" s="1" t="n">
        <f aca="false">A9+1</f>
        <v>9</v>
      </c>
      <c r="B10" s="0" t="s">
        <v>121</v>
      </c>
      <c r="C10" s="1" t="s">
        <v>94</v>
      </c>
      <c r="D10" s="1" t="s">
        <v>80</v>
      </c>
      <c r="E10" s="1" t="s">
        <v>116</v>
      </c>
    </row>
    <row r="11" customFormat="false" ht="15" hidden="false" customHeight="false" outlineLevel="0" collapsed="false">
      <c r="A11" s="1" t="n">
        <f aca="false">A10+1</f>
        <v>10</v>
      </c>
      <c r="B11" s="0" t="s">
        <v>122</v>
      </c>
      <c r="C11" s="1" t="s">
        <v>94</v>
      </c>
      <c r="D11" s="1" t="s">
        <v>80</v>
      </c>
      <c r="E11" s="1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4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T21" activeCellId="0" sqref="T21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3.99"/>
    <col collapsed="false" customWidth="true" hidden="true" outlineLevel="0" max="3" min="3" style="0" width="21.86"/>
    <col collapsed="false" customWidth="true" hidden="true" outlineLevel="0" max="4" min="4" style="0" width="33.14"/>
    <col collapsed="false" customWidth="true" hidden="false" outlineLevel="0" max="5" min="5" style="0" width="43.71"/>
    <col collapsed="false" customWidth="true" hidden="true" outlineLevel="0" max="8" min="8" style="1" width="11.52"/>
    <col collapsed="false" customWidth="true" hidden="false" outlineLevel="0" max="9" min="9" style="1" width="11.86"/>
    <col collapsed="false" customWidth="false" hidden="false" outlineLevel="0" max="11" min="10" style="1" width="9.14"/>
    <col collapsed="false" customWidth="true" hidden="false" outlineLevel="0" max="12" min="12" style="1" width="8.42"/>
    <col collapsed="false" customWidth="false" hidden="false" outlineLevel="0" max="13" min="13" style="1" width="9.14"/>
    <col collapsed="false" customWidth="true" hidden="false" outlineLevel="0" max="14" min="14" style="1" width="13.01"/>
    <col collapsed="false" customWidth="true" hidden="false" outlineLevel="0" max="15" min="15" style="1" width="12.86"/>
    <col collapsed="false" customWidth="false" hidden="false" outlineLevel="0" max="16" min="16" style="1" width="9.14"/>
    <col collapsed="false" customWidth="true" hidden="false" outlineLevel="0" max="17" min="17" style="1" width="9.29"/>
    <col collapsed="false" customWidth="true" hidden="false" outlineLevel="0" max="18" min="18" style="0" width="8"/>
    <col collapsed="false" customWidth="true" hidden="false" outlineLevel="0" max="19" min="19" style="1" width="9.29"/>
    <col collapsed="false" customWidth="true" hidden="false" outlineLevel="0" max="20" min="20" style="0" width="11.86"/>
    <col collapsed="false" customWidth="true" hidden="false" outlineLevel="0" max="22" min="22" style="0" width="11.86"/>
    <col collapsed="false" customWidth="true" hidden="false" outlineLevel="0" max="23" min="23" style="0" width="8.86"/>
    <col collapsed="false" customWidth="true" hidden="false" outlineLevel="0" max="24" min="24" style="0" width="14.0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9" t="s">
        <v>64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5"/>
      <c r="R2" s="20" t="s">
        <v>65</v>
      </c>
      <c r="S2" s="20"/>
      <c r="T2" s="20"/>
      <c r="U2" s="20"/>
      <c r="W2" s="44" t="s">
        <v>123</v>
      </c>
    </row>
    <row r="3" customFormat="false" ht="15" hidden="false" customHeight="false" outlineLevel="0" collapsed="false">
      <c r="B3" s="21"/>
      <c r="C3" s="22"/>
      <c r="D3" s="22"/>
      <c r="E3" s="22"/>
      <c r="F3" s="22"/>
      <c r="G3" s="22"/>
      <c r="H3" s="7"/>
      <c r="I3" s="23" t="n">
        <v>0.5</v>
      </c>
      <c r="J3" s="7"/>
      <c r="K3" s="7"/>
      <c r="L3" s="7"/>
      <c r="M3" s="7"/>
      <c r="N3" s="8"/>
      <c r="O3" s="5"/>
      <c r="R3" s="24" t="s">
        <v>66</v>
      </c>
      <c r="S3" s="16" t="s">
        <v>67</v>
      </c>
      <c r="T3" s="16" t="s">
        <v>68</v>
      </c>
      <c r="U3" s="25" t="s">
        <v>69</v>
      </c>
      <c r="V3" s="45" t="s">
        <v>124</v>
      </c>
      <c r="X3" s="46" t="s">
        <v>125</v>
      </c>
      <c r="Y3" s="47" t="n">
        <f aca="false">V7/3</f>
        <v>0.099502487562189</v>
      </c>
    </row>
    <row r="4" customFormat="false" ht="15" hidden="false" customHeight="false" outlineLevel="0" collapsed="false">
      <c r="B4" s="24" t="s">
        <v>70</v>
      </c>
      <c r="C4" s="16" t="s">
        <v>0</v>
      </c>
      <c r="D4" s="16"/>
      <c r="E4" s="16" t="s">
        <v>71</v>
      </c>
      <c r="F4" s="16" t="s">
        <v>1</v>
      </c>
      <c r="G4" s="16" t="s">
        <v>72</v>
      </c>
      <c r="H4" s="5" t="s">
        <v>2</v>
      </c>
      <c r="I4" s="26" t="s">
        <v>73</v>
      </c>
      <c r="J4" s="5" t="s">
        <v>74</v>
      </c>
      <c r="K4" s="5" t="s">
        <v>75</v>
      </c>
      <c r="L4" s="5" t="s">
        <v>69</v>
      </c>
      <c r="M4" s="5" t="s">
        <v>76</v>
      </c>
      <c r="N4" s="10" t="s">
        <v>126</v>
      </c>
      <c r="O4" s="45" t="s">
        <v>127</v>
      </c>
      <c r="P4" s="48" t="s">
        <v>124</v>
      </c>
      <c r="R4" s="24" t="n">
        <v>1</v>
      </c>
      <c r="S4" s="16" t="n">
        <v>3</v>
      </c>
      <c r="T4" s="16" t="n">
        <f aca="false">S4</f>
        <v>3</v>
      </c>
      <c r="U4" s="27" t="n">
        <f aca="false">M6</f>
        <v>0.119402985074627</v>
      </c>
      <c r="V4" s="49" t="n">
        <f aca="false">P5</f>
        <v>0.0597014925373134</v>
      </c>
    </row>
    <row r="5" customFormat="false" ht="15" hidden="false" customHeight="false" outlineLevel="0" collapsed="false">
      <c r="B5" s="24" t="n">
        <v>1</v>
      </c>
      <c r="C5" s="16" t="s">
        <v>78</v>
      </c>
      <c r="D5" s="16" t="s">
        <v>79</v>
      </c>
      <c r="E5" s="16" t="s">
        <v>43</v>
      </c>
      <c r="F5" s="16" t="s">
        <v>9</v>
      </c>
      <c r="G5" s="16" t="n">
        <v>2</v>
      </c>
      <c r="H5" s="5" t="s">
        <v>80</v>
      </c>
      <c r="I5" s="5" t="n">
        <f aca="false">G5*$I$3</f>
        <v>1</v>
      </c>
      <c r="J5" s="5" t="n">
        <f aca="false">I5*I5</f>
        <v>1</v>
      </c>
      <c r="K5" s="5" t="n">
        <f aca="false">G5</f>
        <v>2</v>
      </c>
      <c r="L5" s="29" t="n">
        <f aca="false">G5/$K$25</f>
        <v>0.0597014925373134</v>
      </c>
      <c r="M5" s="30" t="n">
        <f aca="false">L5</f>
        <v>0.0597014925373134</v>
      </c>
      <c r="N5" s="31" t="n">
        <v>1</v>
      </c>
      <c r="O5" s="50" t="n">
        <v>1</v>
      </c>
      <c r="P5" s="49" t="n">
        <f aca="false">L5</f>
        <v>0.0597014925373134</v>
      </c>
      <c r="R5" s="24" t="n">
        <v>2</v>
      </c>
      <c r="S5" s="16" t="n">
        <v>3</v>
      </c>
      <c r="T5" s="16" t="n">
        <f aca="false">T4+S5</f>
        <v>6</v>
      </c>
      <c r="U5" s="27" t="n">
        <f aca="false">M10</f>
        <v>0.298507462686567</v>
      </c>
      <c r="V5" s="49" t="n">
        <f aca="false">P6</f>
        <v>0.119402985074627</v>
      </c>
    </row>
    <row r="6" customFormat="false" ht="15" hidden="false" customHeight="false" outlineLevel="0" collapsed="false">
      <c r="B6" s="24" t="n">
        <f aca="false">1+B5</f>
        <v>2</v>
      </c>
      <c r="C6" s="16"/>
      <c r="D6" s="16" t="s">
        <v>81</v>
      </c>
      <c r="E6" s="16" t="s">
        <v>47</v>
      </c>
      <c r="F6" s="16" t="s">
        <v>9</v>
      </c>
      <c r="G6" s="16" t="n">
        <v>2</v>
      </c>
      <c r="H6" s="5" t="s">
        <v>82</v>
      </c>
      <c r="I6" s="5" t="n">
        <f aca="false">G6*$I$3</f>
        <v>1</v>
      </c>
      <c r="J6" s="5" t="n">
        <f aca="false">I6*I6</f>
        <v>1</v>
      </c>
      <c r="K6" s="5" t="n">
        <f aca="false">K5+G6</f>
        <v>4</v>
      </c>
      <c r="L6" s="29" t="n">
        <f aca="false">G6/$K$25</f>
        <v>0.0597014925373134</v>
      </c>
      <c r="M6" s="30" t="n">
        <f aca="false">M5+L6</f>
        <v>0.119402985074627</v>
      </c>
      <c r="N6" s="31" t="n">
        <v>1</v>
      </c>
      <c r="O6" s="50" t="n">
        <v>2</v>
      </c>
      <c r="P6" s="49" t="n">
        <f aca="false">P5+L6</f>
        <v>0.119402985074627</v>
      </c>
      <c r="R6" s="24" t="n">
        <v>3</v>
      </c>
      <c r="S6" s="16" t="n">
        <v>3</v>
      </c>
      <c r="T6" s="16" t="n">
        <f aca="false">T5+S6</f>
        <v>9</v>
      </c>
      <c r="U6" s="27" t="n">
        <f aca="false">M11</f>
        <v>0.417910447761194</v>
      </c>
      <c r="V6" s="49" t="n">
        <f aca="false">P9</f>
        <v>0.26865671641791</v>
      </c>
    </row>
    <row r="7" customFormat="false" ht="15" hidden="false" customHeight="false" outlineLevel="0" collapsed="false">
      <c r="B7" s="24" t="n">
        <f aca="false">1+B6</f>
        <v>3</v>
      </c>
      <c r="C7" s="16" t="s">
        <v>83</v>
      </c>
      <c r="D7" s="16"/>
      <c r="E7" s="16" t="s">
        <v>84</v>
      </c>
      <c r="F7" s="16" t="s">
        <v>9</v>
      </c>
      <c r="G7" s="16" t="n">
        <v>1</v>
      </c>
      <c r="H7" s="5" t="s">
        <v>82</v>
      </c>
      <c r="I7" s="5" t="n">
        <f aca="false">G7*$I$3</f>
        <v>0.5</v>
      </c>
      <c r="J7" s="5" t="n">
        <f aca="false">I7*I7</f>
        <v>0.25</v>
      </c>
      <c r="K7" s="5" t="n">
        <f aca="false">K6+G7</f>
        <v>5</v>
      </c>
      <c r="L7" s="29" t="n">
        <f aca="false">G7/$K$25</f>
        <v>0.0298507462686567</v>
      </c>
      <c r="M7" s="30" t="n">
        <f aca="false">M6+L7</f>
        <v>0.149253731343284</v>
      </c>
      <c r="N7" s="31" t="n">
        <v>2</v>
      </c>
      <c r="O7" s="50" t="n">
        <v>3</v>
      </c>
      <c r="P7" s="49" t="n">
        <f aca="false">P6+L7</f>
        <v>0.149253731343284</v>
      </c>
      <c r="R7" s="24" t="n">
        <v>4</v>
      </c>
      <c r="S7" s="16" t="n">
        <v>3</v>
      </c>
      <c r="T7" s="16" t="n">
        <f aca="false">T6+S7</f>
        <v>12</v>
      </c>
      <c r="U7" s="27" t="n">
        <f aca="false">M13</f>
        <v>0.597014925373134</v>
      </c>
      <c r="V7" s="49" t="n">
        <f aca="false">P10</f>
        <v>0.298507462686567</v>
      </c>
      <c r="W7" s="51"/>
    </row>
    <row r="8" customFormat="false" ht="15" hidden="false" customHeight="false" outlineLevel="0" collapsed="false">
      <c r="B8" s="24" t="n">
        <f aca="false">1+B7</f>
        <v>4</v>
      </c>
      <c r="C8" s="16" t="s">
        <v>25</v>
      </c>
      <c r="D8" s="16" t="s">
        <v>26</v>
      </c>
      <c r="E8" s="5" t="s">
        <v>51</v>
      </c>
      <c r="F8" s="16" t="s">
        <v>9</v>
      </c>
      <c r="G8" s="16" t="n">
        <v>2</v>
      </c>
      <c r="H8" s="5" t="s">
        <v>82</v>
      </c>
      <c r="I8" s="5" t="n">
        <f aca="false">G8*$I$3</f>
        <v>1</v>
      </c>
      <c r="J8" s="5" t="n">
        <f aca="false">I8*I8</f>
        <v>1</v>
      </c>
      <c r="K8" s="5" t="n">
        <f aca="false">K7+G8</f>
        <v>7</v>
      </c>
      <c r="L8" s="29" t="n">
        <f aca="false">G8/$K$25</f>
        <v>0.0597014925373134</v>
      </c>
      <c r="M8" s="30" t="n">
        <f aca="false">M7+L8</f>
        <v>0.208955223880597</v>
      </c>
      <c r="N8" s="31" t="n">
        <v>2</v>
      </c>
      <c r="O8" s="50" t="n">
        <v>3</v>
      </c>
      <c r="P8" s="49" t="n">
        <f aca="false">M8</f>
        <v>0.208955223880597</v>
      </c>
      <c r="R8" s="24" t="n">
        <v>5</v>
      </c>
      <c r="S8" s="16" t="n">
        <v>3</v>
      </c>
      <c r="T8" s="16" t="n">
        <f aca="false">T7+S8</f>
        <v>15</v>
      </c>
      <c r="U8" s="27" t="n">
        <f aca="false">M16</f>
        <v>0.746268656716418</v>
      </c>
      <c r="W8" s="52" t="n">
        <f aca="false">V7+Y3</f>
        <v>0.398009950248756</v>
      </c>
    </row>
    <row r="9" customFormat="false" ht="15" hidden="false" customHeight="false" outlineLevel="0" collapsed="false">
      <c r="B9" s="24" t="n">
        <f aca="false">1+B8</f>
        <v>5</v>
      </c>
      <c r="C9" s="16"/>
      <c r="D9" s="16"/>
      <c r="E9" s="5" t="s">
        <v>52</v>
      </c>
      <c r="F9" s="16" t="s">
        <v>9</v>
      </c>
      <c r="G9" s="16" t="n">
        <v>2</v>
      </c>
      <c r="H9" s="5" t="s">
        <v>82</v>
      </c>
      <c r="I9" s="5" t="n">
        <f aca="false">G9*$I$3</f>
        <v>1</v>
      </c>
      <c r="J9" s="5" t="n">
        <f aca="false">I9*I9</f>
        <v>1</v>
      </c>
      <c r="K9" s="5" t="n">
        <f aca="false">K8+G9</f>
        <v>9</v>
      </c>
      <c r="L9" s="29" t="n">
        <f aca="false">G9/$K$25</f>
        <v>0.0597014925373134</v>
      </c>
      <c r="M9" s="30" t="n">
        <f aca="false">M8+L9</f>
        <v>0.26865671641791</v>
      </c>
      <c r="N9" s="31" t="n">
        <v>2</v>
      </c>
      <c r="O9" s="50" t="n">
        <v>3</v>
      </c>
      <c r="P9" s="49" t="n">
        <f aca="false">M9</f>
        <v>0.26865671641791</v>
      </c>
      <c r="R9" s="24" t="n">
        <v>6</v>
      </c>
      <c r="S9" s="16" t="n">
        <v>3</v>
      </c>
      <c r="T9" s="16" t="n">
        <f aca="false">T8+S9</f>
        <v>18</v>
      </c>
      <c r="U9" s="27" t="n">
        <f aca="false">M20</f>
        <v>0.895522388059701</v>
      </c>
      <c r="W9" s="52" t="n">
        <f aca="false">W8+$Y$3</f>
        <v>0.497512437810945</v>
      </c>
    </row>
    <row r="10" customFormat="false" ht="15" hidden="false" customHeight="false" outlineLevel="0" collapsed="false">
      <c r="B10" s="24" t="n">
        <f aca="false">1+B9</f>
        <v>6</v>
      </c>
      <c r="C10" s="16"/>
      <c r="D10" s="32"/>
      <c r="E10" s="5" t="s">
        <v>85</v>
      </c>
      <c r="F10" s="16" t="s">
        <v>9</v>
      </c>
      <c r="G10" s="16" t="n">
        <v>1</v>
      </c>
      <c r="H10" s="5" t="s">
        <v>82</v>
      </c>
      <c r="I10" s="5" t="n">
        <f aca="false">G10*$I$3</f>
        <v>0.5</v>
      </c>
      <c r="J10" s="5" t="n">
        <f aca="false">I10*I10</f>
        <v>0.25</v>
      </c>
      <c r="K10" s="5" t="n">
        <f aca="false">K9+G10</f>
        <v>10</v>
      </c>
      <c r="L10" s="29" t="n">
        <f aca="false">G10/$K$25</f>
        <v>0.0298507462686567</v>
      </c>
      <c r="M10" s="30" t="n">
        <f aca="false">M9+L10</f>
        <v>0.298507462686567</v>
      </c>
      <c r="N10" s="31" t="n">
        <v>2</v>
      </c>
      <c r="O10" s="50" t="n">
        <v>4</v>
      </c>
      <c r="P10" s="49" t="n">
        <f aca="false">M10</f>
        <v>0.298507462686567</v>
      </c>
      <c r="R10" s="9" t="n">
        <v>7</v>
      </c>
      <c r="S10" s="5" t="n">
        <v>3</v>
      </c>
      <c r="T10" s="16" t="n">
        <f aca="false">T9+S10</f>
        <v>21</v>
      </c>
      <c r="U10" s="27" t="n">
        <f aca="false">M25</f>
        <v>1</v>
      </c>
      <c r="W10" s="52" t="n">
        <f aca="false">W9+$Y$3</f>
        <v>0.597014925373134</v>
      </c>
    </row>
    <row r="11" customFormat="false" ht="15" hidden="false" customHeight="false" outlineLevel="0" collapsed="false">
      <c r="B11" s="24" t="n">
        <f aca="false">1+B10</f>
        <v>7</v>
      </c>
      <c r="C11" s="32" t="s">
        <v>86</v>
      </c>
      <c r="D11" s="16" t="s">
        <v>32</v>
      </c>
      <c r="E11" s="5" t="s">
        <v>87</v>
      </c>
      <c r="F11" s="16" t="s">
        <v>9</v>
      </c>
      <c r="G11" s="16" t="n">
        <v>4</v>
      </c>
      <c r="H11" s="5" t="s">
        <v>82</v>
      </c>
      <c r="I11" s="5" t="n">
        <f aca="false">G11*$I$3</f>
        <v>2</v>
      </c>
      <c r="J11" s="5" t="n">
        <f aca="false">I11*I11</f>
        <v>4</v>
      </c>
      <c r="K11" s="5" t="n">
        <f aca="false">K10+G11</f>
        <v>14</v>
      </c>
      <c r="L11" s="29" t="n">
        <f aca="false">G11/$K$25</f>
        <v>0.119402985074627</v>
      </c>
      <c r="M11" s="30" t="n">
        <f aca="false">M10+L11</f>
        <v>0.417910447761194</v>
      </c>
      <c r="N11" s="31" t="n">
        <v>3</v>
      </c>
      <c r="O11" s="53"/>
      <c r="R11" s="54" t="n">
        <f aca="false">R10+1</f>
        <v>8</v>
      </c>
      <c r="S11" s="16"/>
      <c r="T11" s="32"/>
      <c r="U11" s="32"/>
      <c r="V11" s="28"/>
      <c r="W11" s="52" t="n">
        <f aca="false">W10+$Y$3</f>
        <v>0.696517412935323</v>
      </c>
    </row>
    <row r="12" customFormat="false" ht="15" hidden="false" customHeight="false" outlineLevel="0" collapsed="false">
      <c r="B12" s="24" t="n">
        <f aca="false">1+B11</f>
        <v>8</v>
      </c>
      <c r="C12" s="16" t="s">
        <v>88</v>
      </c>
      <c r="D12" s="16" t="s">
        <v>22</v>
      </c>
      <c r="E12" s="5" t="s">
        <v>60</v>
      </c>
      <c r="F12" s="16" t="s">
        <v>9</v>
      </c>
      <c r="G12" s="16" t="n">
        <v>3</v>
      </c>
      <c r="H12" s="5" t="s">
        <v>80</v>
      </c>
      <c r="I12" s="5" t="n">
        <f aca="false">G12*$I$3</f>
        <v>1.5</v>
      </c>
      <c r="J12" s="5" t="n">
        <f aca="false">I12*I12</f>
        <v>2.25</v>
      </c>
      <c r="K12" s="5" t="n">
        <f aca="false">K11+G12</f>
        <v>17</v>
      </c>
      <c r="L12" s="29" t="n">
        <f aca="false">G12/$K$25</f>
        <v>0.0895522388059701</v>
      </c>
      <c r="M12" s="30" t="n">
        <f aca="false">M11+L12</f>
        <v>0.507462686567164</v>
      </c>
      <c r="N12" s="31" t="n">
        <v>4</v>
      </c>
      <c r="O12" s="53"/>
      <c r="R12" s="54" t="n">
        <f aca="false">R11+1</f>
        <v>9</v>
      </c>
      <c r="S12" s="35"/>
      <c r="T12" s="28"/>
      <c r="U12" s="28"/>
      <c r="V12" s="28"/>
      <c r="W12" s="52" t="n">
        <f aca="false">W11+$Y$3</f>
        <v>0.796019900497512</v>
      </c>
    </row>
    <row r="13" s="1" customFormat="true" ht="15" hidden="false" customHeight="false" outlineLevel="0" collapsed="false">
      <c r="B13" s="24" t="n">
        <f aca="false">1+B12</f>
        <v>9</v>
      </c>
      <c r="C13" s="16"/>
      <c r="D13" s="16"/>
      <c r="E13" s="5" t="s">
        <v>61</v>
      </c>
      <c r="F13" s="16" t="s">
        <v>9</v>
      </c>
      <c r="G13" s="16" t="n">
        <v>3</v>
      </c>
      <c r="H13" s="5" t="s">
        <v>80</v>
      </c>
      <c r="I13" s="5" t="n">
        <f aca="false">G13*$I$3</f>
        <v>1.5</v>
      </c>
      <c r="J13" s="5" t="n">
        <f aca="false">I13*I13</f>
        <v>2.25</v>
      </c>
      <c r="K13" s="5" t="n">
        <f aca="false">K12+G13</f>
        <v>20</v>
      </c>
      <c r="L13" s="29" t="n">
        <f aca="false">G13/$K$25</f>
        <v>0.0895522388059701</v>
      </c>
      <c r="M13" s="30" t="n">
        <f aca="false">M12+L13</f>
        <v>0.597014925373134</v>
      </c>
      <c r="N13" s="31" t="n">
        <v>4</v>
      </c>
      <c r="O13" s="53"/>
      <c r="R13" s="54" t="n">
        <f aca="false">R12+1</f>
        <v>10</v>
      </c>
      <c r="S13" s="35"/>
      <c r="T13" s="35"/>
      <c r="U13" s="35"/>
      <c r="V13" s="35"/>
      <c r="W13" s="52" t="n">
        <f aca="false">W12+$Y$3</f>
        <v>0.895522388059701</v>
      </c>
    </row>
    <row r="14" s="1" customFormat="true" ht="15" hidden="false" customHeight="false" outlineLevel="0" collapsed="false">
      <c r="B14" s="24" t="n">
        <f aca="false">1+B13</f>
        <v>10</v>
      </c>
      <c r="C14" s="16" t="s">
        <v>24</v>
      </c>
      <c r="D14" s="16"/>
      <c r="E14" s="16" t="s">
        <v>62</v>
      </c>
      <c r="F14" s="16" t="s">
        <v>9</v>
      </c>
      <c r="G14" s="16" t="n">
        <v>2</v>
      </c>
      <c r="H14" s="5" t="s">
        <v>82</v>
      </c>
      <c r="I14" s="5" t="n">
        <f aca="false">G14*$I$3</f>
        <v>1</v>
      </c>
      <c r="J14" s="5" t="n">
        <f aca="false">I14*I14</f>
        <v>1</v>
      </c>
      <c r="K14" s="5" t="n">
        <f aca="false">K13+G14</f>
        <v>22</v>
      </c>
      <c r="L14" s="29" t="n">
        <f aca="false">G14/$K$25</f>
        <v>0.0597014925373134</v>
      </c>
      <c r="M14" s="30" t="n">
        <f aca="false">M13+L14</f>
        <v>0.656716417910448</v>
      </c>
      <c r="N14" s="31" t="n">
        <v>5</v>
      </c>
      <c r="O14" s="53"/>
      <c r="R14" s="54" t="n">
        <f aca="false">R13+1</f>
        <v>11</v>
      </c>
      <c r="S14" s="35"/>
      <c r="T14" s="35"/>
      <c r="U14" s="35"/>
      <c r="V14" s="35"/>
      <c r="W14" s="52" t="n">
        <f aca="false">W13+$Y$3</f>
        <v>0.99502487562189</v>
      </c>
    </row>
    <row r="15" s="1" customFormat="true" ht="15" hidden="false" customHeight="false" outlineLevel="0" collapsed="false">
      <c r="B15" s="24" t="n">
        <f aca="false">1+B14</f>
        <v>11</v>
      </c>
      <c r="C15" s="16"/>
      <c r="D15" s="16"/>
      <c r="E15" s="16" t="s">
        <v>89</v>
      </c>
      <c r="F15" s="16" t="s">
        <v>9</v>
      </c>
      <c r="G15" s="16" t="n">
        <v>1</v>
      </c>
      <c r="H15" s="5" t="s">
        <v>80</v>
      </c>
      <c r="I15" s="5" t="n">
        <f aca="false">G15*$I$3</f>
        <v>0.5</v>
      </c>
      <c r="J15" s="5" t="n">
        <f aca="false">I15*I15</f>
        <v>0.25</v>
      </c>
      <c r="K15" s="5" t="n">
        <f aca="false">K14+G15</f>
        <v>23</v>
      </c>
      <c r="L15" s="29" t="n">
        <f aca="false">G15/$K$25</f>
        <v>0.0298507462686567</v>
      </c>
      <c r="M15" s="30" t="n">
        <f aca="false">M14+L15</f>
        <v>0.686567164179104</v>
      </c>
      <c r="N15" s="31" t="n">
        <v>5</v>
      </c>
      <c r="O15" s="53"/>
      <c r="R15" s="54" t="n">
        <f aca="false">R14+1</f>
        <v>12</v>
      </c>
      <c r="S15" s="35"/>
      <c r="T15" s="35"/>
      <c r="U15" s="35"/>
      <c r="V15" s="35"/>
      <c r="W15" s="52" t="n">
        <f aca="false">W14+$Y$3</f>
        <v>1.09452736318408</v>
      </c>
    </row>
    <row r="16" s="1" customFormat="true" ht="15" hidden="false" customHeight="false" outlineLevel="0" collapsed="false">
      <c r="B16" s="24" t="n">
        <f aca="false">1+B15</f>
        <v>12</v>
      </c>
      <c r="C16" s="16" t="s">
        <v>14</v>
      </c>
      <c r="D16" s="16" t="s">
        <v>17</v>
      </c>
      <c r="E16" s="5" t="s">
        <v>53</v>
      </c>
      <c r="F16" s="16" t="s">
        <v>80</v>
      </c>
      <c r="G16" s="16" t="n">
        <v>2</v>
      </c>
      <c r="H16" s="5" t="s">
        <v>80</v>
      </c>
      <c r="I16" s="5" t="n">
        <f aca="false">G16*$I$3</f>
        <v>1</v>
      </c>
      <c r="J16" s="5" t="n">
        <f aca="false">I16*I16</f>
        <v>1</v>
      </c>
      <c r="K16" s="5" t="n">
        <f aca="false">K15+G16</f>
        <v>25</v>
      </c>
      <c r="L16" s="29" t="n">
        <f aca="false">G16/$K$25</f>
        <v>0.0597014925373134</v>
      </c>
      <c r="M16" s="30" t="n">
        <f aca="false">M15+L16</f>
        <v>0.746268656716418</v>
      </c>
      <c r="N16" s="31" t="n">
        <v>5</v>
      </c>
      <c r="O16" s="53"/>
      <c r="R16" s="55"/>
      <c r="S16" s="56"/>
      <c r="T16" s="56"/>
      <c r="U16" s="56"/>
      <c r="V16" s="56"/>
      <c r="W16" s="51"/>
    </row>
    <row r="17" s="1" customFormat="true" ht="15" hidden="false" customHeight="false" outlineLevel="0" collapsed="false">
      <c r="B17" s="24" t="n">
        <f aca="false">1+B16</f>
        <v>13</v>
      </c>
      <c r="C17" s="16" t="s">
        <v>29</v>
      </c>
      <c r="D17" s="16" t="s">
        <v>30</v>
      </c>
      <c r="E17" s="5" t="s">
        <v>54</v>
      </c>
      <c r="F17" s="16" t="s">
        <v>80</v>
      </c>
      <c r="G17" s="16" t="n">
        <v>1</v>
      </c>
      <c r="H17" s="5" t="s">
        <v>82</v>
      </c>
      <c r="I17" s="5" t="n">
        <f aca="false">G17*$I$3</f>
        <v>0.5</v>
      </c>
      <c r="J17" s="5" t="n">
        <f aca="false">I17*I17</f>
        <v>0.25</v>
      </c>
      <c r="K17" s="5" t="n">
        <f aca="false">K16+G17</f>
        <v>26</v>
      </c>
      <c r="L17" s="29" t="n">
        <f aca="false">G17/$K$25</f>
        <v>0.0298507462686567</v>
      </c>
      <c r="M17" s="30" t="n">
        <f aca="false">M16+L17</f>
        <v>0.776119402985075</v>
      </c>
      <c r="N17" s="31" t="n">
        <v>6</v>
      </c>
      <c r="O17" s="53"/>
      <c r="R17" s="55"/>
      <c r="S17" s="56"/>
      <c r="T17" s="56"/>
      <c r="U17" s="56"/>
      <c r="V17" s="56"/>
      <c r="W17" s="51"/>
    </row>
    <row r="18" s="1" customFormat="true" ht="15" hidden="false" customHeight="false" outlineLevel="0" collapsed="false">
      <c r="B18" s="24" t="n">
        <f aca="false">1+B17</f>
        <v>14</v>
      </c>
      <c r="C18" s="16"/>
      <c r="D18" s="16"/>
      <c r="E18" s="5" t="s">
        <v>55</v>
      </c>
      <c r="F18" s="16" t="s">
        <v>80</v>
      </c>
      <c r="G18" s="16" t="n">
        <v>1</v>
      </c>
      <c r="H18" s="5" t="s">
        <v>80</v>
      </c>
      <c r="I18" s="5" t="n">
        <f aca="false">G18*$I$3</f>
        <v>0.5</v>
      </c>
      <c r="J18" s="5" t="n">
        <f aca="false">I18*I18</f>
        <v>0.25</v>
      </c>
      <c r="K18" s="5" t="n">
        <f aca="false">K17+G18</f>
        <v>27</v>
      </c>
      <c r="L18" s="29" t="n">
        <f aca="false">G18/$K$25</f>
        <v>0.0298507462686567</v>
      </c>
      <c r="M18" s="30" t="n">
        <f aca="false">M17+L18</f>
        <v>0.805970149253731</v>
      </c>
      <c r="N18" s="31" t="n">
        <v>6</v>
      </c>
      <c r="O18" s="53"/>
      <c r="R18" s="55"/>
      <c r="S18" s="56"/>
      <c r="T18" s="56"/>
      <c r="U18" s="56"/>
      <c r="V18" s="56"/>
      <c r="W18" s="51"/>
    </row>
    <row r="19" s="1" customFormat="true" ht="15" hidden="false" customHeight="false" outlineLevel="0" collapsed="false">
      <c r="B19" s="24" t="n">
        <f aca="false">1+B18</f>
        <v>15</v>
      </c>
      <c r="C19" s="16"/>
      <c r="D19" s="16"/>
      <c r="E19" s="5" t="s">
        <v>56</v>
      </c>
      <c r="F19" s="16" t="s">
        <v>80</v>
      </c>
      <c r="G19" s="16" t="n">
        <v>2</v>
      </c>
      <c r="H19" s="5" t="s">
        <v>90</v>
      </c>
      <c r="I19" s="5" t="n">
        <f aca="false">G19*$I$3</f>
        <v>1</v>
      </c>
      <c r="J19" s="5" t="n">
        <f aca="false">I19*I19</f>
        <v>1</v>
      </c>
      <c r="K19" s="5" t="n">
        <f aca="false">K18+G19</f>
        <v>29</v>
      </c>
      <c r="L19" s="29" t="n">
        <f aca="false">G19/$K$25</f>
        <v>0.0597014925373134</v>
      </c>
      <c r="M19" s="30" t="n">
        <f aca="false">M18+L19</f>
        <v>0.865671641791045</v>
      </c>
      <c r="N19" s="31" t="n">
        <v>6</v>
      </c>
      <c r="O19" s="53"/>
      <c r="R19" s="55"/>
      <c r="S19" s="56"/>
      <c r="T19" s="56"/>
      <c r="U19" s="56"/>
      <c r="V19" s="56"/>
      <c r="W19" s="51"/>
    </row>
    <row r="20" s="1" customFormat="true" ht="15" hidden="false" customHeight="false" outlineLevel="0" collapsed="false">
      <c r="B20" s="24" t="n">
        <f aca="false">1+B19</f>
        <v>16</v>
      </c>
      <c r="C20" s="16"/>
      <c r="D20" s="16"/>
      <c r="E20" s="5" t="s">
        <v>91</v>
      </c>
      <c r="F20" s="16" t="s">
        <v>80</v>
      </c>
      <c r="G20" s="16" t="n">
        <v>1</v>
      </c>
      <c r="H20" s="5" t="s">
        <v>80</v>
      </c>
      <c r="I20" s="5" t="n">
        <f aca="false">G20*$I$3</f>
        <v>0.5</v>
      </c>
      <c r="J20" s="5" t="n">
        <f aca="false">I20*I20</f>
        <v>0.25</v>
      </c>
      <c r="K20" s="5" t="n">
        <f aca="false">K19+G20</f>
        <v>30</v>
      </c>
      <c r="L20" s="29" t="n">
        <f aca="false">G20/$K$25</f>
        <v>0.0298507462686567</v>
      </c>
      <c r="M20" s="30" t="n">
        <f aca="false">M19+L20</f>
        <v>0.895522388059701</v>
      </c>
      <c r="N20" s="31" t="n">
        <v>6</v>
      </c>
      <c r="O20" s="53"/>
      <c r="R20" s="55"/>
      <c r="S20" s="35"/>
      <c r="T20" s="35"/>
      <c r="U20" s="35"/>
      <c r="V20" s="35"/>
      <c r="W20" s="51"/>
    </row>
    <row r="21" s="1" customFormat="true" ht="15" hidden="false" customHeight="false" outlineLevel="0" collapsed="false">
      <c r="B21" s="24" t="n">
        <f aca="false">1+B20</f>
        <v>17</v>
      </c>
      <c r="C21" s="36" t="s">
        <v>92</v>
      </c>
      <c r="D21" s="16" t="s">
        <v>93</v>
      </c>
      <c r="E21" s="16" t="s">
        <v>44</v>
      </c>
      <c r="F21" s="16" t="s">
        <v>94</v>
      </c>
      <c r="G21" s="16" t="n">
        <v>1</v>
      </c>
      <c r="H21" s="5" t="s">
        <v>80</v>
      </c>
      <c r="I21" s="5" t="n">
        <f aca="false">G21*$I$3</f>
        <v>0.5</v>
      </c>
      <c r="J21" s="5" t="n">
        <f aca="false">I21*I21</f>
        <v>0.25</v>
      </c>
      <c r="K21" s="5" t="n">
        <f aca="false">K20+G21</f>
        <v>31</v>
      </c>
      <c r="L21" s="29" t="n">
        <f aca="false">G21/$K$25</f>
        <v>0.0298507462686567</v>
      </c>
      <c r="M21" s="30" t="n">
        <f aca="false">M20+L21</f>
        <v>0.925373134328358</v>
      </c>
      <c r="N21" s="31" t="n">
        <v>7</v>
      </c>
      <c r="O21" s="53"/>
      <c r="R21" s="55"/>
      <c r="S21" s="35"/>
      <c r="T21" s="35"/>
      <c r="U21" s="35"/>
      <c r="V21" s="35"/>
      <c r="W21" s="51"/>
    </row>
    <row r="22" s="1" customFormat="true" ht="15" hidden="false" customHeight="false" outlineLevel="0" collapsed="false">
      <c r="B22" s="24" t="n">
        <f aca="false">1+B21</f>
        <v>18</v>
      </c>
      <c r="C22" s="36"/>
      <c r="D22" s="36"/>
      <c r="E22" s="16" t="s">
        <v>45</v>
      </c>
      <c r="F22" s="16" t="s">
        <v>94</v>
      </c>
      <c r="G22" s="16" t="n">
        <v>0.5</v>
      </c>
      <c r="H22" s="5" t="s">
        <v>90</v>
      </c>
      <c r="I22" s="5" t="n">
        <f aca="false">G22*$I$3</f>
        <v>0.25</v>
      </c>
      <c r="J22" s="5" t="n">
        <f aca="false">I22*I22</f>
        <v>0.0625</v>
      </c>
      <c r="K22" s="5" t="n">
        <f aca="false">K21+G22</f>
        <v>31.5</v>
      </c>
      <c r="L22" s="29" t="n">
        <f aca="false">G22/$K$25</f>
        <v>0.0149253731343284</v>
      </c>
      <c r="M22" s="30" t="n">
        <f aca="false">M21+L22</f>
        <v>0.940298507462686</v>
      </c>
      <c r="N22" s="31" t="n">
        <v>7</v>
      </c>
      <c r="O22" s="53"/>
      <c r="R22" s="55"/>
      <c r="S22" s="35"/>
      <c r="T22" s="35"/>
      <c r="U22" s="35"/>
      <c r="V22" s="35"/>
      <c r="W22" s="51"/>
    </row>
    <row r="23" s="1" customFormat="true" ht="15" hidden="false" customHeight="false" outlineLevel="0" collapsed="false">
      <c r="B23" s="24" t="n">
        <f aca="false">1+B22</f>
        <v>19</v>
      </c>
      <c r="C23" s="36"/>
      <c r="D23" s="16" t="s">
        <v>95</v>
      </c>
      <c r="E23" s="16" t="s">
        <v>48</v>
      </c>
      <c r="F23" s="16" t="s">
        <v>94</v>
      </c>
      <c r="G23" s="5" t="n">
        <v>1</v>
      </c>
      <c r="H23" s="37"/>
      <c r="I23" s="5" t="n">
        <f aca="false">G23*$I$3</f>
        <v>0.5</v>
      </c>
      <c r="J23" s="5" t="n">
        <f aca="false">I23*I23</f>
        <v>0.25</v>
      </c>
      <c r="K23" s="5" t="n">
        <f aca="false">K22+G23</f>
        <v>32.5</v>
      </c>
      <c r="L23" s="29" t="n">
        <f aca="false">G23/$K$25</f>
        <v>0.0298507462686567</v>
      </c>
      <c r="M23" s="30" t="n">
        <f aca="false">M22+L23</f>
        <v>0.970149253731343</v>
      </c>
      <c r="N23" s="10" t="n">
        <v>7</v>
      </c>
      <c r="O23" s="53"/>
      <c r="R23" s="55"/>
      <c r="S23" s="35"/>
      <c r="T23" s="35"/>
      <c r="U23" s="35"/>
      <c r="V23" s="35"/>
      <c r="W23" s="51"/>
    </row>
    <row r="24" s="1" customFormat="true" ht="15" hidden="false" customHeight="false" outlineLevel="0" collapsed="false">
      <c r="B24" s="24" t="n">
        <f aca="false">1+B23</f>
        <v>20</v>
      </c>
      <c r="C24" s="36"/>
      <c r="D24" s="36"/>
      <c r="E24" s="16" t="s">
        <v>49</v>
      </c>
      <c r="F24" s="16" t="s">
        <v>94</v>
      </c>
      <c r="G24" s="5" t="n">
        <v>0.5</v>
      </c>
      <c r="H24" s="37"/>
      <c r="I24" s="5" t="n">
        <f aca="false">G24*$I$3</f>
        <v>0.25</v>
      </c>
      <c r="J24" s="5" t="n">
        <f aca="false">I24*I24</f>
        <v>0.0625</v>
      </c>
      <c r="K24" s="5" t="n">
        <f aca="false">K23+G24</f>
        <v>33</v>
      </c>
      <c r="L24" s="29" t="n">
        <f aca="false">G24/$K$25</f>
        <v>0.0149253731343284</v>
      </c>
      <c r="M24" s="30" t="n">
        <f aca="false">M23+L24</f>
        <v>0.985074626865671</v>
      </c>
      <c r="N24" s="10" t="n">
        <v>7</v>
      </c>
      <c r="O24" s="53"/>
      <c r="R24" s="55"/>
      <c r="S24" s="35"/>
      <c r="T24" s="35"/>
      <c r="U24" s="35"/>
      <c r="V24" s="35"/>
      <c r="W24" s="51"/>
    </row>
    <row r="25" s="1" customFormat="true" ht="15.75" hidden="false" customHeight="false" outlineLevel="0" collapsed="false">
      <c r="B25" s="24" t="n">
        <f aca="false">1+B24</f>
        <v>21</v>
      </c>
      <c r="C25" s="36"/>
      <c r="D25" s="12"/>
      <c r="E25" s="33" t="s">
        <v>96</v>
      </c>
      <c r="F25" s="12" t="s">
        <v>94</v>
      </c>
      <c r="G25" s="12" t="n">
        <v>0.5</v>
      </c>
      <c r="H25" s="12"/>
      <c r="I25" s="12" t="n">
        <f aca="false">G25*$I$3</f>
        <v>0.25</v>
      </c>
      <c r="J25" s="12" t="n">
        <f aca="false">I25*I25</f>
        <v>0.0625</v>
      </c>
      <c r="K25" s="12" t="n">
        <f aca="false">K24+G25</f>
        <v>33.5</v>
      </c>
      <c r="L25" s="38" t="n">
        <f aca="false">G25/$K$25</f>
        <v>0.0149253731343284</v>
      </c>
      <c r="M25" s="39" t="n">
        <f aca="false">M24+L25</f>
        <v>1</v>
      </c>
      <c r="N25" s="13" t="n">
        <v>7</v>
      </c>
      <c r="O25" s="53"/>
      <c r="R25" s="35"/>
      <c r="S25" s="35"/>
      <c r="T25" s="35"/>
      <c r="U25" s="35"/>
      <c r="V25" s="35"/>
      <c r="W25" s="57"/>
    </row>
    <row r="26" s="1" customFormat="true" ht="15" hidden="false" customHeight="false" outlineLevel="0" collapsed="false">
      <c r="B26" s="16"/>
      <c r="E26" s="35"/>
      <c r="G26" s="40" t="s">
        <v>97</v>
      </c>
      <c r="H26" s="40"/>
      <c r="I26" s="40"/>
      <c r="J26" s="41" t="n">
        <f aca="false">SUM(J5:J25)</f>
        <v>17.6875</v>
      </c>
      <c r="W26" s="57"/>
    </row>
    <row r="27" s="1" customFormat="true" ht="15.75" hidden="false" customHeight="false" outlineLevel="0" collapsed="false">
      <c r="E27" s="35"/>
      <c r="G27" s="42" t="s">
        <v>98</v>
      </c>
      <c r="H27" s="42"/>
      <c r="I27" s="42"/>
      <c r="J27" s="43" t="n">
        <f aca="false">SQRT(J26)</f>
        <v>4.20565096031518</v>
      </c>
      <c r="W27" s="57"/>
    </row>
    <row r="28" s="1" customFormat="true" ht="15" hidden="false" customHeight="false" outlineLevel="0" collapsed="false">
      <c r="E28" s="35"/>
    </row>
    <row r="29" s="1" customFormat="true" ht="15" hidden="false" customHeight="false" outlineLevel="0" collapsed="false">
      <c r="E29" s="35"/>
    </row>
    <row r="30" s="1" customFormat="true" ht="15" hidden="false" customHeight="false" outlineLevel="0" collapsed="false">
      <c r="E30" s="35"/>
    </row>
    <row r="31" s="1" customFormat="true" ht="15" hidden="false" customHeight="false" outlineLevel="0" collapsed="false">
      <c r="E31" s="35"/>
    </row>
    <row r="32" s="1" customFormat="true" ht="15" hidden="false" customHeight="false" outlineLevel="0" collapsed="false">
      <c r="E32" s="35"/>
    </row>
    <row r="33" customFormat="false" ht="15" hidden="false" customHeight="false" outlineLevel="0" collapsed="false">
      <c r="E33" s="35"/>
    </row>
    <row r="34" customFormat="false" ht="15" hidden="false" customHeight="false" outlineLevel="0" collapsed="false">
      <c r="E34" s="35"/>
    </row>
    <row r="35" customFormat="false" ht="15" hidden="false" customHeight="false" outlineLevel="0" collapsed="false">
      <c r="E35" s="35"/>
    </row>
    <row r="36" customFormat="false" ht="15" hidden="false" customHeight="false" outlineLevel="0" collapsed="false">
      <c r="E36" s="35"/>
    </row>
    <row r="37" customFormat="false" ht="15" hidden="false" customHeight="false" outlineLevel="0" collapsed="false">
      <c r="E37" s="1"/>
    </row>
    <row r="38" customFormat="false" ht="15" hidden="false" customHeight="false" outlineLevel="0" collapsed="false">
      <c r="E38" s="1"/>
    </row>
    <row r="39" customFormat="false" ht="15" hidden="false" customHeight="false" outlineLevel="0" collapsed="false">
      <c r="E39" s="1"/>
    </row>
    <row r="40" customFormat="false" ht="15" hidden="false" customHeight="false" outlineLevel="0" collapsed="false">
      <c r="E40" s="1"/>
    </row>
    <row r="41" customFormat="false" ht="15" hidden="false" customHeight="false" outlineLevel="0" collapsed="false">
      <c r="E41" s="1"/>
    </row>
    <row r="42" customFormat="false" ht="15" hidden="false" customHeight="false" outlineLevel="0" collapsed="false">
      <c r="E42" s="1"/>
    </row>
    <row r="43" customFormat="false" ht="15" hidden="false" customHeight="false" outlineLevel="0" collapsed="false">
      <c r="E43" s="1"/>
    </row>
  </sheetData>
  <mergeCells count="17">
    <mergeCell ref="B2:N2"/>
    <mergeCell ref="R2:U2"/>
    <mergeCell ref="C4:D4"/>
    <mergeCell ref="C5:C6"/>
    <mergeCell ref="C7:D7"/>
    <mergeCell ref="C8:C10"/>
    <mergeCell ref="D8:D9"/>
    <mergeCell ref="C12:C13"/>
    <mergeCell ref="D12:D13"/>
    <mergeCell ref="C14:D15"/>
    <mergeCell ref="C17:C20"/>
    <mergeCell ref="D17:D20"/>
    <mergeCell ref="C21:C25"/>
    <mergeCell ref="D21:D22"/>
    <mergeCell ref="D23:D24"/>
    <mergeCell ref="G26:I26"/>
    <mergeCell ref="G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3.99"/>
    <col collapsed="false" customWidth="true" hidden="true" outlineLevel="0" max="3" min="3" style="0" width="21.86"/>
    <col collapsed="false" customWidth="true" hidden="true" outlineLevel="0" max="4" min="4" style="0" width="33.14"/>
    <col collapsed="false" customWidth="true" hidden="false" outlineLevel="0" max="5" min="5" style="0" width="43.71"/>
    <col collapsed="false" customWidth="true" hidden="true" outlineLevel="0" max="8" min="8" style="1" width="11.52"/>
    <col collapsed="false" customWidth="true" hidden="false" outlineLevel="0" max="9" min="9" style="1" width="11.86"/>
    <col collapsed="false" customWidth="false" hidden="false" outlineLevel="0" max="11" min="10" style="1" width="9.14"/>
    <col collapsed="false" customWidth="true" hidden="false" outlineLevel="0" max="12" min="12" style="1" width="8.42"/>
    <col collapsed="false" customWidth="false" hidden="false" outlineLevel="0" max="14" min="13" style="1" width="9.14"/>
    <col collapsed="false" customWidth="true" hidden="false" outlineLevel="0" max="15" min="15" style="1" width="12.86"/>
    <col collapsed="false" customWidth="true" hidden="false" outlineLevel="0" max="16" min="16" style="1" width="7.15"/>
    <col collapsed="false" customWidth="true" hidden="false" outlineLevel="0" max="17" min="17" style="1" width="9.29"/>
    <col collapsed="false" customWidth="true" hidden="false" outlineLevel="0" max="23" min="23" style="0" width="14.0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9" t="s">
        <v>64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5"/>
      <c r="R2" s="20" t="s">
        <v>65</v>
      </c>
      <c r="S2" s="20"/>
      <c r="T2" s="20"/>
      <c r="U2" s="20"/>
      <c r="W2" s="56"/>
    </row>
    <row r="3" customFormat="false" ht="15" hidden="false" customHeight="false" outlineLevel="0" collapsed="false">
      <c r="B3" s="21"/>
      <c r="C3" s="22"/>
      <c r="D3" s="22"/>
      <c r="E3" s="22"/>
      <c r="F3" s="22"/>
      <c r="G3" s="22"/>
      <c r="H3" s="7"/>
      <c r="I3" s="23" t="n">
        <v>0.5</v>
      </c>
      <c r="J3" s="7"/>
      <c r="K3" s="7"/>
      <c r="L3" s="7"/>
      <c r="M3" s="7"/>
      <c r="N3" s="8"/>
      <c r="O3" s="5"/>
      <c r="R3" s="58" t="s">
        <v>66</v>
      </c>
      <c r="S3" s="59" t="s">
        <v>67</v>
      </c>
      <c r="T3" s="59" t="s">
        <v>68</v>
      </c>
      <c r="U3" s="60" t="s">
        <v>69</v>
      </c>
      <c r="V3" s="45" t="s">
        <v>124</v>
      </c>
      <c r="W3" s="61" t="s">
        <v>125</v>
      </c>
      <c r="X3" s="62" t="n">
        <f aca="false">V7/3</f>
        <v>0.166666666666667</v>
      </c>
    </row>
    <row r="4" customFormat="false" ht="15" hidden="false" customHeight="false" outlineLevel="0" collapsed="false">
      <c r="B4" s="24" t="s">
        <v>70</v>
      </c>
      <c r="C4" s="16" t="s">
        <v>0</v>
      </c>
      <c r="D4" s="16"/>
      <c r="E4" s="16" t="s">
        <v>71</v>
      </c>
      <c r="F4" s="16" t="s">
        <v>1</v>
      </c>
      <c r="G4" s="16" t="s">
        <v>72</v>
      </c>
      <c r="H4" s="5" t="s">
        <v>2</v>
      </c>
      <c r="I4" s="26" t="s">
        <v>73</v>
      </c>
      <c r="J4" s="5" t="s">
        <v>74</v>
      </c>
      <c r="K4" s="5" t="s">
        <v>75</v>
      </c>
      <c r="L4" s="5" t="s">
        <v>69</v>
      </c>
      <c r="M4" s="5" t="s">
        <v>76</v>
      </c>
      <c r="N4" s="10" t="s">
        <v>77</v>
      </c>
      <c r="O4" s="45" t="s">
        <v>127</v>
      </c>
      <c r="P4" s="48" t="s">
        <v>124</v>
      </c>
      <c r="R4" s="24" t="n">
        <v>1</v>
      </c>
      <c r="S4" s="16" t="n">
        <v>3</v>
      </c>
      <c r="T4" s="16" t="n">
        <f aca="false">S4</f>
        <v>3</v>
      </c>
      <c r="U4" s="27" t="n">
        <f aca="false">M5</f>
        <v>0.1</v>
      </c>
      <c r="V4" s="49" t="n">
        <f aca="false">P5</f>
        <v>0.1</v>
      </c>
      <c r="W4" s="63"/>
    </row>
    <row r="5" customFormat="false" ht="15" hidden="false" customHeight="false" outlineLevel="0" collapsed="false">
      <c r="B5" s="24" t="n">
        <v>1</v>
      </c>
      <c r="C5" s="16" t="s">
        <v>78</v>
      </c>
      <c r="D5" s="16" t="s">
        <v>79</v>
      </c>
      <c r="E5" s="16" t="s">
        <v>43</v>
      </c>
      <c r="F5" s="16" t="s">
        <v>9</v>
      </c>
      <c r="G5" s="16" t="n">
        <v>2</v>
      </c>
      <c r="H5" s="5" t="s">
        <v>80</v>
      </c>
      <c r="I5" s="5" t="n">
        <f aca="false">G5*$I$3</f>
        <v>1</v>
      </c>
      <c r="J5" s="5" t="n">
        <f aca="false">I5*I5</f>
        <v>1</v>
      </c>
      <c r="K5" s="5" t="n">
        <f aca="false">G5</f>
        <v>2</v>
      </c>
      <c r="L5" s="29" t="n">
        <f aca="false">G5/$K$13</f>
        <v>0.1</v>
      </c>
      <c r="M5" s="30" t="n">
        <f aca="false">L5</f>
        <v>0.1</v>
      </c>
      <c r="N5" s="31" t="n">
        <v>1</v>
      </c>
      <c r="O5" s="50" t="n">
        <v>1</v>
      </c>
      <c r="P5" s="49" t="n">
        <f aca="false">L5</f>
        <v>0.1</v>
      </c>
      <c r="R5" s="24" t="n">
        <v>2</v>
      </c>
      <c r="S5" s="16" t="n">
        <v>3</v>
      </c>
      <c r="T5" s="16" t="n">
        <f aca="false">T4+S5</f>
        <v>6</v>
      </c>
      <c r="U5" s="27" t="n">
        <f aca="false">M6</f>
        <v>0.2</v>
      </c>
      <c r="V5" s="49" t="n">
        <f aca="false">P6</f>
        <v>0.2</v>
      </c>
      <c r="W5" s="63"/>
    </row>
    <row r="6" customFormat="false" ht="15" hidden="false" customHeight="false" outlineLevel="0" collapsed="false">
      <c r="B6" s="24" t="n">
        <f aca="false">1+B5</f>
        <v>2</v>
      </c>
      <c r="C6" s="16"/>
      <c r="D6" s="16" t="s">
        <v>81</v>
      </c>
      <c r="E6" s="16" t="s">
        <v>47</v>
      </c>
      <c r="F6" s="16" t="s">
        <v>9</v>
      </c>
      <c r="G6" s="16" t="n">
        <v>2</v>
      </c>
      <c r="H6" s="5" t="s">
        <v>82</v>
      </c>
      <c r="I6" s="5" t="n">
        <f aca="false">G6*$I$3</f>
        <v>1</v>
      </c>
      <c r="J6" s="5" t="n">
        <f aca="false">I6*I6</f>
        <v>1</v>
      </c>
      <c r="K6" s="5" t="n">
        <f aca="false">K5+G6</f>
        <v>4</v>
      </c>
      <c r="L6" s="29" t="n">
        <f aca="false">G6/$K$13</f>
        <v>0.1</v>
      </c>
      <c r="M6" s="30" t="n">
        <f aca="false">M5+L6</f>
        <v>0.2</v>
      </c>
      <c r="N6" s="31" t="n">
        <v>2</v>
      </c>
      <c r="O6" s="50" t="n">
        <v>2</v>
      </c>
      <c r="P6" s="49" t="n">
        <f aca="false">P5+L6</f>
        <v>0.2</v>
      </c>
      <c r="R6" s="24" t="n">
        <v>3</v>
      </c>
      <c r="S6" s="16" t="n">
        <v>3</v>
      </c>
      <c r="T6" s="16" t="n">
        <f aca="false">T5+S6</f>
        <v>9</v>
      </c>
      <c r="U6" s="27" t="n">
        <f aca="false">M9</f>
        <v>0.45</v>
      </c>
      <c r="V6" s="49" t="n">
        <f aca="false">P9</f>
        <v>0.45</v>
      </c>
      <c r="W6" s="63"/>
    </row>
    <row r="7" customFormat="false" ht="15" hidden="false" customHeight="false" outlineLevel="0" collapsed="false">
      <c r="B7" s="24" t="n">
        <f aca="false">1+B6</f>
        <v>3</v>
      </c>
      <c r="C7" s="16" t="s">
        <v>83</v>
      </c>
      <c r="D7" s="16"/>
      <c r="E7" s="16" t="s">
        <v>84</v>
      </c>
      <c r="F7" s="16" t="s">
        <v>9</v>
      </c>
      <c r="G7" s="16" t="n">
        <v>1</v>
      </c>
      <c r="H7" s="5" t="s">
        <v>82</v>
      </c>
      <c r="I7" s="5" t="n">
        <f aca="false">G7*$I$3</f>
        <v>0.5</v>
      </c>
      <c r="J7" s="5" t="n">
        <f aca="false">I7*I7</f>
        <v>0.25</v>
      </c>
      <c r="K7" s="5" t="n">
        <f aca="false">K6+G7</f>
        <v>5</v>
      </c>
      <c r="L7" s="29" t="n">
        <f aca="false">G7/$K$13</f>
        <v>0.05</v>
      </c>
      <c r="M7" s="30" t="n">
        <f aca="false">M6+L7</f>
        <v>0.25</v>
      </c>
      <c r="N7" s="31" t="n">
        <v>3</v>
      </c>
      <c r="O7" s="50" t="n">
        <v>3</v>
      </c>
      <c r="P7" s="49" t="n">
        <f aca="false">P6+L7</f>
        <v>0.25</v>
      </c>
      <c r="R7" s="24" t="n">
        <v>4</v>
      </c>
      <c r="S7" s="16" t="n">
        <v>3</v>
      </c>
      <c r="T7" s="16" t="n">
        <f aca="false">T6+S7</f>
        <v>12</v>
      </c>
      <c r="U7" s="64" t="n">
        <f aca="false">V6+$X$3</f>
        <v>0.616666666666667</v>
      </c>
      <c r="V7" s="49" t="n">
        <f aca="false">P10</f>
        <v>0.5</v>
      </c>
      <c r="W7" s="29"/>
    </row>
    <row r="8" customFormat="false" ht="15" hidden="false" customHeight="false" outlineLevel="0" collapsed="false">
      <c r="B8" s="24" t="n">
        <f aca="false">1+B7</f>
        <v>4</v>
      </c>
      <c r="C8" s="16" t="s">
        <v>25</v>
      </c>
      <c r="D8" s="16" t="s">
        <v>26</v>
      </c>
      <c r="E8" s="5" t="s">
        <v>51</v>
      </c>
      <c r="F8" s="16" t="s">
        <v>9</v>
      </c>
      <c r="G8" s="16" t="n">
        <v>2</v>
      </c>
      <c r="H8" s="5" t="s">
        <v>82</v>
      </c>
      <c r="I8" s="5" t="n">
        <f aca="false">G8*$I$3</f>
        <v>1</v>
      </c>
      <c r="J8" s="5" t="n">
        <f aca="false">I8*I8</f>
        <v>1</v>
      </c>
      <c r="K8" s="5" t="n">
        <f aca="false">K7+G8</f>
        <v>7</v>
      </c>
      <c r="L8" s="29" t="n">
        <f aca="false">G8/$K$13</f>
        <v>0.1</v>
      </c>
      <c r="M8" s="30" t="n">
        <f aca="false">M7+L8</f>
        <v>0.35</v>
      </c>
      <c r="N8" s="31" t="n">
        <v>3</v>
      </c>
      <c r="O8" s="50" t="n">
        <v>3</v>
      </c>
      <c r="P8" s="49" t="n">
        <f aca="false">M8</f>
        <v>0.35</v>
      </c>
      <c r="R8" s="24" t="n">
        <v>5</v>
      </c>
      <c r="S8" s="16" t="n">
        <v>3</v>
      </c>
      <c r="T8" s="16" t="n">
        <f aca="false">T7+S8</f>
        <v>15</v>
      </c>
      <c r="U8" s="64" t="n">
        <f aca="false">U7+$X$3</f>
        <v>0.783333333333333</v>
      </c>
      <c r="W8" s="29"/>
    </row>
    <row r="9" customFormat="false" ht="15" hidden="false" customHeight="false" outlineLevel="0" collapsed="false">
      <c r="B9" s="24" t="n">
        <f aca="false">1+B8</f>
        <v>5</v>
      </c>
      <c r="C9" s="16"/>
      <c r="D9" s="16"/>
      <c r="E9" s="5" t="s">
        <v>52</v>
      </c>
      <c r="F9" s="16" t="s">
        <v>9</v>
      </c>
      <c r="G9" s="16" t="n">
        <v>2</v>
      </c>
      <c r="H9" s="5" t="s">
        <v>82</v>
      </c>
      <c r="I9" s="5" t="n">
        <f aca="false">G9*$I$3</f>
        <v>1</v>
      </c>
      <c r="J9" s="5" t="n">
        <f aca="false">I9*I9</f>
        <v>1</v>
      </c>
      <c r="K9" s="5" t="n">
        <f aca="false">K8+G9</f>
        <v>9</v>
      </c>
      <c r="L9" s="29" t="n">
        <f aca="false">G9/$K$13</f>
        <v>0.1</v>
      </c>
      <c r="M9" s="30" t="n">
        <f aca="false">M8+L9</f>
        <v>0.45</v>
      </c>
      <c r="N9" s="31" t="n">
        <v>3</v>
      </c>
      <c r="O9" s="50" t="n">
        <v>3</v>
      </c>
      <c r="P9" s="49" t="n">
        <f aca="false">M9</f>
        <v>0.45</v>
      </c>
      <c r="R9" s="24" t="n">
        <v>6</v>
      </c>
      <c r="S9" s="16" t="n">
        <v>3</v>
      </c>
      <c r="T9" s="16" t="n">
        <f aca="false">T8+S9</f>
        <v>18</v>
      </c>
      <c r="U9" s="64" t="n">
        <f aca="false">U8+$X$3</f>
        <v>0.95</v>
      </c>
      <c r="W9" s="29"/>
    </row>
    <row r="10" customFormat="false" ht="15.75" hidden="false" customHeight="false" outlineLevel="0" collapsed="false">
      <c r="B10" s="24" t="n">
        <f aca="false">1+B9</f>
        <v>6</v>
      </c>
      <c r="C10" s="16"/>
      <c r="D10" s="32"/>
      <c r="E10" s="5" t="s">
        <v>85</v>
      </c>
      <c r="F10" s="16" t="s">
        <v>9</v>
      </c>
      <c r="G10" s="16" t="n">
        <v>1</v>
      </c>
      <c r="H10" s="5" t="s">
        <v>82</v>
      </c>
      <c r="I10" s="5" t="n">
        <f aca="false">G10*$I$3</f>
        <v>0.5</v>
      </c>
      <c r="J10" s="5" t="n">
        <f aca="false">I10*I10</f>
        <v>0.25</v>
      </c>
      <c r="K10" s="5" t="n">
        <f aca="false">K9+G10</f>
        <v>10</v>
      </c>
      <c r="L10" s="29" t="n">
        <f aca="false">G10/$K$13</f>
        <v>0.05</v>
      </c>
      <c r="M10" s="30" t="n">
        <f aca="false">M9+L10</f>
        <v>0.5</v>
      </c>
      <c r="N10" s="31" t="n">
        <v>4</v>
      </c>
      <c r="O10" s="65" t="n">
        <v>4</v>
      </c>
      <c r="P10" s="49" t="n">
        <f aca="false">M10</f>
        <v>0.5</v>
      </c>
      <c r="R10" s="11" t="n">
        <v>7</v>
      </c>
      <c r="S10" s="12" t="n">
        <v>3</v>
      </c>
      <c r="T10" s="33" t="n">
        <f aca="false">T9+S10</f>
        <v>21</v>
      </c>
      <c r="U10" s="66" t="n">
        <f aca="false">U9+$X$3</f>
        <v>1.11666666666667</v>
      </c>
      <c r="W10" s="29"/>
    </row>
    <row r="11" customFormat="false" ht="15" hidden="false" customHeight="false" outlineLevel="0" collapsed="false">
      <c r="B11" s="24" t="n">
        <f aca="false">1+B10</f>
        <v>7</v>
      </c>
      <c r="C11" s="32" t="s">
        <v>86</v>
      </c>
      <c r="D11" s="16" t="s">
        <v>32</v>
      </c>
      <c r="E11" s="5" t="s">
        <v>87</v>
      </c>
      <c r="F11" s="16" t="s">
        <v>9</v>
      </c>
      <c r="G11" s="16" t="n">
        <v>4</v>
      </c>
      <c r="H11" s="5" t="s">
        <v>82</v>
      </c>
      <c r="I11" s="5" t="n">
        <f aca="false">G11*$I$3</f>
        <v>2</v>
      </c>
      <c r="J11" s="5" t="n">
        <f aca="false">I11*I11</f>
        <v>4</v>
      </c>
      <c r="K11" s="5" t="n">
        <f aca="false">K10+G11</f>
        <v>14</v>
      </c>
      <c r="L11" s="29" t="n">
        <f aca="false">G11/$K$13</f>
        <v>0.2</v>
      </c>
      <c r="M11" s="30" t="n">
        <f aca="false">M10+L11</f>
        <v>0.7</v>
      </c>
      <c r="N11" s="31" t="n">
        <v>5</v>
      </c>
      <c r="O11" s="67"/>
      <c r="R11" s="28"/>
      <c r="S11" s="28"/>
      <c r="T11" s="28"/>
      <c r="U11" s="28"/>
    </row>
    <row r="12" customFormat="false" ht="15" hidden="false" customHeight="false" outlineLevel="0" collapsed="false">
      <c r="B12" s="24" t="n">
        <f aca="false">1+B11</f>
        <v>8</v>
      </c>
      <c r="C12" s="16" t="s">
        <v>88</v>
      </c>
      <c r="D12" s="16" t="s">
        <v>22</v>
      </c>
      <c r="E12" s="5" t="s">
        <v>60</v>
      </c>
      <c r="F12" s="16" t="s">
        <v>9</v>
      </c>
      <c r="G12" s="16" t="n">
        <v>3</v>
      </c>
      <c r="H12" s="5" t="s">
        <v>80</v>
      </c>
      <c r="I12" s="5" t="n">
        <f aca="false">G12*$I$3</f>
        <v>1.5</v>
      </c>
      <c r="J12" s="5" t="n">
        <f aca="false">I12*I12</f>
        <v>2.25</v>
      </c>
      <c r="K12" s="5" t="n">
        <f aca="false">K11+G12</f>
        <v>17</v>
      </c>
      <c r="L12" s="29" t="n">
        <f aca="false">G12/$K$13</f>
        <v>0.15</v>
      </c>
      <c r="M12" s="30" t="n">
        <f aca="false">M11+L12</f>
        <v>0.85</v>
      </c>
      <c r="N12" s="31" t="n">
        <v>6</v>
      </c>
      <c r="O12" s="67"/>
      <c r="R12" s="28"/>
      <c r="S12" s="28"/>
      <c r="T12" s="28"/>
      <c r="U12" s="28"/>
    </row>
    <row r="13" s="1" customFormat="true" ht="15" hidden="false" customHeight="false" outlineLevel="0" collapsed="false">
      <c r="B13" s="24" t="n">
        <f aca="false">1+B12</f>
        <v>9</v>
      </c>
      <c r="C13" s="16"/>
      <c r="D13" s="16"/>
      <c r="E13" s="5" t="s">
        <v>61</v>
      </c>
      <c r="F13" s="16" t="s">
        <v>9</v>
      </c>
      <c r="G13" s="16" t="n">
        <v>3</v>
      </c>
      <c r="H13" s="5" t="s">
        <v>80</v>
      </c>
      <c r="I13" s="5" t="n">
        <f aca="false">G13*$I$3</f>
        <v>1.5</v>
      </c>
      <c r="J13" s="5" t="n">
        <f aca="false">I13*I13</f>
        <v>2.25</v>
      </c>
      <c r="K13" s="5" t="n">
        <f aca="false">K12+G13</f>
        <v>20</v>
      </c>
      <c r="L13" s="29" t="n">
        <f aca="false">G13/$K$13</f>
        <v>0.15</v>
      </c>
      <c r="M13" s="30" t="n">
        <f aca="false">M12+L13</f>
        <v>1</v>
      </c>
      <c r="N13" s="31" t="n">
        <v>7</v>
      </c>
      <c r="O13" s="67"/>
      <c r="R13" s="35"/>
      <c r="S13" s="35"/>
      <c r="T13" s="35"/>
      <c r="U13" s="35"/>
    </row>
    <row r="14" s="1" customFormat="true" ht="15" hidden="false" customHeight="false" outlineLevel="0" collapsed="false">
      <c r="B14" s="68" t="n">
        <f aca="false">1+B13</f>
        <v>10</v>
      </c>
      <c r="C14" s="69" t="s">
        <v>24</v>
      </c>
      <c r="D14" s="69"/>
      <c r="E14" s="69" t="s">
        <v>62</v>
      </c>
      <c r="F14" s="69" t="s">
        <v>9</v>
      </c>
      <c r="G14" s="69" t="n">
        <v>2</v>
      </c>
      <c r="H14" s="70" t="s">
        <v>82</v>
      </c>
      <c r="I14" s="70" t="n">
        <f aca="false">G14*$I$3</f>
        <v>1</v>
      </c>
      <c r="J14" s="70" t="n">
        <f aca="false">I14*I14</f>
        <v>1</v>
      </c>
      <c r="K14" s="70" t="n">
        <f aca="false">K13+G14</f>
        <v>22</v>
      </c>
      <c r="L14" s="71" t="n">
        <f aca="false">G14/$K$25</f>
        <v>0.0597014925373134</v>
      </c>
      <c r="M14" s="72" t="n">
        <f aca="false">M13+L14</f>
        <v>1.05970149253731</v>
      </c>
      <c r="N14" s="73" t="n">
        <v>5</v>
      </c>
      <c r="O14" s="30"/>
      <c r="R14" s="35"/>
      <c r="S14" s="35"/>
      <c r="T14" s="35"/>
      <c r="U14" s="35"/>
    </row>
    <row r="15" s="1" customFormat="true" ht="15" hidden="false" customHeight="false" outlineLevel="0" collapsed="false">
      <c r="B15" s="68" t="n">
        <f aca="false">1+B14</f>
        <v>11</v>
      </c>
      <c r="C15" s="69"/>
      <c r="D15" s="69"/>
      <c r="E15" s="69" t="s">
        <v>89</v>
      </c>
      <c r="F15" s="69" t="s">
        <v>9</v>
      </c>
      <c r="G15" s="69" t="n">
        <v>1</v>
      </c>
      <c r="H15" s="70" t="s">
        <v>80</v>
      </c>
      <c r="I15" s="70" t="n">
        <f aca="false">G15*$I$3</f>
        <v>0.5</v>
      </c>
      <c r="J15" s="70" t="n">
        <f aca="false">I15*I15</f>
        <v>0.25</v>
      </c>
      <c r="K15" s="70" t="n">
        <f aca="false">K14+G15</f>
        <v>23</v>
      </c>
      <c r="L15" s="71" t="n">
        <f aca="false">G15/$K$25</f>
        <v>0.0298507462686567</v>
      </c>
      <c r="M15" s="72" t="n">
        <f aca="false">M14+L15</f>
        <v>1.08955223880597</v>
      </c>
      <c r="N15" s="73" t="n">
        <v>5</v>
      </c>
      <c r="O15" s="30"/>
      <c r="R15" s="35"/>
      <c r="S15" s="35"/>
      <c r="T15" s="35"/>
      <c r="U15" s="35"/>
    </row>
    <row r="16" s="1" customFormat="true" ht="15" hidden="false" customHeight="false" outlineLevel="0" collapsed="false">
      <c r="B16" s="68" t="n">
        <f aca="false">1+B15</f>
        <v>12</v>
      </c>
      <c r="C16" s="69" t="s">
        <v>14</v>
      </c>
      <c r="D16" s="69" t="s">
        <v>17</v>
      </c>
      <c r="E16" s="70" t="s">
        <v>53</v>
      </c>
      <c r="F16" s="69" t="s">
        <v>80</v>
      </c>
      <c r="G16" s="69" t="n">
        <v>2</v>
      </c>
      <c r="H16" s="70" t="s">
        <v>80</v>
      </c>
      <c r="I16" s="70" t="n">
        <f aca="false">G16*$I$3</f>
        <v>1</v>
      </c>
      <c r="J16" s="70" t="n">
        <f aca="false">I16*I16</f>
        <v>1</v>
      </c>
      <c r="K16" s="70" t="n">
        <f aca="false">K15+G16</f>
        <v>25</v>
      </c>
      <c r="L16" s="71" t="n">
        <f aca="false">G16/$K$25</f>
        <v>0.0597014925373134</v>
      </c>
      <c r="M16" s="72" t="n">
        <f aca="false">M15+L16</f>
        <v>1.14925373134328</v>
      </c>
      <c r="N16" s="73" t="n">
        <v>5</v>
      </c>
      <c r="O16" s="30"/>
      <c r="R16" s="35"/>
      <c r="S16" s="35"/>
      <c r="T16" s="35"/>
      <c r="U16" s="35"/>
    </row>
    <row r="17" s="1" customFormat="true" ht="15" hidden="false" customHeight="false" outlineLevel="0" collapsed="false">
      <c r="B17" s="68" t="n">
        <f aca="false">1+B16</f>
        <v>13</v>
      </c>
      <c r="C17" s="69" t="s">
        <v>29</v>
      </c>
      <c r="D17" s="69" t="s">
        <v>30</v>
      </c>
      <c r="E17" s="70" t="s">
        <v>54</v>
      </c>
      <c r="F17" s="69" t="s">
        <v>80</v>
      </c>
      <c r="G17" s="69" t="n">
        <v>1</v>
      </c>
      <c r="H17" s="70" t="s">
        <v>82</v>
      </c>
      <c r="I17" s="70" t="n">
        <f aca="false">G17*$I$3</f>
        <v>0.5</v>
      </c>
      <c r="J17" s="70" t="n">
        <f aca="false">I17*I17</f>
        <v>0.25</v>
      </c>
      <c r="K17" s="70" t="n">
        <f aca="false">K16+G17</f>
        <v>26</v>
      </c>
      <c r="L17" s="71" t="n">
        <f aca="false">G17/$K$25</f>
        <v>0.0298507462686567</v>
      </c>
      <c r="M17" s="72" t="n">
        <f aca="false">M16+L17</f>
        <v>1.17910447761194</v>
      </c>
      <c r="N17" s="73" t="n">
        <v>6</v>
      </c>
      <c r="O17" s="30"/>
      <c r="R17" s="35"/>
      <c r="S17" s="35"/>
      <c r="T17" s="35"/>
      <c r="U17" s="35"/>
    </row>
    <row r="18" s="1" customFormat="true" ht="15" hidden="false" customHeight="false" outlineLevel="0" collapsed="false">
      <c r="B18" s="68" t="n">
        <f aca="false">1+B17</f>
        <v>14</v>
      </c>
      <c r="C18" s="69"/>
      <c r="D18" s="69"/>
      <c r="E18" s="70" t="s">
        <v>55</v>
      </c>
      <c r="F18" s="69" t="s">
        <v>80</v>
      </c>
      <c r="G18" s="69" t="n">
        <v>1</v>
      </c>
      <c r="H18" s="70" t="s">
        <v>80</v>
      </c>
      <c r="I18" s="70" t="n">
        <f aca="false">G18*$I$3</f>
        <v>0.5</v>
      </c>
      <c r="J18" s="70" t="n">
        <f aca="false">I18*I18</f>
        <v>0.25</v>
      </c>
      <c r="K18" s="70" t="n">
        <f aca="false">K17+G18</f>
        <v>27</v>
      </c>
      <c r="L18" s="71" t="n">
        <f aca="false">G18/$K$25</f>
        <v>0.0298507462686567</v>
      </c>
      <c r="M18" s="72" t="n">
        <f aca="false">M17+L18</f>
        <v>1.2089552238806</v>
      </c>
      <c r="N18" s="73" t="n">
        <v>6</v>
      </c>
      <c r="O18" s="30"/>
      <c r="R18" s="35"/>
      <c r="S18" s="35"/>
      <c r="T18" s="35"/>
      <c r="U18" s="35"/>
    </row>
    <row r="19" s="1" customFormat="true" ht="15" hidden="false" customHeight="false" outlineLevel="0" collapsed="false">
      <c r="B19" s="68" t="n">
        <f aca="false">1+B18</f>
        <v>15</v>
      </c>
      <c r="C19" s="69"/>
      <c r="D19" s="69"/>
      <c r="E19" s="70" t="s">
        <v>56</v>
      </c>
      <c r="F19" s="69" t="s">
        <v>80</v>
      </c>
      <c r="G19" s="69" t="n">
        <v>2</v>
      </c>
      <c r="H19" s="70" t="s">
        <v>90</v>
      </c>
      <c r="I19" s="70" t="n">
        <f aca="false">G19*$I$3</f>
        <v>1</v>
      </c>
      <c r="J19" s="70" t="n">
        <f aca="false">I19*I19</f>
        <v>1</v>
      </c>
      <c r="K19" s="70" t="n">
        <f aca="false">K18+G19</f>
        <v>29</v>
      </c>
      <c r="L19" s="71" t="n">
        <f aca="false">G19/$K$25</f>
        <v>0.0597014925373134</v>
      </c>
      <c r="M19" s="72" t="n">
        <f aca="false">M18+L19</f>
        <v>1.26865671641791</v>
      </c>
      <c r="N19" s="73" t="n">
        <v>6</v>
      </c>
      <c r="O19" s="30"/>
      <c r="R19" s="35"/>
      <c r="S19" s="35"/>
      <c r="T19" s="35"/>
      <c r="U19" s="35"/>
    </row>
    <row r="20" s="1" customFormat="true" ht="15" hidden="false" customHeight="false" outlineLevel="0" collapsed="false">
      <c r="B20" s="68" t="n">
        <f aca="false">1+B19</f>
        <v>16</v>
      </c>
      <c r="C20" s="69"/>
      <c r="D20" s="69"/>
      <c r="E20" s="70" t="s">
        <v>91</v>
      </c>
      <c r="F20" s="69" t="s">
        <v>80</v>
      </c>
      <c r="G20" s="69" t="n">
        <v>1</v>
      </c>
      <c r="H20" s="70" t="s">
        <v>80</v>
      </c>
      <c r="I20" s="70" t="n">
        <f aca="false">G20*$I$3</f>
        <v>0.5</v>
      </c>
      <c r="J20" s="70" t="n">
        <f aca="false">I20*I20</f>
        <v>0.25</v>
      </c>
      <c r="K20" s="70" t="n">
        <f aca="false">K19+G20</f>
        <v>30</v>
      </c>
      <c r="L20" s="71" t="n">
        <f aca="false">G20/$K$25</f>
        <v>0.0298507462686567</v>
      </c>
      <c r="M20" s="72" t="n">
        <f aca="false">M19+L20</f>
        <v>1.29850746268657</v>
      </c>
      <c r="N20" s="73" t="n">
        <v>6</v>
      </c>
      <c r="O20" s="30"/>
      <c r="R20" s="35"/>
      <c r="S20" s="35"/>
      <c r="T20" s="35"/>
      <c r="U20" s="35"/>
    </row>
    <row r="21" s="1" customFormat="true" ht="15" hidden="false" customHeight="false" outlineLevel="0" collapsed="false">
      <c r="B21" s="68" t="n">
        <f aca="false">1+B20</f>
        <v>17</v>
      </c>
      <c r="C21" s="74" t="s">
        <v>92</v>
      </c>
      <c r="D21" s="69" t="s">
        <v>93</v>
      </c>
      <c r="E21" s="69" t="s">
        <v>44</v>
      </c>
      <c r="F21" s="69" t="s">
        <v>94</v>
      </c>
      <c r="G21" s="69" t="n">
        <v>1</v>
      </c>
      <c r="H21" s="70" t="s">
        <v>80</v>
      </c>
      <c r="I21" s="70" t="n">
        <f aca="false">G21*$I$3</f>
        <v>0.5</v>
      </c>
      <c r="J21" s="70" t="n">
        <f aca="false">I21*I21</f>
        <v>0.25</v>
      </c>
      <c r="K21" s="70" t="n">
        <f aca="false">K20+G21</f>
        <v>31</v>
      </c>
      <c r="L21" s="71" t="n">
        <f aca="false">G21/$K$25</f>
        <v>0.0298507462686567</v>
      </c>
      <c r="M21" s="72" t="n">
        <f aca="false">M20+L21</f>
        <v>1.32835820895522</v>
      </c>
      <c r="N21" s="73" t="n">
        <v>7</v>
      </c>
      <c r="O21" s="30"/>
      <c r="R21" s="35"/>
      <c r="S21" s="35"/>
      <c r="T21" s="35"/>
      <c r="U21" s="35"/>
    </row>
    <row r="22" s="1" customFormat="true" ht="15" hidden="false" customHeight="false" outlineLevel="0" collapsed="false">
      <c r="B22" s="68" t="n">
        <f aca="false">1+B21</f>
        <v>18</v>
      </c>
      <c r="C22" s="74"/>
      <c r="D22" s="74"/>
      <c r="E22" s="69" t="s">
        <v>45</v>
      </c>
      <c r="F22" s="69" t="s">
        <v>94</v>
      </c>
      <c r="G22" s="69" t="n">
        <v>0.5</v>
      </c>
      <c r="H22" s="70" t="s">
        <v>90</v>
      </c>
      <c r="I22" s="70" t="n">
        <f aca="false">G22*$I$3</f>
        <v>0.25</v>
      </c>
      <c r="J22" s="70" t="n">
        <f aca="false">I22*I22</f>
        <v>0.0625</v>
      </c>
      <c r="K22" s="70" t="n">
        <f aca="false">K21+G22</f>
        <v>31.5</v>
      </c>
      <c r="L22" s="71" t="n">
        <f aca="false">G22/$K$25</f>
        <v>0.0149253731343284</v>
      </c>
      <c r="M22" s="72" t="n">
        <f aca="false">M21+L22</f>
        <v>1.34328358208955</v>
      </c>
      <c r="N22" s="73" t="n">
        <v>7</v>
      </c>
      <c r="O22" s="30"/>
      <c r="R22" s="35"/>
      <c r="S22" s="35"/>
      <c r="T22" s="35"/>
      <c r="U22" s="35"/>
    </row>
    <row r="23" s="1" customFormat="true" ht="15" hidden="false" customHeight="false" outlineLevel="0" collapsed="false">
      <c r="B23" s="68" t="n">
        <f aca="false">1+B22</f>
        <v>19</v>
      </c>
      <c r="C23" s="74"/>
      <c r="D23" s="69" t="s">
        <v>95</v>
      </c>
      <c r="E23" s="69" t="s">
        <v>48</v>
      </c>
      <c r="F23" s="69" t="s">
        <v>94</v>
      </c>
      <c r="G23" s="70" t="n">
        <v>1</v>
      </c>
      <c r="H23" s="75"/>
      <c r="I23" s="70" t="n">
        <f aca="false">G23*$I$3</f>
        <v>0.5</v>
      </c>
      <c r="J23" s="70" t="n">
        <f aca="false">I23*I23</f>
        <v>0.25</v>
      </c>
      <c r="K23" s="70" t="n">
        <f aca="false">K22+G23</f>
        <v>32.5</v>
      </c>
      <c r="L23" s="71" t="n">
        <f aca="false">G23/$K$25</f>
        <v>0.0298507462686567</v>
      </c>
      <c r="M23" s="72" t="n">
        <f aca="false">M22+L23</f>
        <v>1.37313432835821</v>
      </c>
      <c r="N23" s="76" t="n">
        <v>7</v>
      </c>
      <c r="O23" s="30"/>
      <c r="R23" s="35"/>
      <c r="S23" s="35"/>
      <c r="T23" s="35"/>
      <c r="U23" s="35"/>
    </row>
    <row r="24" s="1" customFormat="true" ht="15" hidden="false" customHeight="false" outlineLevel="0" collapsed="false">
      <c r="B24" s="68" t="n">
        <f aca="false">1+B23</f>
        <v>20</v>
      </c>
      <c r="C24" s="74"/>
      <c r="D24" s="74"/>
      <c r="E24" s="69" t="s">
        <v>49</v>
      </c>
      <c r="F24" s="69" t="s">
        <v>94</v>
      </c>
      <c r="G24" s="70" t="n">
        <v>0.5</v>
      </c>
      <c r="H24" s="75"/>
      <c r="I24" s="70" t="n">
        <f aca="false">G24*$I$3</f>
        <v>0.25</v>
      </c>
      <c r="J24" s="70" t="n">
        <f aca="false">I24*I24</f>
        <v>0.0625</v>
      </c>
      <c r="K24" s="70" t="n">
        <f aca="false">K23+G24</f>
        <v>33</v>
      </c>
      <c r="L24" s="71" t="n">
        <f aca="false">G24/$K$25</f>
        <v>0.0149253731343284</v>
      </c>
      <c r="M24" s="72" t="n">
        <f aca="false">M23+L24</f>
        <v>1.38805970149254</v>
      </c>
      <c r="N24" s="76" t="n">
        <v>7</v>
      </c>
      <c r="R24" s="35"/>
      <c r="S24" s="35"/>
      <c r="T24" s="35"/>
      <c r="U24" s="35"/>
    </row>
    <row r="25" s="1" customFormat="true" ht="15.75" hidden="false" customHeight="false" outlineLevel="0" collapsed="false">
      <c r="B25" s="68" t="n">
        <f aca="false">1+B24</f>
        <v>21</v>
      </c>
      <c r="C25" s="74"/>
      <c r="D25" s="77"/>
      <c r="E25" s="74" t="s">
        <v>96</v>
      </c>
      <c r="F25" s="77" t="s">
        <v>94</v>
      </c>
      <c r="G25" s="77" t="n">
        <v>0.5</v>
      </c>
      <c r="H25" s="77"/>
      <c r="I25" s="77" t="n">
        <f aca="false">G25*$I$3</f>
        <v>0.25</v>
      </c>
      <c r="J25" s="77" t="n">
        <f aca="false">I25*I25</f>
        <v>0.0625</v>
      </c>
      <c r="K25" s="77" t="n">
        <f aca="false">K24+G25</f>
        <v>33.5</v>
      </c>
      <c r="L25" s="78" t="n">
        <f aca="false">G25/$K$25</f>
        <v>0.0149253731343284</v>
      </c>
      <c r="M25" s="79" t="n">
        <f aca="false">M24+L25</f>
        <v>1.40298507462687</v>
      </c>
      <c r="N25" s="80" t="n">
        <v>7</v>
      </c>
      <c r="R25" s="35"/>
      <c r="S25" s="35"/>
      <c r="T25" s="35"/>
      <c r="U25" s="35"/>
    </row>
    <row r="26" s="1" customFormat="true" ht="15" hidden="false" customHeight="false" outlineLevel="0" collapsed="false">
      <c r="B26" s="16"/>
      <c r="E26" s="35"/>
      <c r="G26" s="40" t="s">
        <v>97</v>
      </c>
      <c r="H26" s="40"/>
      <c r="I26" s="40"/>
      <c r="J26" s="41" t="n">
        <f aca="false">SUM(J5:J25)</f>
        <v>17.6875</v>
      </c>
    </row>
    <row r="27" s="1" customFormat="true" ht="15.75" hidden="false" customHeight="false" outlineLevel="0" collapsed="false">
      <c r="E27" s="35"/>
      <c r="G27" s="42" t="s">
        <v>98</v>
      </c>
      <c r="H27" s="42"/>
      <c r="I27" s="42"/>
      <c r="J27" s="43" t="n">
        <f aca="false">SQRT(J26)</f>
        <v>4.20565096031518</v>
      </c>
    </row>
    <row r="28" s="1" customFormat="true" ht="15" hidden="false" customHeight="false" outlineLevel="0" collapsed="false">
      <c r="E28" s="35"/>
    </row>
    <row r="29" s="1" customFormat="true" ht="15" hidden="false" customHeight="false" outlineLevel="0" collapsed="false">
      <c r="E29" s="35"/>
    </row>
    <row r="30" s="1" customFormat="true" ht="15" hidden="false" customHeight="false" outlineLevel="0" collapsed="false">
      <c r="E30" s="35"/>
    </row>
    <row r="31" s="1" customFormat="true" ht="15" hidden="false" customHeight="false" outlineLevel="0" collapsed="false">
      <c r="E31" s="35"/>
    </row>
    <row r="32" s="1" customFormat="true" ht="15" hidden="false" customHeight="false" outlineLevel="0" collapsed="false">
      <c r="E32" s="35"/>
    </row>
    <row r="33" customFormat="false" ht="15" hidden="false" customHeight="false" outlineLevel="0" collapsed="false">
      <c r="E33" s="35"/>
    </row>
    <row r="34" customFormat="false" ht="15" hidden="false" customHeight="false" outlineLevel="0" collapsed="false">
      <c r="E34" s="35"/>
    </row>
    <row r="35" customFormat="false" ht="15" hidden="false" customHeight="false" outlineLevel="0" collapsed="false">
      <c r="E35" s="35"/>
    </row>
    <row r="36" customFormat="false" ht="15" hidden="false" customHeight="false" outlineLevel="0" collapsed="false">
      <c r="E36" s="35"/>
    </row>
    <row r="37" customFormat="false" ht="15" hidden="false" customHeight="false" outlineLevel="0" collapsed="false">
      <c r="E37" s="1"/>
    </row>
    <row r="38" customFormat="false" ht="15" hidden="false" customHeight="false" outlineLevel="0" collapsed="false">
      <c r="E38" s="1"/>
    </row>
    <row r="39" customFormat="false" ht="15" hidden="false" customHeight="false" outlineLevel="0" collapsed="false">
      <c r="E39" s="1"/>
    </row>
    <row r="40" customFormat="false" ht="15" hidden="false" customHeight="false" outlineLevel="0" collapsed="false">
      <c r="E40" s="1"/>
    </row>
    <row r="41" customFormat="false" ht="15" hidden="false" customHeight="false" outlineLevel="0" collapsed="false">
      <c r="E41" s="1"/>
    </row>
    <row r="42" customFormat="false" ht="15" hidden="false" customHeight="false" outlineLevel="0" collapsed="false">
      <c r="E42" s="1"/>
    </row>
    <row r="43" customFormat="false" ht="15" hidden="false" customHeight="false" outlineLevel="0" collapsed="false">
      <c r="E43" s="1"/>
    </row>
  </sheetData>
  <mergeCells count="17">
    <mergeCell ref="B2:N2"/>
    <mergeCell ref="R2:U2"/>
    <mergeCell ref="C4:D4"/>
    <mergeCell ref="C5:C6"/>
    <mergeCell ref="C7:D7"/>
    <mergeCell ref="C8:C10"/>
    <mergeCell ref="D8:D9"/>
    <mergeCell ref="C12:C13"/>
    <mergeCell ref="D12:D13"/>
    <mergeCell ref="C14:D15"/>
    <mergeCell ref="C17:C20"/>
    <mergeCell ref="D17:D20"/>
    <mergeCell ref="C21:C25"/>
    <mergeCell ref="D21:D22"/>
    <mergeCell ref="D23:D24"/>
    <mergeCell ref="G26:I26"/>
    <mergeCell ref="G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3" activeCellId="0" sqref="S23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3.99"/>
    <col collapsed="false" customWidth="true" hidden="true" outlineLevel="0" max="3" min="3" style="0" width="21.86"/>
    <col collapsed="false" customWidth="true" hidden="true" outlineLevel="0" max="4" min="4" style="0" width="33.14"/>
    <col collapsed="false" customWidth="true" hidden="false" outlineLevel="0" max="5" min="5" style="0" width="43.71"/>
    <col collapsed="false" customWidth="true" hidden="true" outlineLevel="0" max="8" min="8" style="1" width="11.52"/>
    <col collapsed="false" customWidth="true" hidden="false" outlineLevel="0" max="9" min="9" style="1" width="11.86"/>
    <col collapsed="false" customWidth="false" hidden="false" outlineLevel="0" max="11" min="10" style="1" width="9.14"/>
    <col collapsed="false" customWidth="true" hidden="false" outlineLevel="0" max="12" min="12" style="1" width="8.42"/>
    <col collapsed="false" customWidth="false" hidden="false" outlineLevel="0" max="13" min="13" style="1" width="9.14"/>
    <col collapsed="false" customWidth="true" hidden="false" outlineLevel="0" max="14" min="14" style="1" width="13.01"/>
    <col collapsed="false" customWidth="true" hidden="false" outlineLevel="0" max="15" min="15" style="1" width="12.86"/>
    <col collapsed="false" customWidth="false" hidden="false" outlineLevel="0" max="16" min="16" style="1" width="9.14"/>
    <col collapsed="false" customWidth="true" hidden="false" outlineLevel="0" max="17" min="17" style="1" width="9.29"/>
    <col collapsed="false" customWidth="true" hidden="false" outlineLevel="0" max="18" min="18" style="0" width="8"/>
    <col collapsed="false" customWidth="true" hidden="false" outlineLevel="0" max="19" min="19" style="1" width="9.29"/>
    <col collapsed="false" customWidth="true" hidden="false" outlineLevel="0" max="20" min="20" style="0" width="11.86"/>
    <col collapsed="false" customWidth="true" hidden="false" outlineLevel="0" max="22" min="22" style="0" width="11.86"/>
    <col collapsed="false" customWidth="true" hidden="false" outlineLevel="0" max="23" min="23" style="0" width="8.86"/>
    <col collapsed="false" customWidth="true" hidden="false" outlineLevel="0" max="24" min="24" style="0" width="14.01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9" t="s">
        <v>64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5"/>
      <c r="R2" s="20" t="s">
        <v>65</v>
      </c>
      <c r="S2" s="20"/>
      <c r="T2" s="20"/>
      <c r="U2" s="20"/>
      <c r="W2" s="56"/>
      <c r="X2" s="63"/>
      <c r="Y2" s="63"/>
    </row>
    <row r="3" customFormat="false" ht="15" hidden="false" customHeight="false" outlineLevel="0" collapsed="false">
      <c r="B3" s="21"/>
      <c r="C3" s="22"/>
      <c r="D3" s="22"/>
      <c r="E3" s="22"/>
      <c r="F3" s="22"/>
      <c r="G3" s="22"/>
      <c r="H3" s="7"/>
      <c r="I3" s="23" t="n">
        <v>0.5</v>
      </c>
      <c r="J3" s="7"/>
      <c r="K3" s="7"/>
      <c r="L3" s="7"/>
      <c r="M3" s="7"/>
      <c r="N3" s="8"/>
      <c r="O3" s="5"/>
      <c r="R3" s="24" t="s">
        <v>66</v>
      </c>
      <c r="S3" s="16" t="s">
        <v>67</v>
      </c>
      <c r="T3" s="16" t="s">
        <v>68</v>
      </c>
      <c r="U3" s="25" t="s">
        <v>69</v>
      </c>
      <c r="V3" s="45" t="s">
        <v>124</v>
      </c>
      <c r="W3" s="63"/>
      <c r="X3" s="81"/>
      <c r="Y3" s="82"/>
    </row>
    <row r="4" customFormat="false" ht="15" hidden="false" customHeight="false" outlineLevel="0" collapsed="false">
      <c r="B4" s="24" t="s">
        <v>70</v>
      </c>
      <c r="C4" s="16" t="s">
        <v>0</v>
      </c>
      <c r="D4" s="16"/>
      <c r="E4" s="16" t="s">
        <v>71</v>
      </c>
      <c r="F4" s="16" t="s">
        <v>1</v>
      </c>
      <c r="G4" s="16" t="s">
        <v>72</v>
      </c>
      <c r="H4" s="5" t="s">
        <v>2</v>
      </c>
      <c r="I4" s="26" t="s">
        <v>73</v>
      </c>
      <c r="J4" s="5" t="s">
        <v>74</v>
      </c>
      <c r="K4" s="5" t="s">
        <v>75</v>
      </c>
      <c r="L4" s="5" t="s">
        <v>69</v>
      </c>
      <c r="M4" s="5" t="s">
        <v>76</v>
      </c>
      <c r="N4" s="10" t="s">
        <v>126</v>
      </c>
      <c r="O4" s="45" t="s">
        <v>127</v>
      </c>
      <c r="P4" s="48" t="s">
        <v>124</v>
      </c>
      <c r="R4" s="24" t="n">
        <v>1</v>
      </c>
      <c r="S4" s="16" t="n">
        <v>3</v>
      </c>
      <c r="T4" s="16" t="n">
        <f aca="false">S4</f>
        <v>3</v>
      </c>
      <c r="U4" s="27" t="n">
        <f aca="false">V4</f>
        <v>0.0597014925373134</v>
      </c>
      <c r="V4" s="49" t="n">
        <f aca="false">P5</f>
        <v>0.0597014925373134</v>
      </c>
      <c r="W4" s="63"/>
      <c r="X4" s="63"/>
      <c r="Y4" s="63"/>
    </row>
    <row r="5" customFormat="false" ht="15" hidden="false" customHeight="false" outlineLevel="0" collapsed="false">
      <c r="B5" s="24" t="n">
        <v>1</v>
      </c>
      <c r="C5" s="16" t="s">
        <v>78</v>
      </c>
      <c r="D5" s="16" t="s">
        <v>79</v>
      </c>
      <c r="E5" s="16" t="s">
        <v>43</v>
      </c>
      <c r="F5" s="16" t="s">
        <v>9</v>
      </c>
      <c r="G5" s="16" t="n">
        <v>2</v>
      </c>
      <c r="H5" s="5" t="s">
        <v>80</v>
      </c>
      <c r="I5" s="5" t="n">
        <f aca="false">G5*$I$3</f>
        <v>1</v>
      </c>
      <c r="J5" s="5" t="n">
        <f aca="false">I5*I5</f>
        <v>1</v>
      </c>
      <c r="K5" s="5" t="n">
        <f aca="false">G5</f>
        <v>2</v>
      </c>
      <c r="L5" s="29" t="n">
        <f aca="false">G5/$K$25</f>
        <v>0.0597014925373134</v>
      </c>
      <c r="M5" s="30" t="n">
        <f aca="false">L5</f>
        <v>0.0597014925373134</v>
      </c>
      <c r="N5" s="31" t="n">
        <v>1</v>
      </c>
      <c r="O5" s="50" t="n">
        <v>1</v>
      </c>
      <c r="P5" s="49" t="n">
        <f aca="false">L5</f>
        <v>0.0597014925373134</v>
      </c>
      <c r="R5" s="24" t="n">
        <v>2</v>
      </c>
      <c r="S5" s="16" t="n">
        <v>3</v>
      </c>
      <c r="T5" s="16" t="n">
        <f aca="false">T4+S5</f>
        <v>6</v>
      </c>
      <c r="U5" s="27" t="n">
        <f aca="false">V5</f>
        <v>0.119402985074627</v>
      </c>
      <c r="V5" s="49" t="n">
        <f aca="false">P6</f>
        <v>0.119402985074627</v>
      </c>
      <c r="W5" s="63"/>
      <c r="X5" s="63"/>
      <c r="Y5" s="63"/>
    </row>
    <row r="6" customFormat="false" ht="15" hidden="false" customHeight="false" outlineLevel="0" collapsed="false">
      <c r="B6" s="24" t="n">
        <f aca="false">1+B5</f>
        <v>2</v>
      </c>
      <c r="C6" s="16"/>
      <c r="D6" s="16" t="s">
        <v>81</v>
      </c>
      <c r="E6" s="16" t="s">
        <v>47</v>
      </c>
      <c r="F6" s="16" t="s">
        <v>9</v>
      </c>
      <c r="G6" s="16" t="n">
        <v>2</v>
      </c>
      <c r="H6" s="5" t="s">
        <v>82</v>
      </c>
      <c r="I6" s="5" t="n">
        <f aca="false">G6*$I$3</f>
        <v>1</v>
      </c>
      <c r="J6" s="5" t="n">
        <f aca="false">I6*I6</f>
        <v>1</v>
      </c>
      <c r="K6" s="5" t="n">
        <f aca="false">K5+G6</f>
        <v>4</v>
      </c>
      <c r="L6" s="29" t="n">
        <f aca="false">G6/$K$25</f>
        <v>0.0597014925373134</v>
      </c>
      <c r="M6" s="30" t="n">
        <f aca="false">M5+L6</f>
        <v>0.119402985074627</v>
      </c>
      <c r="N6" s="31" t="n">
        <v>2</v>
      </c>
      <c r="O6" s="50" t="n">
        <v>2</v>
      </c>
      <c r="P6" s="49" t="n">
        <f aca="false">P5+L6</f>
        <v>0.119402985074627</v>
      </c>
      <c r="R6" s="24" t="n">
        <v>3</v>
      </c>
      <c r="S6" s="16" t="n">
        <v>3</v>
      </c>
      <c r="T6" s="16" t="n">
        <f aca="false">T5+S6</f>
        <v>9</v>
      </c>
      <c r="U6" s="27" t="n">
        <f aca="false">V6</f>
        <v>0.26865671641791</v>
      </c>
      <c r="V6" s="49" t="n">
        <f aca="false">P9</f>
        <v>0.26865671641791</v>
      </c>
      <c r="W6" s="63"/>
      <c r="X6" s="63"/>
      <c r="Y6" s="63"/>
    </row>
    <row r="7" customFormat="false" ht="15" hidden="false" customHeight="false" outlineLevel="0" collapsed="false">
      <c r="B7" s="24" t="n">
        <f aca="false">1+B6</f>
        <v>3</v>
      </c>
      <c r="C7" s="16" t="s">
        <v>83</v>
      </c>
      <c r="D7" s="16"/>
      <c r="E7" s="16" t="s">
        <v>84</v>
      </c>
      <c r="F7" s="16" t="s">
        <v>9</v>
      </c>
      <c r="G7" s="16" t="n">
        <v>1</v>
      </c>
      <c r="H7" s="5" t="s">
        <v>82</v>
      </c>
      <c r="I7" s="5" t="n">
        <f aca="false">G7*$I$3</f>
        <v>0.5</v>
      </c>
      <c r="J7" s="5" t="n">
        <f aca="false">I7*I7</f>
        <v>0.25</v>
      </c>
      <c r="K7" s="5" t="n">
        <f aca="false">K6+G7</f>
        <v>5</v>
      </c>
      <c r="L7" s="29" t="n">
        <f aca="false">G7/$K$25</f>
        <v>0.0298507462686567</v>
      </c>
      <c r="M7" s="30" t="n">
        <f aca="false">M6+L7</f>
        <v>0.149253731343284</v>
      </c>
      <c r="N7" s="31" t="n">
        <v>3</v>
      </c>
      <c r="O7" s="50" t="n">
        <v>3</v>
      </c>
      <c r="P7" s="49" t="n">
        <f aca="false">P6+L7</f>
        <v>0.149253731343284</v>
      </c>
      <c r="R7" s="83" t="n">
        <v>4</v>
      </c>
      <c r="S7" s="81" t="n">
        <v>5.5</v>
      </c>
      <c r="T7" s="81" t="n">
        <f aca="false">T6+S7</f>
        <v>14.5</v>
      </c>
      <c r="U7" s="84" t="n">
        <f aca="false">M11</f>
        <v>0.417910447761194</v>
      </c>
      <c r="V7" s="49" t="n">
        <f aca="false">P10</f>
        <v>0.298507462686567</v>
      </c>
      <c r="W7" s="51"/>
      <c r="X7" s="63"/>
      <c r="Y7" s="63"/>
    </row>
    <row r="8" customFormat="false" ht="13.8" hidden="false" customHeight="false" outlineLevel="0" collapsed="false">
      <c r="B8" s="24" t="n">
        <f aca="false">1+B7</f>
        <v>4</v>
      </c>
      <c r="C8" s="16" t="s">
        <v>25</v>
      </c>
      <c r="D8" s="16" t="s">
        <v>26</v>
      </c>
      <c r="E8" s="5" t="s">
        <v>51</v>
      </c>
      <c r="F8" s="16" t="s">
        <v>9</v>
      </c>
      <c r="G8" s="16" t="n">
        <v>2</v>
      </c>
      <c r="H8" s="5" t="s">
        <v>82</v>
      </c>
      <c r="I8" s="5" t="n">
        <f aca="false">G8*$I$3</f>
        <v>1</v>
      </c>
      <c r="J8" s="5" t="n">
        <f aca="false">I8*I8</f>
        <v>1</v>
      </c>
      <c r="K8" s="5" t="n">
        <f aca="false">K7+G8</f>
        <v>7</v>
      </c>
      <c r="L8" s="29" t="n">
        <f aca="false">G8/$K$25</f>
        <v>0.0597014925373134</v>
      </c>
      <c r="M8" s="30" t="n">
        <f aca="false">M7+L8</f>
        <v>0.208955223880597</v>
      </c>
      <c r="N8" s="31" t="n">
        <v>3</v>
      </c>
      <c r="O8" s="50" t="n">
        <v>3</v>
      </c>
      <c r="P8" s="49" t="n">
        <f aca="false">M8</f>
        <v>0.208955223880597</v>
      </c>
      <c r="R8" s="83" t="n">
        <v>5</v>
      </c>
      <c r="S8" s="81" t="n">
        <v>5.5</v>
      </c>
      <c r="T8" s="81" t="n">
        <f aca="false">T7+S8</f>
        <v>20</v>
      </c>
      <c r="U8" s="84" t="n">
        <f aca="false">M13</f>
        <v>0.597014925373134</v>
      </c>
      <c r="V8" s="85" t="n">
        <f aca="false">P13</f>
        <v>0.597014925373134</v>
      </c>
      <c r="W8" s="51"/>
      <c r="X8" s="63"/>
      <c r="Y8" s="63"/>
    </row>
    <row r="9" customFormat="false" ht="15" hidden="false" customHeight="false" outlineLevel="0" collapsed="false">
      <c r="B9" s="24" t="n">
        <f aca="false">1+B8</f>
        <v>5</v>
      </c>
      <c r="C9" s="16"/>
      <c r="D9" s="16"/>
      <c r="E9" s="5" t="s">
        <v>52</v>
      </c>
      <c r="F9" s="16" t="s">
        <v>9</v>
      </c>
      <c r="G9" s="16" t="n">
        <v>2</v>
      </c>
      <c r="H9" s="5" t="s">
        <v>82</v>
      </c>
      <c r="I9" s="5" t="n">
        <f aca="false">G9*$I$3</f>
        <v>1</v>
      </c>
      <c r="J9" s="5" t="n">
        <f aca="false">I9*I9</f>
        <v>1</v>
      </c>
      <c r="K9" s="5" t="n">
        <f aca="false">K8+G9</f>
        <v>9</v>
      </c>
      <c r="L9" s="29" t="n">
        <f aca="false">G9/$K$25</f>
        <v>0.0597014925373134</v>
      </c>
      <c r="M9" s="30" t="n">
        <f aca="false">M8+L9</f>
        <v>0.26865671641791</v>
      </c>
      <c r="N9" s="31" t="n">
        <v>3</v>
      </c>
      <c r="O9" s="50" t="n">
        <v>3</v>
      </c>
      <c r="P9" s="49" t="n">
        <f aca="false">M9</f>
        <v>0.26865671641791</v>
      </c>
      <c r="R9" s="86" t="n">
        <v>6</v>
      </c>
      <c r="S9" s="46" t="n">
        <v>5.5</v>
      </c>
      <c r="T9" s="46" t="n">
        <f aca="false">T8+S9</f>
        <v>25.5</v>
      </c>
      <c r="U9" s="87" t="n">
        <f aca="false">M16</f>
        <v>0.746268656716418</v>
      </c>
      <c r="W9" s="51"/>
      <c r="X9" s="63"/>
      <c r="Y9" s="63"/>
    </row>
    <row r="10" customFormat="false" ht="15.75" hidden="false" customHeight="false" outlineLevel="0" collapsed="false">
      <c r="B10" s="24" t="n">
        <f aca="false">1+B9</f>
        <v>6</v>
      </c>
      <c r="C10" s="16"/>
      <c r="D10" s="32"/>
      <c r="E10" s="5" t="s">
        <v>85</v>
      </c>
      <c r="F10" s="16" t="s">
        <v>9</v>
      </c>
      <c r="G10" s="16" t="n">
        <v>1</v>
      </c>
      <c r="H10" s="5" t="s">
        <v>82</v>
      </c>
      <c r="I10" s="5" t="n">
        <f aca="false">G10*$I$3</f>
        <v>0.5</v>
      </c>
      <c r="J10" s="5" t="n">
        <f aca="false">I10*I10</f>
        <v>0.25</v>
      </c>
      <c r="K10" s="5" t="n">
        <f aca="false">K9+G10</f>
        <v>10</v>
      </c>
      <c r="L10" s="29" t="n">
        <f aca="false">G10/$K$25</f>
        <v>0.0298507462686567</v>
      </c>
      <c r="M10" s="30" t="n">
        <f aca="false">M9+L10</f>
        <v>0.298507462686567</v>
      </c>
      <c r="N10" s="31" t="n">
        <v>4</v>
      </c>
      <c r="O10" s="50" t="n">
        <v>4</v>
      </c>
      <c r="P10" s="49" t="n">
        <f aca="false">M10</f>
        <v>0.298507462686567</v>
      </c>
      <c r="R10" s="88" t="n">
        <v>7</v>
      </c>
      <c r="S10" s="89" t="n">
        <v>5.5</v>
      </c>
      <c r="T10" s="90" t="n">
        <f aca="false">T9+S10</f>
        <v>31</v>
      </c>
      <c r="U10" s="91" t="n">
        <f aca="false">M21</f>
        <v>0.925373134328358</v>
      </c>
      <c r="W10" s="51"/>
      <c r="X10" s="63"/>
      <c r="Y10" s="63"/>
    </row>
    <row r="11" customFormat="false" ht="15" hidden="false" customHeight="false" outlineLevel="0" collapsed="false">
      <c r="B11" s="24" t="n">
        <f aca="false">1+B10</f>
        <v>7</v>
      </c>
      <c r="C11" s="32" t="s">
        <v>86</v>
      </c>
      <c r="D11" s="16" t="s">
        <v>32</v>
      </c>
      <c r="E11" s="5" t="s">
        <v>87</v>
      </c>
      <c r="F11" s="16" t="s">
        <v>9</v>
      </c>
      <c r="G11" s="16" t="n">
        <v>4</v>
      </c>
      <c r="H11" s="5" t="s">
        <v>82</v>
      </c>
      <c r="I11" s="5" t="n">
        <f aca="false">G11*$I$3</f>
        <v>2</v>
      </c>
      <c r="J11" s="5" t="n">
        <f aca="false">I11*I11</f>
        <v>4</v>
      </c>
      <c r="K11" s="5" t="n">
        <f aca="false">K10+G11</f>
        <v>14</v>
      </c>
      <c r="L11" s="29" t="n">
        <f aca="false">G11/$K$25</f>
        <v>0.119402985074627</v>
      </c>
      <c r="M11" s="30" t="n">
        <f aca="false">M10+L11</f>
        <v>0.417910447761194</v>
      </c>
      <c r="N11" s="31" t="n">
        <v>4</v>
      </c>
      <c r="O11" s="92" t="n">
        <v>4</v>
      </c>
      <c r="P11" s="85" t="n">
        <f aca="false">M11</f>
        <v>0.417910447761194</v>
      </c>
      <c r="R11" s="55"/>
      <c r="S11" s="16"/>
      <c r="T11" s="32"/>
      <c r="U11" s="32"/>
      <c r="V11" s="28"/>
      <c r="W11" s="51"/>
      <c r="X11" s="63"/>
      <c r="Y11" s="63"/>
    </row>
    <row r="12" customFormat="false" ht="15" hidden="false" customHeight="false" outlineLevel="0" collapsed="false">
      <c r="B12" s="24" t="n">
        <f aca="false">1+B11</f>
        <v>8</v>
      </c>
      <c r="C12" s="16" t="s">
        <v>88</v>
      </c>
      <c r="D12" s="16" t="s">
        <v>22</v>
      </c>
      <c r="E12" s="5" t="s">
        <v>60</v>
      </c>
      <c r="F12" s="16" t="s">
        <v>9</v>
      </c>
      <c r="G12" s="16" t="n">
        <v>3</v>
      </c>
      <c r="H12" s="5" t="s">
        <v>80</v>
      </c>
      <c r="I12" s="5" t="n">
        <f aca="false">G12*$I$3</f>
        <v>1.5</v>
      </c>
      <c r="J12" s="5" t="n">
        <f aca="false">I12*I12</f>
        <v>2.25</v>
      </c>
      <c r="K12" s="5" t="n">
        <f aca="false">K11+G12</f>
        <v>17</v>
      </c>
      <c r="L12" s="29" t="n">
        <f aca="false">G12/$K$25</f>
        <v>0.0895522388059701</v>
      </c>
      <c r="M12" s="30" t="n">
        <f aca="false">M11+L12</f>
        <v>0.507462686567164</v>
      </c>
      <c r="N12" s="31" t="n">
        <v>5</v>
      </c>
      <c r="O12" s="92" t="n">
        <v>5</v>
      </c>
      <c r="P12" s="85" t="n">
        <f aca="false">M12</f>
        <v>0.507462686567164</v>
      </c>
      <c r="R12" s="55"/>
      <c r="S12" s="35"/>
      <c r="T12" s="28"/>
      <c r="U12" s="28"/>
      <c r="V12" s="28"/>
      <c r="W12" s="51"/>
      <c r="X12" s="63"/>
      <c r="Y12" s="63"/>
    </row>
    <row r="13" s="1" customFormat="true" ht="15" hidden="false" customHeight="false" outlineLevel="0" collapsed="false">
      <c r="B13" s="24" t="n">
        <f aca="false">1+B12</f>
        <v>9</v>
      </c>
      <c r="C13" s="16"/>
      <c r="D13" s="16"/>
      <c r="E13" s="5" t="s">
        <v>61</v>
      </c>
      <c r="F13" s="16" t="s">
        <v>9</v>
      </c>
      <c r="G13" s="16" t="n">
        <v>3</v>
      </c>
      <c r="H13" s="5" t="s">
        <v>80</v>
      </c>
      <c r="I13" s="5" t="n">
        <f aca="false">G13*$I$3</f>
        <v>1.5</v>
      </c>
      <c r="J13" s="5" t="n">
        <f aca="false">I13*I13</f>
        <v>2.25</v>
      </c>
      <c r="K13" s="5" t="n">
        <f aca="false">K12+G13</f>
        <v>20</v>
      </c>
      <c r="L13" s="29" t="n">
        <f aca="false">G13/$K$25</f>
        <v>0.0895522388059701</v>
      </c>
      <c r="M13" s="30" t="n">
        <f aca="false">M12+L13</f>
        <v>0.597014925373134</v>
      </c>
      <c r="N13" s="31" t="n">
        <v>5</v>
      </c>
      <c r="O13" s="92" t="n">
        <v>5</v>
      </c>
      <c r="P13" s="85" t="n">
        <f aca="false">M13</f>
        <v>0.597014925373134</v>
      </c>
      <c r="R13" s="55"/>
      <c r="S13" s="35"/>
      <c r="T13" s="35"/>
      <c r="U13" s="35"/>
      <c r="V13" s="35"/>
      <c r="W13" s="51"/>
      <c r="X13" s="93"/>
      <c r="Y13" s="93"/>
    </row>
    <row r="14" s="1" customFormat="true" ht="15" hidden="false" customHeight="false" outlineLevel="0" collapsed="false">
      <c r="B14" s="24" t="n">
        <f aca="false">1+B13</f>
        <v>10</v>
      </c>
      <c r="C14" s="16" t="s">
        <v>24</v>
      </c>
      <c r="D14" s="16"/>
      <c r="E14" s="16" t="s">
        <v>62</v>
      </c>
      <c r="F14" s="16" t="s">
        <v>9</v>
      </c>
      <c r="G14" s="16" t="n">
        <v>2</v>
      </c>
      <c r="H14" s="5" t="s">
        <v>82</v>
      </c>
      <c r="I14" s="5" t="n">
        <f aca="false">G14*$I$3</f>
        <v>1</v>
      </c>
      <c r="J14" s="5" t="n">
        <f aca="false">I14*I14</f>
        <v>1</v>
      </c>
      <c r="K14" s="5" t="n">
        <f aca="false">K13+G14</f>
        <v>22</v>
      </c>
      <c r="L14" s="29" t="n">
        <f aca="false">G14/$K$25</f>
        <v>0.0597014925373134</v>
      </c>
      <c r="M14" s="30" t="n">
        <f aca="false">M13+L14</f>
        <v>0.656716417910448</v>
      </c>
      <c r="N14" s="31" t="n">
        <v>6</v>
      </c>
      <c r="O14" s="53"/>
      <c r="R14" s="55"/>
      <c r="S14" s="35"/>
      <c r="T14" s="35"/>
      <c r="U14" s="35"/>
      <c r="V14" s="35"/>
      <c r="W14" s="51"/>
      <c r="X14" s="93"/>
      <c r="Y14" s="93"/>
    </row>
    <row r="15" s="1" customFormat="true" ht="15" hidden="false" customHeight="false" outlineLevel="0" collapsed="false">
      <c r="B15" s="24" t="n">
        <f aca="false">1+B14</f>
        <v>11</v>
      </c>
      <c r="C15" s="16"/>
      <c r="D15" s="16"/>
      <c r="E15" s="16" t="s">
        <v>89</v>
      </c>
      <c r="F15" s="16" t="s">
        <v>9</v>
      </c>
      <c r="G15" s="16" t="n">
        <v>1</v>
      </c>
      <c r="H15" s="5" t="s">
        <v>80</v>
      </c>
      <c r="I15" s="5" t="n">
        <f aca="false">G15*$I$3</f>
        <v>0.5</v>
      </c>
      <c r="J15" s="5" t="n">
        <f aca="false">I15*I15</f>
        <v>0.25</v>
      </c>
      <c r="K15" s="5" t="n">
        <f aca="false">K14+G15</f>
        <v>23</v>
      </c>
      <c r="L15" s="29" t="n">
        <f aca="false">G15/$K$25</f>
        <v>0.0298507462686567</v>
      </c>
      <c r="M15" s="30" t="n">
        <f aca="false">M14+L15</f>
        <v>0.686567164179104</v>
      </c>
      <c r="N15" s="31" t="n">
        <v>6</v>
      </c>
      <c r="O15" s="53"/>
      <c r="R15" s="55"/>
      <c r="S15" s="35"/>
      <c r="T15" s="35"/>
      <c r="U15" s="35"/>
      <c r="V15" s="35"/>
      <c r="W15" s="51"/>
      <c r="X15" s="93"/>
      <c r="Y15" s="93"/>
    </row>
    <row r="16" s="1" customFormat="true" ht="15" hidden="false" customHeight="false" outlineLevel="0" collapsed="false">
      <c r="B16" s="24" t="n">
        <f aca="false">1+B15</f>
        <v>12</v>
      </c>
      <c r="C16" s="16" t="s">
        <v>14</v>
      </c>
      <c r="D16" s="16" t="s">
        <v>17</v>
      </c>
      <c r="E16" s="5" t="s">
        <v>53</v>
      </c>
      <c r="F16" s="16" t="s">
        <v>80</v>
      </c>
      <c r="G16" s="16" t="n">
        <v>2</v>
      </c>
      <c r="H16" s="5" t="s">
        <v>80</v>
      </c>
      <c r="I16" s="5" t="n">
        <f aca="false">G16*$I$3</f>
        <v>1</v>
      </c>
      <c r="J16" s="5" t="n">
        <f aca="false">I16*I16</f>
        <v>1</v>
      </c>
      <c r="K16" s="5" t="n">
        <f aca="false">K15+G16</f>
        <v>25</v>
      </c>
      <c r="L16" s="29" t="n">
        <f aca="false">G16/$K$25</f>
        <v>0.0597014925373134</v>
      </c>
      <c r="M16" s="30" t="n">
        <f aca="false">M15+L16</f>
        <v>0.746268656716418</v>
      </c>
      <c r="N16" s="31" t="n">
        <v>6</v>
      </c>
      <c r="O16" s="53"/>
      <c r="R16" s="55"/>
      <c r="S16" s="56"/>
      <c r="T16" s="56"/>
      <c r="U16" s="56"/>
      <c r="V16" s="56"/>
      <c r="W16" s="51"/>
    </row>
    <row r="17" s="1" customFormat="true" ht="15" hidden="false" customHeight="false" outlineLevel="0" collapsed="false">
      <c r="B17" s="24" t="n">
        <f aca="false">1+B16</f>
        <v>13</v>
      </c>
      <c r="C17" s="16" t="s">
        <v>29</v>
      </c>
      <c r="D17" s="16" t="s">
        <v>30</v>
      </c>
      <c r="E17" s="5" t="s">
        <v>54</v>
      </c>
      <c r="F17" s="16" t="s">
        <v>80</v>
      </c>
      <c r="G17" s="16" t="n">
        <v>1</v>
      </c>
      <c r="H17" s="5" t="s">
        <v>82</v>
      </c>
      <c r="I17" s="5" t="n">
        <f aca="false">G17*$I$3</f>
        <v>0.5</v>
      </c>
      <c r="J17" s="5" t="n">
        <f aca="false">I17*I17</f>
        <v>0.25</v>
      </c>
      <c r="K17" s="5" t="n">
        <f aca="false">K16+G17</f>
        <v>26</v>
      </c>
      <c r="L17" s="29" t="n">
        <f aca="false">G17/$K$25</f>
        <v>0.0298507462686567</v>
      </c>
      <c r="M17" s="30" t="n">
        <f aca="false">M16+L17</f>
        <v>0.776119402985075</v>
      </c>
      <c r="N17" s="31" t="n">
        <v>7</v>
      </c>
      <c r="O17" s="53"/>
      <c r="R17" s="55"/>
      <c r="S17" s="56"/>
      <c r="T17" s="56"/>
      <c r="U17" s="56"/>
      <c r="V17" s="56"/>
      <c r="W17" s="51"/>
    </row>
    <row r="18" s="1" customFormat="true" ht="15" hidden="false" customHeight="false" outlineLevel="0" collapsed="false">
      <c r="B18" s="24" t="n">
        <f aca="false">1+B17</f>
        <v>14</v>
      </c>
      <c r="C18" s="16"/>
      <c r="D18" s="16"/>
      <c r="E18" s="5" t="s">
        <v>55</v>
      </c>
      <c r="F18" s="16" t="s">
        <v>80</v>
      </c>
      <c r="G18" s="16" t="n">
        <v>1</v>
      </c>
      <c r="H18" s="5" t="s">
        <v>80</v>
      </c>
      <c r="I18" s="5" t="n">
        <f aca="false">G18*$I$3</f>
        <v>0.5</v>
      </c>
      <c r="J18" s="5" t="n">
        <f aca="false">I18*I18</f>
        <v>0.25</v>
      </c>
      <c r="K18" s="5" t="n">
        <f aca="false">K17+G18</f>
        <v>27</v>
      </c>
      <c r="L18" s="29" t="n">
        <f aca="false">G18/$K$25</f>
        <v>0.0298507462686567</v>
      </c>
      <c r="M18" s="30" t="n">
        <f aca="false">M17+L18</f>
        <v>0.805970149253731</v>
      </c>
      <c r="N18" s="31" t="n">
        <v>7</v>
      </c>
      <c r="O18" s="53"/>
      <c r="R18" s="55"/>
      <c r="S18" s="56"/>
      <c r="T18" s="56"/>
      <c r="U18" s="56"/>
      <c r="V18" s="56"/>
      <c r="W18" s="51"/>
    </row>
    <row r="19" s="1" customFormat="true" ht="15" hidden="false" customHeight="false" outlineLevel="0" collapsed="false">
      <c r="B19" s="24" t="n">
        <f aca="false">1+B18</f>
        <v>15</v>
      </c>
      <c r="C19" s="16"/>
      <c r="D19" s="16"/>
      <c r="E19" s="5" t="s">
        <v>56</v>
      </c>
      <c r="F19" s="16" t="s">
        <v>80</v>
      </c>
      <c r="G19" s="16" t="n">
        <v>2</v>
      </c>
      <c r="H19" s="5" t="s">
        <v>90</v>
      </c>
      <c r="I19" s="5" t="n">
        <f aca="false">G19*$I$3</f>
        <v>1</v>
      </c>
      <c r="J19" s="5" t="n">
        <f aca="false">I19*I19</f>
        <v>1</v>
      </c>
      <c r="K19" s="5" t="n">
        <f aca="false">K18+G19</f>
        <v>29</v>
      </c>
      <c r="L19" s="29" t="n">
        <f aca="false">G19/$K$25</f>
        <v>0.0597014925373134</v>
      </c>
      <c r="M19" s="30" t="n">
        <f aca="false">M18+L19</f>
        <v>0.865671641791045</v>
      </c>
      <c r="N19" s="31" t="n">
        <v>7</v>
      </c>
      <c r="O19" s="53"/>
      <c r="R19" s="55"/>
      <c r="S19" s="56"/>
      <c r="T19" s="56"/>
      <c r="U19" s="56"/>
      <c r="V19" s="56"/>
      <c r="W19" s="51"/>
    </row>
    <row r="20" s="1" customFormat="true" ht="15" hidden="false" customHeight="false" outlineLevel="0" collapsed="false">
      <c r="B20" s="24" t="n">
        <f aca="false">1+B19</f>
        <v>16</v>
      </c>
      <c r="C20" s="16"/>
      <c r="D20" s="16"/>
      <c r="E20" s="5" t="s">
        <v>91</v>
      </c>
      <c r="F20" s="16" t="s">
        <v>80</v>
      </c>
      <c r="G20" s="16" t="n">
        <v>1</v>
      </c>
      <c r="H20" s="5" t="s">
        <v>80</v>
      </c>
      <c r="I20" s="5" t="n">
        <f aca="false">G20*$I$3</f>
        <v>0.5</v>
      </c>
      <c r="J20" s="5" t="n">
        <f aca="false">I20*I20</f>
        <v>0.25</v>
      </c>
      <c r="K20" s="5" t="n">
        <f aca="false">K19+G20</f>
        <v>30</v>
      </c>
      <c r="L20" s="29" t="n">
        <f aca="false">G20/$K$25</f>
        <v>0.0298507462686567</v>
      </c>
      <c r="M20" s="30" t="n">
        <f aca="false">M19+L20</f>
        <v>0.895522388059701</v>
      </c>
      <c r="N20" s="31" t="n">
        <v>7</v>
      </c>
      <c r="O20" s="53"/>
      <c r="R20" s="55"/>
      <c r="S20" s="35"/>
      <c r="T20" s="35"/>
      <c r="U20" s="35"/>
      <c r="V20" s="35"/>
      <c r="W20" s="51"/>
    </row>
    <row r="21" s="1" customFormat="true" ht="15" hidden="false" customHeight="false" outlineLevel="0" collapsed="false">
      <c r="B21" s="24" t="n">
        <f aca="false">1+B20</f>
        <v>17</v>
      </c>
      <c r="C21" s="36" t="s">
        <v>92</v>
      </c>
      <c r="D21" s="16" t="s">
        <v>93</v>
      </c>
      <c r="E21" s="94" t="s">
        <v>44</v>
      </c>
      <c r="F21" s="94" t="s">
        <v>94</v>
      </c>
      <c r="G21" s="94" t="n">
        <v>1</v>
      </c>
      <c r="H21" s="95" t="s">
        <v>80</v>
      </c>
      <c r="I21" s="95" t="n">
        <f aca="false">G21*$I$3</f>
        <v>0.5</v>
      </c>
      <c r="J21" s="95" t="n">
        <f aca="false">I21*I21</f>
        <v>0.25</v>
      </c>
      <c r="K21" s="95" t="n">
        <f aca="false">K20+G21</f>
        <v>31</v>
      </c>
      <c r="L21" s="96" t="n">
        <f aca="false">G21/$K$25</f>
        <v>0.0298507462686567</v>
      </c>
      <c r="M21" s="97" t="n">
        <f aca="false">M20+L21</f>
        <v>0.925373134328358</v>
      </c>
      <c r="N21" s="98" t="n">
        <v>7</v>
      </c>
      <c r="O21" s="53"/>
      <c r="R21" s="55"/>
      <c r="S21" s="35"/>
      <c r="T21" s="35"/>
      <c r="U21" s="35"/>
      <c r="V21" s="35"/>
      <c r="W21" s="51"/>
    </row>
    <row r="22" s="1" customFormat="true" ht="15" hidden="false" customHeight="false" outlineLevel="0" collapsed="false">
      <c r="B22" s="24" t="n">
        <f aca="false">1+B21</f>
        <v>18</v>
      </c>
      <c r="C22" s="36"/>
      <c r="D22" s="36"/>
      <c r="E22" s="69" t="s">
        <v>45</v>
      </c>
      <c r="F22" s="69" t="s">
        <v>94</v>
      </c>
      <c r="G22" s="69" t="n">
        <v>0.5</v>
      </c>
      <c r="H22" s="70" t="s">
        <v>90</v>
      </c>
      <c r="I22" s="70" t="n">
        <f aca="false">G22*$I$3</f>
        <v>0.25</v>
      </c>
      <c r="J22" s="70" t="n">
        <f aca="false">I22*I22</f>
        <v>0.0625</v>
      </c>
      <c r="K22" s="70" t="n">
        <f aca="false">K21+G22</f>
        <v>31.5</v>
      </c>
      <c r="L22" s="71" t="n">
        <f aca="false">G22/$K$25</f>
        <v>0.0149253731343284</v>
      </c>
      <c r="M22" s="72" t="n">
        <f aca="false">M21+L22</f>
        <v>0.940298507462686</v>
      </c>
      <c r="N22" s="73" t="n">
        <v>7</v>
      </c>
      <c r="O22" s="53"/>
      <c r="R22" s="55"/>
      <c r="S22" s="35"/>
      <c r="T22" s="35"/>
      <c r="U22" s="35"/>
      <c r="V22" s="35"/>
      <c r="W22" s="51"/>
    </row>
    <row r="23" s="1" customFormat="true" ht="15" hidden="false" customHeight="false" outlineLevel="0" collapsed="false">
      <c r="B23" s="24" t="n">
        <f aca="false">1+B22</f>
        <v>19</v>
      </c>
      <c r="C23" s="36"/>
      <c r="D23" s="16" t="s">
        <v>95</v>
      </c>
      <c r="E23" s="69" t="s">
        <v>48</v>
      </c>
      <c r="F23" s="69" t="s">
        <v>94</v>
      </c>
      <c r="G23" s="70" t="n">
        <v>1</v>
      </c>
      <c r="H23" s="75"/>
      <c r="I23" s="70" t="n">
        <f aca="false">G23*$I$3</f>
        <v>0.5</v>
      </c>
      <c r="J23" s="70" t="n">
        <f aca="false">I23*I23</f>
        <v>0.25</v>
      </c>
      <c r="K23" s="70" t="n">
        <f aca="false">K22+G23</f>
        <v>32.5</v>
      </c>
      <c r="L23" s="71" t="n">
        <f aca="false">G23/$K$25</f>
        <v>0.0298507462686567</v>
      </c>
      <c r="M23" s="72" t="n">
        <f aca="false">M22+L23</f>
        <v>0.970149253731343</v>
      </c>
      <c r="N23" s="76" t="n">
        <v>7</v>
      </c>
      <c r="O23" s="53"/>
      <c r="R23" s="55"/>
      <c r="S23" s="35"/>
      <c r="T23" s="35"/>
      <c r="U23" s="35"/>
      <c r="V23" s="35"/>
      <c r="W23" s="51"/>
    </row>
    <row r="24" s="1" customFormat="true" ht="15" hidden="false" customHeight="false" outlineLevel="0" collapsed="false">
      <c r="B24" s="24" t="n">
        <f aca="false">1+B23</f>
        <v>20</v>
      </c>
      <c r="C24" s="36"/>
      <c r="D24" s="36"/>
      <c r="E24" s="69" t="s">
        <v>49</v>
      </c>
      <c r="F24" s="69" t="s">
        <v>94</v>
      </c>
      <c r="G24" s="70" t="n">
        <v>0.5</v>
      </c>
      <c r="H24" s="75"/>
      <c r="I24" s="70" t="n">
        <f aca="false">G24*$I$3</f>
        <v>0.25</v>
      </c>
      <c r="J24" s="70" t="n">
        <f aca="false">I24*I24</f>
        <v>0.0625</v>
      </c>
      <c r="K24" s="70" t="n">
        <f aca="false">K23+G24</f>
        <v>33</v>
      </c>
      <c r="L24" s="71" t="n">
        <f aca="false">G24/$K$25</f>
        <v>0.0149253731343284</v>
      </c>
      <c r="M24" s="72" t="n">
        <f aca="false">M23+L24</f>
        <v>0.985074626865671</v>
      </c>
      <c r="N24" s="76" t="n">
        <v>7</v>
      </c>
      <c r="O24" s="53"/>
      <c r="R24" s="55"/>
      <c r="S24" s="35"/>
      <c r="T24" s="35"/>
      <c r="U24" s="35"/>
      <c r="V24" s="35"/>
      <c r="W24" s="51"/>
    </row>
    <row r="25" s="1" customFormat="true" ht="15.75" hidden="false" customHeight="false" outlineLevel="0" collapsed="false">
      <c r="B25" s="24" t="n">
        <f aca="false">1+B24</f>
        <v>21</v>
      </c>
      <c r="C25" s="36"/>
      <c r="D25" s="12"/>
      <c r="E25" s="74" t="s">
        <v>96</v>
      </c>
      <c r="F25" s="77" t="s">
        <v>94</v>
      </c>
      <c r="G25" s="77" t="n">
        <v>0.5</v>
      </c>
      <c r="H25" s="77"/>
      <c r="I25" s="77" t="n">
        <f aca="false">G25*$I$3</f>
        <v>0.25</v>
      </c>
      <c r="J25" s="77" t="n">
        <f aca="false">I25*I25</f>
        <v>0.0625</v>
      </c>
      <c r="K25" s="77" t="n">
        <f aca="false">K24+G25</f>
        <v>33.5</v>
      </c>
      <c r="L25" s="78" t="n">
        <f aca="false">G25/$K$25</f>
        <v>0.0149253731343284</v>
      </c>
      <c r="M25" s="79" t="n">
        <f aca="false">M24+L25</f>
        <v>1</v>
      </c>
      <c r="N25" s="80" t="n">
        <v>7</v>
      </c>
      <c r="O25" s="53"/>
      <c r="R25" s="35"/>
      <c r="S25" s="35"/>
      <c r="T25" s="35"/>
      <c r="U25" s="35"/>
      <c r="V25" s="35"/>
      <c r="W25" s="57"/>
    </row>
    <row r="26" s="1" customFormat="true" ht="15" hidden="false" customHeight="false" outlineLevel="0" collapsed="false">
      <c r="B26" s="16"/>
      <c r="E26" s="35"/>
      <c r="G26" s="40" t="s">
        <v>97</v>
      </c>
      <c r="H26" s="40"/>
      <c r="I26" s="40"/>
      <c r="J26" s="41" t="n">
        <f aca="false">SUM(J5:J25)</f>
        <v>17.6875</v>
      </c>
      <c r="W26" s="57"/>
    </row>
    <row r="27" s="1" customFormat="true" ht="15.75" hidden="false" customHeight="false" outlineLevel="0" collapsed="false">
      <c r="E27" s="35"/>
      <c r="G27" s="42" t="s">
        <v>98</v>
      </c>
      <c r="H27" s="42"/>
      <c r="I27" s="42"/>
      <c r="J27" s="43" t="n">
        <f aca="false">SQRT(J26)</f>
        <v>4.20565096031518</v>
      </c>
      <c r="W27" s="57"/>
    </row>
    <row r="28" s="1" customFormat="true" ht="15" hidden="false" customHeight="false" outlineLevel="0" collapsed="false">
      <c r="E28" s="35"/>
    </row>
    <row r="29" s="1" customFormat="true" ht="15" hidden="false" customHeight="false" outlineLevel="0" collapsed="false">
      <c r="E29" s="35"/>
    </row>
    <row r="30" s="1" customFormat="true" ht="15" hidden="false" customHeight="false" outlineLevel="0" collapsed="false">
      <c r="E30" s="35"/>
    </row>
    <row r="31" s="1" customFormat="true" ht="15" hidden="false" customHeight="false" outlineLevel="0" collapsed="false">
      <c r="E31" s="35"/>
    </row>
    <row r="32" s="1" customFormat="true" ht="15" hidden="false" customHeight="false" outlineLevel="0" collapsed="false">
      <c r="E32" s="35"/>
    </row>
    <row r="33" customFormat="false" ht="15" hidden="false" customHeight="false" outlineLevel="0" collapsed="false">
      <c r="E33" s="35"/>
    </row>
    <row r="34" customFormat="false" ht="15" hidden="false" customHeight="false" outlineLevel="0" collapsed="false">
      <c r="E34" s="35"/>
    </row>
    <row r="35" customFormat="false" ht="15" hidden="false" customHeight="false" outlineLevel="0" collapsed="false">
      <c r="E35" s="35"/>
    </row>
    <row r="36" customFormat="false" ht="15" hidden="false" customHeight="false" outlineLevel="0" collapsed="false">
      <c r="E36" s="35"/>
    </row>
    <row r="37" customFormat="false" ht="15" hidden="false" customHeight="false" outlineLevel="0" collapsed="false">
      <c r="E37" s="1"/>
    </row>
    <row r="38" customFormat="false" ht="15" hidden="false" customHeight="false" outlineLevel="0" collapsed="false">
      <c r="E38" s="1"/>
    </row>
    <row r="39" customFormat="false" ht="15" hidden="false" customHeight="false" outlineLevel="0" collapsed="false">
      <c r="E39" s="1"/>
    </row>
    <row r="40" customFormat="false" ht="15" hidden="false" customHeight="false" outlineLevel="0" collapsed="false">
      <c r="E40" s="1"/>
    </row>
    <row r="41" customFormat="false" ht="15" hidden="false" customHeight="false" outlineLevel="0" collapsed="false">
      <c r="E41" s="1"/>
    </row>
    <row r="42" customFormat="false" ht="15" hidden="false" customHeight="false" outlineLevel="0" collapsed="false">
      <c r="E42" s="1"/>
    </row>
    <row r="43" customFormat="false" ht="15" hidden="false" customHeight="false" outlineLevel="0" collapsed="false">
      <c r="E43" s="1"/>
    </row>
  </sheetData>
  <mergeCells count="17">
    <mergeCell ref="B2:N2"/>
    <mergeCell ref="R2:U2"/>
    <mergeCell ref="C4:D4"/>
    <mergeCell ref="C5:C6"/>
    <mergeCell ref="C7:D7"/>
    <mergeCell ref="C8:C10"/>
    <mergeCell ref="D8:D9"/>
    <mergeCell ref="C12:C13"/>
    <mergeCell ref="D12:D13"/>
    <mergeCell ref="C14:D15"/>
    <mergeCell ref="C17:C20"/>
    <mergeCell ref="D17:D20"/>
    <mergeCell ref="C21:C25"/>
    <mergeCell ref="D21:D22"/>
    <mergeCell ref="D23:D24"/>
    <mergeCell ref="G26:I26"/>
    <mergeCell ref="G27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26878D95A4D9468F3704AAD5D4CC1C" ma:contentTypeVersion="0" ma:contentTypeDescription="Crear nuevo documento." ma:contentTypeScope="" ma:versionID="0a425a2e516b00e457b94e5377c2757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33054b9bde4c595dc40004f85f9bb1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0F6482-5BD8-40DD-9AF4-82FFCD5CD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DAD7C0-8496-44B8-ADB1-FD5171D76358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55D4187-7695-47D1-82A2-F43CBF5E48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2019-10-13T04:11:02Z</dcterms:created>
  <dc:creator>Arturo Hernández Gómez</dc:creator>
  <dc:description/>
  <dc:language>en-US</dc:language>
  <cp:lastModifiedBy/>
  <dcterms:modified xsi:type="dcterms:W3CDTF">2019-11-18T15:36:46Z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0x010100E626878D95A4D9468F3704AAD5D4CC1C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