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nserrat Reyes\Desktop\Reportes de conciliacion STC\Depositado_ Operativo_ TVM-TAP-DR entregados\"/>
    </mc:Choice>
  </mc:AlternateContent>
  <xr:revisionPtr revIDLastSave="0" documentId="13_ncr:1_{DB79869B-7B43-451E-88D7-3EF4ECD256D7}" xr6:coauthVersionLast="47" xr6:coauthVersionMax="47" xr10:uidLastSave="{00000000-0000-0000-0000-000000000000}"/>
  <bookViews>
    <workbookView xWindow="-108" yWindow="-108" windowWidth="23256" windowHeight="12456" xr2:uid="{F911192A-8BB9-4844-9F10-C9170A7A9C04}"/>
  </bookViews>
  <sheets>
    <sheet name="TVM SEPTIEMBRE" sheetId="1" r:id="rId1"/>
    <sheet name="TAP SEPTIEMBRE" sheetId="2" r:id="rId2"/>
    <sheet name="DR SEPTIEMBRE" sheetId="3" r:id="rId3"/>
    <sheet name="RESUMEN" sheetId="4" r:id="rId4"/>
  </sheets>
  <externalReferences>
    <externalReference r:id="rId5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45" i="1" l="1"/>
  <c r="C46" i="1"/>
  <c r="C44" i="1"/>
  <c r="O6" i="1" l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5" i="1"/>
  <c r="N6" i="1"/>
  <c r="N7" i="1"/>
  <c r="O7" i="1" s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5" i="1"/>
  <c r="E1" i="2"/>
  <c r="C41" i="1"/>
  <c r="B2" i="4" s="1"/>
  <c r="B42" i="2"/>
  <c r="C43" i="3"/>
  <c r="D3" i="4"/>
  <c r="C3" i="4"/>
  <c r="C2" i="4"/>
  <c r="N38" i="1" l="1"/>
  <c r="P40" i="3"/>
  <c r="O40" i="3"/>
  <c r="N40" i="3"/>
  <c r="M40" i="3"/>
  <c r="L40" i="3"/>
  <c r="C49" i="3" s="1"/>
  <c r="K40" i="3"/>
  <c r="G40" i="3"/>
  <c r="F40" i="3"/>
  <c r="H38" i="3"/>
  <c r="H37" i="3"/>
  <c r="H36" i="3"/>
  <c r="H35" i="3"/>
  <c r="H34" i="3"/>
  <c r="H33" i="3"/>
  <c r="H32" i="3"/>
  <c r="H31" i="3"/>
  <c r="H30" i="3"/>
  <c r="H29" i="3"/>
  <c r="H28" i="3"/>
  <c r="H27" i="3"/>
  <c r="H26" i="3"/>
  <c r="H25" i="3"/>
  <c r="H24" i="3"/>
  <c r="H23" i="3"/>
  <c r="H22" i="3"/>
  <c r="H21" i="3"/>
  <c r="H20" i="3"/>
  <c r="H19" i="3"/>
  <c r="H18" i="3"/>
  <c r="H17" i="3"/>
  <c r="H16" i="3"/>
  <c r="H15" i="3"/>
  <c r="H14" i="3"/>
  <c r="H13" i="3"/>
  <c r="H12" i="3"/>
  <c r="H11" i="3"/>
  <c r="H10" i="3"/>
  <c r="H9" i="3"/>
  <c r="H8" i="3"/>
  <c r="H40" i="3" s="1"/>
  <c r="C2" i="3" s="1"/>
  <c r="C3" i="3"/>
  <c r="B47" i="2"/>
  <c r="B46" i="2"/>
  <c r="Z40" i="2"/>
  <c r="Y40" i="2"/>
  <c r="X40" i="2"/>
  <c r="W40" i="2"/>
  <c r="V40" i="2"/>
  <c r="U40" i="2"/>
  <c r="T40" i="2"/>
  <c r="S40" i="2"/>
  <c r="R40" i="2"/>
  <c r="Q40" i="2"/>
  <c r="P40" i="2"/>
  <c r="O40" i="2"/>
  <c r="M40" i="2"/>
  <c r="L40" i="2"/>
  <c r="K40" i="2"/>
  <c r="B1" i="2" s="1"/>
  <c r="J40" i="2"/>
  <c r="G39" i="2"/>
  <c r="G38" i="2"/>
  <c r="G37" i="2"/>
  <c r="G36" i="2"/>
  <c r="G35" i="2"/>
  <c r="G34" i="2"/>
  <c r="G33" i="2"/>
  <c r="G32" i="2"/>
  <c r="G31" i="2"/>
  <c r="G30" i="2"/>
  <c r="G29" i="2"/>
  <c r="G28" i="2"/>
  <c r="G27" i="2"/>
  <c r="G26" i="2"/>
  <c r="G25" i="2"/>
  <c r="G24" i="2"/>
  <c r="G23" i="2"/>
  <c r="G22" i="2"/>
  <c r="G21" i="2"/>
  <c r="G20" i="2"/>
  <c r="G19" i="2"/>
  <c r="G18" i="2"/>
  <c r="G17" i="2"/>
  <c r="G16" i="2"/>
  <c r="G15" i="2"/>
  <c r="G14" i="2"/>
  <c r="G13" i="2"/>
  <c r="G12" i="2"/>
  <c r="G11" i="2"/>
  <c r="G10" i="2"/>
  <c r="G9" i="2"/>
  <c r="G8" i="2"/>
  <c r="G40" i="2" s="1"/>
  <c r="E2" i="2" s="1"/>
  <c r="G7" i="2"/>
  <c r="B2" i="2"/>
  <c r="I36" i="1"/>
  <c r="I35" i="1"/>
  <c r="I34" i="1"/>
  <c r="I33" i="1"/>
  <c r="I32" i="1"/>
  <c r="I31" i="1"/>
  <c r="I30" i="1"/>
  <c r="I29" i="1"/>
  <c r="I28" i="1"/>
  <c r="I27" i="1"/>
  <c r="I26" i="1"/>
  <c r="I25" i="1"/>
  <c r="I24" i="1"/>
  <c r="I23" i="1"/>
  <c r="I22" i="1"/>
  <c r="I21" i="1"/>
  <c r="I20" i="1"/>
  <c r="I19" i="1"/>
  <c r="I18" i="1"/>
  <c r="I17" i="1"/>
  <c r="I16" i="1"/>
  <c r="I15" i="1"/>
  <c r="I14" i="1"/>
  <c r="I13" i="1"/>
  <c r="I12" i="1"/>
  <c r="I11" i="1"/>
  <c r="I10" i="1"/>
  <c r="I9" i="1"/>
  <c r="I8" i="1"/>
  <c r="I7" i="1"/>
  <c r="I6" i="1"/>
  <c r="I5" i="1"/>
  <c r="D2" i="4" l="1"/>
  <c r="E2" i="4" s="1"/>
  <c r="B48" i="2"/>
  <c r="B3" i="4" s="1"/>
  <c r="E3" i="4" s="1"/>
  <c r="B45" i="2"/>
  <c r="O38" i="1"/>
  <c r="I38" i="1"/>
  <c r="C48" i="3"/>
  <c r="C50" i="3" s="1"/>
  <c r="B49" i="2" l="1"/>
  <c r="C1" i="3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Monserrat Reyes</author>
  </authors>
  <commentList>
    <comment ref="C6" authorId="0" shapeId="0" xr:uid="{BAB70FF2-F023-46E7-82F0-4422DEA51F1D}">
      <text>
        <r>
          <rPr>
            <b/>
            <sz val="9"/>
            <color indexed="81"/>
            <rFont val="Tahoma"/>
            <family val="2"/>
          </rPr>
          <t>Monserrat Reyes:</t>
        </r>
        <r>
          <rPr>
            <sz val="9"/>
            <color indexed="81"/>
            <rFont val="Tahoma"/>
            <family val="2"/>
          </rPr>
          <t xml:space="preserve">
Se recibe comprobante de pago el día 04/09/23 por un total de $23,641  de los cuáles $635 corresponden al último día del mes de Agosto.</t>
        </r>
      </text>
    </comment>
    <comment ref="L7" authorId="0" shapeId="0" xr:uid="{12833F4D-4D48-4FC3-830B-DC495B392072}">
      <text>
        <r>
          <rPr>
            <b/>
            <sz val="9"/>
            <color indexed="81"/>
            <rFont val="Tahoma"/>
            <charset val="1"/>
          </rPr>
          <t>Monserrat Reyes:</t>
        </r>
        <r>
          <rPr>
            <sz val="9"/>
            <color indexed="81"/>
            <rFont val="Tahoma"/>
            <charset val="1"/>
          </rPr>
          <t xml:space="preserve">
Compra no finalizada - E7DF 03/09/2023 11:19:25 a. m</t>
        </r>
      </text>
    </comment>
    <comment ref="L12" authorId="0" shapeId="0" xr:uid="{23FD47CF-8879-4615-B6D8-51D3973BCC99}">
      <text>
        <r>
          <rPr>
            <b/>
            <sz val="9"/>
            <color indexed="81"/>
            <rFont val="Tahoma"/>
            <charset val="1"/>
          </rPr>
          <t>Monserrat Reyes:</t>
        </r>
        <r>
          <rPr>
            <sz val="9"/>
            <color indexed="81"/>
            <rFont val="Tahoma"/>
            <charset val="1"/>
          </rPr>
          <t xml:space="preserve">
Compra no finalizada-C6C3 08/09/2023 01:45:23 p. m. </t>
        </r>
      </text>
    </comment>
    <comment ref="L27" authorId="0" shapeId="0" xr:uid="{B4E15835-A2E1-4691-8B3A-1A7692D19D3F}">
      <text>
        <r>
          <rPr>
            <b/>
            <sz val="9"/>
            <color indexed="81"/>
            <rFont val="Tahoma"/>
            <charset val="1"/>
          </rPr>
          <t>Monserrat Reyes:</t>
        </r>
        <r>
          <rPr>
            <sz val="9"/>
            <color indexed="81"/>
            <rFont val="Tahoma"/>
            <charset val="1"/>
          </rPr>
          <t xml:space="preserve">
Compra no finalizada-57DB 23/09/2023 03:45:20 p. m. </t>
        </r>
      </text>
    </comment>
    <comment ref="C38" authorId="0" shapeId="0" xr:uid="{78D0045A-E53B-48F1-BBB9-34C9787DBDC5}">
      <text>
        <r>
          <rPr>
            <b/>
            <sz val="9"/>
            <color indexed="81"/>
            <rFont val="Tahoma"/>
            <family val="2"/>
          </rPr>
          <t>Monserrat Reyes:</t>
        </r>
        <r>
          <rPr>
            <sz val="9"/>
            <color indexed="81"/>
            <rFont val="Tahoma"/>
            <family val="2"/>
          </rPr>
          <t xml:space="preserve">
Se recibe comprobante de pago el día 02/10/23 por un total de $28,019, de los cuáles $5119 corresponden al primer día del siguiente mes Octubre 23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Monserrat Reyes</author>
  </authors>
  <commentList>
    <comment ref="B7" authorId="0" shapeId="0" xr:uid="{199669F9-EF0B-4086-A2B0-230C61AEA0EC}">
      <text>
        <r>
          <rPr>
            <b/>
            <sz val="9"/>
            <color indexed="81"/>
            <rFont val="Tahoma"/>
            <family val="2"/>
          </rPr>
          <t>Monserrat Reyes:</t>
        </r>
        <r>
          <rPr>
            <sz val="9"/>
            <color indexed="81"/>
            <rFont val="Tahoma"/>
            <family val="2"/>
          </rPr>
          <t xml:space="preserve">
Se recibe comprobante de pago 04/09/23 por la cantidad de $1795 de los cuáles $600 corresponden al último día de Agosto.</t>
        </r>
      </text>
    </comment>
    <comment ref="B39" authorId="0" shapeId="0" xr:uid="{505B744B-C7EE-4BDD-8DF0-B6CAECDF1675}">
      <text>
        <r>
          <rPr>
            <b/>
            <sz val="9"/>
            <color indexed="81"/>
            <rFont val="Tahoma"/>
            <family val="2"/>
          </rPr>
          <t>Monserrat Reyes:</t>
        </r>
        <r>
          <rPr>
            <sz val="9"/>
            <color indexed="81"/>
            <rFont val="Tahoma"/>
            <family val="2"/>
          </rPr>
          <t xml:space="preserve">
Se recibe comprobante de pago 02/10/23 por la cantidad de $2032 de los cuáles $40 pesos corresponden al primer día del mes siguiente  Octubre</t>
        </r>
      </text>
    </comment>
  </commentList>
</comments>
</file>

<file path=xl/sharedStrings.xml><?xml version="1.0" encoding="utf-8"?>
<sst xmlns="http://schemas.openxmlformats.org/spreadsheetml/2006/main" count="124" uniqueCount="57">
  <si>
    <t>FUENTE GETNET</t>
  </si>
  <si>
    <t>FUENTE PROSA VIA GETNET</t>
  </si>
  <si>
    <t>FUENTE CONDUENT CET</t>
  </si>
  <si>
    <t>SEPTIEMBRE</t>
  </si>
  <si>
    <t>ACUMULADO 1 TVM</t>
  </si>
  <si>
    <t xml:space="preserve">ACUMULADO 2 TVM </t>
  </si>
  <si>
    <t xml:space="preserve">ACUMULADO 3 TVM </t>
  </si>
  <si>
    <t>TOTAL</t>
  </si>
  <si>
    <t>FECHA OPERATIVA</t>
  </si>
  <si>
    <t>OPERATIVO</t>
  </si>
  <si>
    <t>DIFERENCIA</t>
  </si>
  <si>
    <t>TOTAL SEPTIEMBRE</t>
  </si>
  <si>
    <t>Depositado</t>
  </si>
  <si>
    <t>Operativo CET</t>
  </si>
  <si>
    <t>Diferencia</t>
  </si>
  <si>
    <t xml:space="preserve">TOTAL TAP CONDUENT </t>
  </si>
  <si>
    <t>TOTAL TAP DEPOSITO GETNET</t>
  </si>
  <si>
    <t>TOTAL TAP CONDUENT PAGADO</t>
  </si>
  <si>
    <t>TOTAL TAP PROSA</t>
  </si>
  <si>
    <t>FUENTE CONDUENT</t>
  </si>
  <si>
    <t>ACUMULADO 1 TAP</t>
  </si>
  <si>
    <t>ACUMULADO 2 TAP</t>
  </si>
  <si>
    <t>FECHA OPERATIVA DEL TAP</t>
  </si>
  <si>
    <t>TOTAL TAPS</t>
  </si>
  <si>
    <t>PAGADOS DIRECTO</t>
  </si>
  <si>
    <t>PARA MAS INFORMACION</t>
  </si>
  <si>
    <t>PAGOS GENERADOS</t>
  </si>
  <si>
    <t>TOTAL PAGOS RECHAZADOS</t>
  </si>
  <si>
    <t>CANTIDAD</t>
  </si>
  <si>
    <t>IMPORTE</t>
  </si>
  <si>
    <t>No recuperable (HD)</t>
  </si>
  <si>
    <t>Error técnico (MIT)</t>
  </si>
  <si>
    <t>DR exitoso</t>
  </si>
  <si>
    <t>DR rechazado</t>
  </si>
  <si>
    <t>DR No recuperable (HD)</t>
  </si>
  <si>
    <t/>
  </si>
  <si>
    <t>Validaciones</t>
  </si>
  <si>
    <t>Depositado TAP</t>
  </si>
  <si>
    <t>Depositado DR</t>
  </si>
  <si>
    <t>Total Depositado</t>
  </si>
  <si>
    <t>TOTAL DEPOSITADO  DR GETNET</t>
  </si>
  <si>
    <t>TOTAL DR PROSA</t>
  </si>
  <si>
    <t>TOTAL DR CONDUENT</t>
  </si>
  <si>
    <t>ACUMULADO 1 DR</t>
  </si>
  <si>
    <t xml:space="preserve">ACUMULADO 2 DR </t>
  </si>
  <si>
    <t>FECHA OPERATIVA DEL PAGADO</t>
  </si>
  <si>
    <t>TOTAL OPERATIVO DR</t>
  </si>
  <si>
    <t xml:space="preserve">TOTAL </t>
  </si>
  <si>
    <t>Pagos creados este mes</t>
  </si>
  <si>
    <t>Pagos creados el mes pasado</t>
  </si>
  <si>
    <t>FECHA DE DEPÓSITO SEPTIEMBRE</t>
  </si>
  <si>
    <t>Operativo Getnet</t>
  </si>
  <si>
    <t>Consumido (CET+Pruebas)</t>
  </si>
  <si>
    <t xml:space="preserve">TVM </t>
  </si>
  <si>
    <t>Validadores</t>
  </si>
  <si>
    <t>Compra</t>
  </si>
  <si>
    <t>TOTAL OPERATIVO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</si>
</sst>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4" formatCode="_-&quot;$&quot;* #,##0.00_-;\-&quot;$&quot;* #,##0.00_-;_-&quot;$&quot;* &quot;-&quot;??_-;_-@_-"/>
    <numFmt numFmtId="164" formatCode="[$-F800]dddd\,\ mmmm\ dd\,\ yyyy"/>
    <numFmt numFmtId="165" formatCode="[$$-80A]#,##0.00"/>
    <numFmt numFmtId="166" formatCode="_-&quot;$&quot;* #,##0_-;\-&quot;$&quot;* #,##0_-;_-&quot;$&quot;* &quot;-&quot;??_-;_-@_-"/>
  </numFmts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b/>
      <sz val="10"/>
      <color theme="0"/>
      <name val="Arial"/>
      <family val="2"/>
    </font>
    <font>
      <sz val="10"/>
      <color theme="0"/>
      <name val="Arial"/>
      <family val="2"/>
    </font>
    <font>
      <b/>
      <sz val="10"/>
      <name val="Arial"/>
      <family val="2"/>
    </font>
    <font>
      <u/>
      <sz val="11"/>
      <color theme="10"/>
      <name val="Calibri"/>
      <family val="2"/>
      <scheme val="minor"/>
    </font>
    <font>
      <b/>
      <sz val="14"/>
      <color theme="0"/>
      <name val="Calibri"/>
      <family val="2"/>
    </font>
    <font>
      <b/>
      <sz val="14"/>
      <name val="Calibri"/>
      <family val="2"/>
    </font>
    <font>
      <b/>
      <sz val="14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0"/>
      <name val="Arial"/>
      <family val="2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name val="Calibri"/>
      <family val="2"/>
      <scheme val="minor"/>
    </font>
    <font>
      <sz val="12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17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1" tint="0.14999847407452621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indexed="22"/>
        <bgColor indexed="64"/>
      </patternFill>
    </fill>
  </fills>
  <borders count="20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 style="thin">
        <color indexed="64"/>
      </bottom>
      <diagonal/>
    </border>
    <border>
      <left/>
      <right style="thin">
        <color theme="0"/>
      </right>
      <top style="thin">
        <color theme="0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theme="0"/>
      </left>
      <right style="thin">
        <color theme="0"/>
      </right>
      <top/>
      <bottom/>
      <diagonal/>
    </border>
  </borders>
  <cellStyleXfs count="5">
    <xf numFmtId="0" fontId="0" fillId="0" borderId="0"/>
    <xf numFmtId="44" fontId="1" fillId="0" borderId="0" applyFont="0" applyFill="0" applyBorder="0" applyAlignment="0" applyProtection="0"/>
    <xf numFmtId="0" fontId="5" fillId="0" borderId="0"/>
    <xf numFmtId="0" fontId="9" fillId="0" borderId="0"/>
    <xf numFmtId="0" fontId="1" fillId="0" borderId="0"/>
  </cellStyleXfs>
  <cellXfs count="153">
    <xf numFmtId="0" fontId="0" fillId="0" borderId="0" xfId="0"/>
    <xf numFmtId="0" fontId="2" fillId="2" borderId="0" xfId="0" applyFont="1" applyFill="1"/>
    <xf numFmtId="44" fontId="0" fillId="0" borderId="0" xfId="1" applyFont="1" applyFill="1"/>
    <xf numFmtId="44" fontId="0" fillId="0" borderId="0" xfId="1" applyFont="1"/>
    <xf numFmtId="0" fontId="2" fillId="4" borderId="0" xfId="0" applyFont="1" applyFill="1"/>
    <xf numFmtId="44" fontId="2" fillId="4" borderId="0" xfId="1" applyFont="1" applyFill="1"/>
    <xf numFmtId="0" fontId="2" fillId="5" borderId="0" xfId="0" applyFont="1" applyFill="1"/>
    <xf numFmtId="0" fontId="2" fillId="5" borderId="0" xfId="0" applyFont="1" applyFill="1" applyAlignment="1">
      <alignment horizontal="center"/>
    </xf>
    <xf numFmtId="0" fontId="0" fillId="6" borderId="0" xfId="0" applyFill="1"/>
    <xf numFmtId="0" fontId="6" fillId="3" borderId="1" xfId="2" applyFont="1" applyFill="1" applyBorder="1" applyAlignment="1">
      <alignment horizontal="center" vertical="top"/>
    </xf>
    <xf numFmtId="44" fontId="4" fillId="7" borderId="0" xfId="1" applyFont="1" applyFill="1"/>
    <xf numFmtId="44" fontId="2" fillId="7" borderId="0" xfId="1" applyFont="1" applyFill="1"/>
    <xf numFmtId="44" fontId="6" fillId="3" borderId="2" xfId="1" applyFont="1" applyFill="1" applyBorder="1" applyAlignment="1">
      <alignment horizontal="right" vertical="center"/>
    </xf>
    <xf numFmtId="44" fontId="6" fillId="3" borderId="0" xfId="1" applyFont="1" applyFill="1" applyBorder="1" applyAlignment="1">
      <alignment horizontal="right" vertical="center"/>
    </xf>
    <xf numFmtId="44" fontId="6" fillId="3" borderId="0" xfId="1" applyFont="1" applyFill="1" applyBorder="1" applyAlignment="1">
      <alignment horizontal="center" vertical="center"/>
    </xf>
    <xf numFmtId="44" fontId="7" fillId="8" borderId="0" xfId="1" applyFont="1" applyFill="1" applyAlignment="1">
      <alignment horizontal="right" vertical="center"/>
    </xf>
    <xf numFmtId="164" fontId="5" fillId="0" borderId="3" xfId="1" applyNumberFormat="1" applyFont="1" applyFill="1" applyBorder="1" applyAlignment="1">
      <alignment horizontal="left" vertical="center"/>
    </xf>
    <xf numFmtId="44" fontId="0" fillId="0" borderId="0" xfId="1" applyFont="1" applyFill="1" applyBorder="1"/>
    <xf numFmtId="44" fontId="3" fillId="0" borderId="0" xfId="0" applyNumberFormat="1" applyFont="1"/>
    <xf numFmtId="164" fontId="5" fillId="0" borderId="3" xfId="1" applyNumberFormat="1" applyFont="1" applyFill="1" applyBorder="1" applyAlignment="1">
      <alignment horizontal="center" vertical="center"/>
    </xf>
    <xf numFmtId="44" fontId="0" fillId="0" borderId="3" xfId="1" applyFont="1" applyBorder="1"/>
    <xf numFmtId="164" fontId="0" fillId="0" borderId="3" xfId="0" applyNumberFormat="1" applyBorder="1"/>
    <xf numFmtId="44" fontId="0" fillId="9" borderId="0" xfId="1" applyFont="1" applyFill="1"/>
    <xf numFmtId="164" fontId="0" fillId="0" borderId="0" xfId="0" applyNumberFormat="1"/>
    <xf numFmtId="44" fontId="0" fillId="0" borderId="0" xfId="0" applyNumberFormat="1"/>
    <xf numFmtId="44" fontId="0" fillId="10" borderId="0" xfId="1" applyFont="1" applyFill="1"/>
    <xf numFmtId="164" fontId="5" fillId="0" borderId="6" xfId="1" applyNumberFormat="1" applyFont="1" applyFill="1" applyBorder="1" applyAlignment="1">
      <alignment horizontal="center" vertical="center"/>
    </xf>
    <xf numFmtId="44" fontId="0" fillId="11" borderId="0" xfId="1" applyFont="1" applyFill="1"/>
    <xf numFmtId="44" fontId="0" fillId="12" borderId="0" xfId="1" applyFont="1" applyFill="1"/>
    <xf numFmtId="44" fontId="8" fillId="10" borderId="3" xfId="1" applyFont="1" applyFill="1" applyBorder="1" applyAlignment="1"/>
    <xf numFmtId="44" fontId="0" fillId="13" borderId="0" xfId="1" applyFont="1" applyFill="1"/>
    <xf numFmtId="44" fontId="8" fillId="11" borderId="3" xfId="1" applyFont="1" applyFill="1" applyBorder="1" applyAlignment="1"/>
    <xf numFmtId="44" fontId="8" fillId="12" borderId="3" xfId="1" applyFont="1" applyFill="1" applyBorder="1" applyAlignment="1"/>
    <xf numFmtId="44" fontId="8" fillId="13" borderId="3" xfId="1" applyFont="1" applyFill="1" applyBorder="1" applyAlignment="1"/>
    <xf numFmtId="44" fontId="8" fillId="9" borderId="3" xfId="1" applyFont="1" applyFill="1" applyBorder="1" applyAlignment="1"/>
    <xf numFmtId="164" fontId="5" fillId="0" borderId="0" xfId="1" applyNumberFormat="1" applyFont="1" applyFill="1" applyBorder="1" applyAlignment="1">
      <alignment horizontal="center" vertical="center"/>
    </xf>
    <xf numFmtId="44" fontId="1" fillId="0" borderId="0" xfId="1" applyFont="1" applyFill="1"/>
    <xf numFmtId="164" fontId="5" fillId="0" borderId="0" xfId="1" applyNumberFormat="1" applyFont="1" applyFill="1" applyBorder="1" applyAlignment="1">
      <alignment horizontal="left" vertical="center"/>
    </xf>
    <xf numFmtId="44" fontId="3" fillId="0" borderId="0" xfId="1" applyFont="1" applyFill="1" applyBorder="1"/>
    <xf numFmtId="44" fontId="6" fillId="3" borderId="3" xfId="3" applyNumberFormat="1" applyFont="1" applyFill="1" applyBorder="1"/>
    <xf numFmtId="44" fontId="2" fillId="3" borderId="0" xfId="1" applyFont="1" applyFill="1"/>
    <xf numFmtId="44" fontId="6" fillId="3" borderId="0" xfId="1" applyFont="1" applyFill="1" applyBorder="1"/>
    <xf numFmtId="44" fontId="2" fillId="3" borderId="0" xfId="0" applyNumberFormat="1" applyFont="1" applyFill="1"/>
    <xf numFmtId="44" fontId="2" fillId="3" borderId="3" xfId="1" applyFont="1" applyFill="1" applyBorder="1"/>
    <xf numFmtId="0" fontId="10" fillId="2" borderId="3" xfId="0" applyFont="1" applyFill="1" applyBorder="1"/>
    <xf numFmtId="44" fontId="11" fillId="0" borderId="3" xfId="1" applyFont="1" applyBorder="1"/>
    <xf numFmtId="0" fontId="10" fillId="14" borderId="3" xfId="0" applyFont="1" applyFill="1" applyBorder="1"/>
    <xf numFmtId="0" fontId="10" fillId="15" borderId="3" xfId="0" applyFont="1" applyFill="1" applyBorder="1"/>
    <xf numFmtId="22" fontId="12" fillId="3" borderId="0" xfId="3" applyNumberFormat="1" applyFont="1" applyFill="1"/>
    <xf numFmtId="44" fontId="13" fillId="0" borderId="0" xfId="3" applyNumberFormat="1" applyFont="1"/>
    <xf numFmtId="0" fontId="14" fillId="0" borderId="0" xfId="3" applyFont="1"/>
    <xf numFmtId="0" fontId="12" fillId="3" borderId="0" xfId="3" applyFont="1" applyFill="1"/>
    <xf numFmtId="0" fontId="1" fillId="0" borderId="0" xfId="4"/>
    <xf numFmtId="165" fontId="13" fillId="0" borderId="0" xfId="3" applyNumberFormat="1" applyFont="1"/>
    <xf numFmtId="0" fontId="2" fillId="5" borderId="0" xfId="3" applyFont="1" applyFill="1"/>
    <xf numFmtId="44" fontId="6" fillId="3" borderId="7" xfId="3" applyNumberFormat="1" applyFont="1" applyFill="1" applyBorder="1" applyAlignment="1">
      <alignment horizontal="center" vertical="center"/>
    </xf>
    <xf numFmtId="44" fontId="6" fillId="3" borderId="11" xfId="3" applyNumberFormat="1" applyFont="1" applyFill="1" applyBorder="1" applyAlignment="1">
      <alignment horizontal="center" vertical="center"/>
    </xf>
    <xf numFmtId="44" fontId="0" fillId="11" borderId="0" xfId="1" applyFont="1" applyFill="1" applyBorder="1"/>
    <xf numFmtId="44" fontId="6" fillId="3" borderId="12" xfId="3" applyNumberFormat="1" applyFont="1" applyFill="1" applyBorder="1" applyAlignment="1">
      <alignment horizontal="center" vertical="center"/>
    </xf>
    <xf numFmtId="0" fontId="2" fillId="3" borderId="14" xfId="3" applyFont="1" applyFill="1" applyBorder="1" applyAlignment="1">
      <alignment horizontal="center" vertical="center"/>
    </xf>
    <xf numFmtId="0" fontId="2" fillId="3" borderId="7" xfId="3" applyFont="1" applyFill="1" applyBorder="1" applyAlignment="1">
      <alignment horizontal="center" vertical="center"/>
    </xf>
    <xf numFmtId="14" fontId="8" fillId="16" borderId="15" xfId="4" applyNumberFormat="1" applyFont="1" applyFill="1" applyBorder="1" applyAlignment="1">
      <alignment horizontal="center" vertical="center"/>
    </xf>
    <xf numFmtId="0" fontId="1" fillId="0" borderId="6" xfId="3" applyFont="1" applyBorder="1"/>
    <xf numFmtId="44" fontId="1" fillId="0" borderId="6" xfId="3" applyNumberFormat="1" applyFont="1" applyBorder="1"/>
    <xf numFmtId="0" fontId="1" fillId="0" borderId="16" xfId="3" applyFont="1" applyBorder="1"/>
    <xf numFmtId="0" fontId="1" fillId="0" borderId="17" xfId="3" applyFont="1" applyBorder="1"/>
    <xf numFmtId="0" fontId="1" fillId="0" borderId="2" xfId="3" applyFont="1" applyBorder="1"/>
    <xf numFmtId="44" fontId="0" fillId="10" borderId="0" xfId="1" applyFont="1" applyFill="1" applyBorder="1"/>
    <xf numFmtId="44" fontId="0" fillId="12" borderId="0" xfId="1" applyFont="1" applyFill="1" applyBorder="1"/>
    <xf numFmtId="44" fontId="0" fillId="13" borderId="0" xfId="1" applyFont="1" applyFill="1" applyBorder="1"/>
    <xf numFmtId="0" fontId="2" fillId="3" borderId="0" xfId="3" applyFont="1" applyFill="1"/>
    <xf numFmtId="44" fontId="2" fillId="3" borderId="0" xfId="3" applyNumberFormat="1" applyFont="1" applyFill="1"/>
    <xf numFmtId="165" fontId="2" fillId="3" borderId="18" xfId="3" applyNumberFormat="1" applyFont="1" applyFill="1" applyBorder="1"/>
    <xf numFmtId="165" fontId="2" fillId="3" borderId="0" xfId="3" applyNumberFormat="1" applyFont="1" applyFill="1"/>
    <xf numFmtId="0" fontId="2" fillId="3" borderId="2" xfId="3" applyFont="1" applyFill="1" applyBorder="1"/>
    <xf numFmtId="0" fontId="16" fillId="5" borderId="3" xfId="0" applyFont="1" applyFill="1" applyBorder="1"/>
    <xf numFmtId="44" fontId="17" fillId="0" borderId="3" xfId="0" applyNumberFormat="1" applyFont="1" applyBorder="1"/>
    <xf numFmtId="0" fontId="16" fillId="2" borderId="3" xfId="0" applyFont="1" applyFill="1" applyBorder="1"/>
    <xf numFmtId="0" fontId="0" fillId="0" borderId="0" xfId="4" applyFont="1"/>
    <xf numFmtId="0" fontId="16" fillId="6" borderId="3" xfId="0" applyFont="1" applyFill="1" applyBorder="1"/>
    <xf numFmtId="22" fontId="1" fillId="0" borderId="0" xfId="4" applyNumberFormat="1"/>
    <xf numFmtId="22" fontId="12" fillId="3" borderId="3" xfId="3" applyNumberFormat="1" applyFont="1" applyFill="1" applyBorder="1"/>
    <xf numFmtId="0" fontId="1" fillId="0" borderId="0" xfId="3" applyFont="1"/>
    <xf numFmtId="22" fontId="12" fillId="0" borderId="0" xfId="3" applyNumberFormat="1" applyFont="1"/>
    <xf numFmtId="164" fontId="5" fillId="0" borderId="3" xfId="1" applyNumberFormat="1" applyFont="1" applyFill="1" applyBorder="1" applyAlignment="1">
      <alignment horizontal="right" vertical="center"/>
    </xf>
    <xf numFmtId="44" fontId="6" fillId="3" borderId="19" xfId="3" applyNumberFormat="1" applyFont="1" applyFill="1" applyBorder="1" applyAlignment="1">
      <alignment horizontal="center" vertical="center"/>
    </xf>
    <xf numFmtId="164" fontId="0" fillId="0" borderId="3" xfId="0" applyNumberFormat="1" applyBorder="1" applyAlignment="1">
      <alignment horizontal="right" vertical="center"/>
    </xf>
    <xf numFmtId="44" fontId="8" fillId="12" borderId="3" xfId="1" applyFont="1" applyFill="1" applyBorder="1" applyAlignment="1">
      <alignment vertical="center"/>
    </xf>
    <xf numFmtId="44" fontId="18" fillId="9" borderId="0" xfId="1" applyFont="1" applyFill="1"/>
    <xf numFmtId="0" fontId="2" fillId="3" borderId="7" xfId="3" applyFont="1" applyFill="1" applyBorder="1"/>
    <xf numFmtId="44" fontId="2" fillId="3" borderId="7" xfId="3" applyNumberFormat="1" applyFont="1" applyFill="1" applyBorder="1"/>
    <xf numFmtId="44" fontId="11" fillId="0" borderId="3" xfId="0" applyNumberFormat="1" applyFont="1" applyBorder="1"/>
    <xf numFmtId="44" fontId="6" fillId="8" borderId="0" xfId="1" applyFont="1" applyFill="1" applyAlignment="1">
      <alignment horizontal="center" vertical="center"/>
    </xf>
    <xf numFmtId="44" fontId="3" fillId="13" borderId="3" xfId="1" applyFont="1" applyFill="1" applyBorder="1"/>
    <xf numFmtId="44" fontId="3" fillId="12" borderId="3" xfId="1" applyFont="1" applyFill="1" applyBorder="1"/>
    <xf numFmtId="44" fontId="3" fillId="10" borderId="3" xfId="1" applyFont="1" applyFill="1" applyBorder="1"/>
    <xf numFmtId="44" fontId="18" fillId="10" borderId="0" xfId="1" applyFont="1" applyFill="1" applyBorder="1"/>
    <xf numFmtId="44" fontId="3" fillId="11" borderId="3" xfId="1" applyFont="1" applyFill="1" applyBorder="1"/>
    <xf numFmtId="44" fontId="8" fillId="0" borderId="6" xfId="1" applyFont="1" applyFill="1" applyBorder="1" applyAlignment="1"/>
    <xf numFmtId="44" fontId="6" fillId="8" borderId="0" xfId="1" applyFont="1" applyFill="1" applyAlignment="1">
      <alignment horizontal="right" vertical="center"/>
    </xf>
    <xf numFmtId="44" fontId="18" fillId="10" borderId="0" xfId="1" applyFont="1" applyFill="1"/>
    <xf numFmtId="44" fontId="18" fillId="11" borderId="0" xfId="1" applyFont="1" applyFill="1"/>
    <xf numFmtId="44" fontId="18" fillId="13" borderId="0" xfId="1" applyFont="1" applyFill="1"/>
    <xf numFmtId="0" fontId="16" fillId="3" borderId="3" xfId="0" applyFont="1" applyFill="1" applyBorder="1" applyAlignment="1">
      <alignment horizontal="left" vertical="center"/>
    </xf>
    <xf numFmtId="0" fontId="16" fillId="2" borderId="3" xfId="0" applyFont="1" applyFill="1" applyBorder="1" applyAlignment="1">
      <alignment horizontal="center" vertical="center"/>
    </xf>
    <xf numFmtId="0" fontId="16" fillId="4" borderId="3" xfId="0" applyFont="1" applyFill="1" applyBorder="1" applyAlignment="1">
      <alignment horizontal="center" vertical="center" wrapText="1"/>
    </xf>
    <xf numFmtId="0" fontId="16" fillId="5" borderId="3" xfId="0" applyFont="1" applyFill="1" applyBorder="1" applyAlignment="1">
      <alignment horizontal="center" vertical="center" wrapText="1"/>
    </xf>
    <xf numFmtId="0" fontId="16" fillId="6" borderId="3" xfId="0" applyFont="1" applyFill="1" applyBorder="1" applyAlignment="1">
      <alignment horizontal="center" vertical="center"/>
    </xf>
    <xf numFmtId="0" fontId="19" fillId="0" borderId="3" xfId="0" applyFont="1" applyBorder="1"/>
    <xf numFmtId="166" fontId="19" fillId="0" borderId="3" xfId="0" applyNumberFormat="1" applyFont="1" applyBorder="1"/>
    <xf numFmtId="44" fontId="2" fillId="5" borderId="0" xfId="1" applyFont="1" applyFill="1"/>
    <xf numFmtId="44" fontId="5" fillId="0" borderId="0" xfId="1" applyFont="1" applyFill="1" applyBorder="1" applyAlignment="1">
      <alignment horizontal="left" vertical="center"/>
    </xf>
    <xf numFmtId="44" fontId="6" fillId="3" borderId="0" xfId="1" applyFont="1" applyFill="1"/>
    <xf numFmtId="164" fontId="5" fillId="0" borderId="5" xfId="1" applyNumberFormat="1" applyFont="1" applyFill="1" applyBorder="1" applyAlignment="1">
      <alignment horizontal="center" vertical="center"/>
    </xf>
    <xf numFmtId="164" fontId="5" fillId="0" borderId="6" xfId="1" applyNumberFormat="1" applyFont="1" applyFill="1" applyBorder="1" applyAlignment="1">
      <alignment horizontal="center" vertical="center"/>
    </xf>
    <xf numFmtId="44" fontId="3" fillId="13" borderId="5" xfId="1" applyFont="1" applyFill="1" applyBorder="1" applyAlignment="1">
      <alignment horizontal="center"/>
    </xf>
    <xf numFmtId="44" fontId="3" fillId="13" borderId="6" xfId="1" applyFont="1" applyFill="1" applyBorder="1" applyAlignment="1">
      <alignment horizontal="center"/>
    </xf>
    <xf numFmtId="164" fontId="5" fillId="0" borderId="4" xfId="1" applyNumberFormat="1" applyFont="1" applyFill="1" applyBorder="1" applyAlignment="1">
      <alignment horizontal="center" vertical="center"/>
    </xf>
    <xf numFmtId="44" fontId="8" fillId="11" borderId="5" xfId="1" applyFont="1" applyFill="1" applyBorder="1" applyAlignment="1">
      <alignment horizontal="center"/>
    </xf>
    <xf numFmtId="44" fontId="8" fillId="11" borderId="4" xfId="1" applyFont="1" applyFill="1" applyBorder="1" applyAlignment="1">
      <alignment horizontal="center"/>
    </xf>
    <xf numFmtId="44" fontId="8" fillId="11" borderId="6" xfId="1" applyFont="1" applyFill="1" applyBorder="1" applyAlignment="1">
      <alignment horizontal="center"/>
    </xf>
    <xf numFmtId="44" fontId="3" fillId="9" borderId="5" xfId="1" applyFont="1" applyFill="1" applyBorder="1" applyAlignment="1">
      <alignment horizontal="center"/>
    </xf>
    <xf numFmtId="44" fontId="3" fillId="9" borderId="4" xfId="1" applyFont="1" applyFill="1" applyBorder="1" applyAlignment="1">
      <alignment horizontal="center"/>
    </xf>
    <xf numFmtId="44" fontId="3" fillId="9" borderId="6" xfId="1" applyFont="1" applyFill="1" applyBorder="1" applyAlignment="1">
      <alignment horizontal="center"/>
    </xf>
    <xf numFmtId="44" fontId="8" fillId="10" borderId="5" xfId="1" applyFont="1" applyFill="1" applyBorder="1" applyAlignment="1">
      <alignment horizontal="center" vertical="center"/>
    </xf>
    <xf numFmtId="44" fontId="8" fillId="10" borderId="4" xfId="1" applyFont="1" applyFill="1" applyBorder="1" applyAlignment="1">
      <alignment horizontal="center" vertical="center"/>
    </xf>
    <xf numFmtId="44" fontId="8" fillId="10" borderId="6" xfId="1" applyFont="1" applyFill="1" applyBorder="1" applyAlignment="1">
      <alignment horizontal="center" vertical="center"/>
    </xf>
    <xf numFmtId="0" fontId="15" fillId="3" borderId="7" xfId="3" applyFont="1" applyFill="1" applyBorder="1" applyAlignment="1">
      <alignment horizontal="center" vertical="center" textRotation="90"/>
    </xf>
    <xf numFmtId="44" fontId="6" fillId="3" borderId="7" xfId="3" applyNumberFormat="1" applyFont="1" applyFill="1" applyBorder="1" applyAlignment="1">
      <alignment horizontal="center" vertical="center"/>
    </xf>
    <xf numFmtId="44" fontId="3" fillId="10" borderId="5" xfId="1" applyFont="1" applyFill="1" applyBorder="1" applyAlignment="1">
      <alignment horizontal="center"/>
    </xf>
    <xf numFmtId="44" fontId="3" fillId="10" borderId="6" xfId="1" applyFont="1" applyFill="1" applyBorder="1" applyAlignment="1">
      <alignment horizontal="center"/>
    </xf>
    <xf numFmtId="44" fontId="6" fillId="3" borderId="11" xfId="3" applyNumberFormat="1" applyFont="1" applyFill="1" applyBorder="1" applyAlignment="1">
      <alignment horizontal="center" vertical="center"/>
    </xf>
    <xf numFmtId="44" fontId="6" fillId="3" borderId="12" xfId="3" applyNumberFormat="1" applyFont="1" applyFill="1" applyBorder="1" applyAlignment="1">
      <alignment horizontal="center" vertical="center"/>
    </xf>
    <xf numFmtId="0" fontId="2" fillId="3" borderId="11" xfId="3" applyFont="1" applyFill="1" applyBorder="1" applyAlignment="1">
      <alignment horizontal="center" vertical="center"/>
    </xf>
    <xf numFmtId="0" fontId="2" fillId="3" borderId="13" xfId="3" applyFont="1" applyFill="1" applyBorder="1" applyAlignment="1">
      <alignment horizontal="center" vertical="center"/>
    </xf>
    <xf numFmtId="44" fontId="6" fillId="3" borderId="8" xfId="3" applyNumberFormat="1" applyFont="1" applyFill="1" applyBorder="1" applyAlignment="1">
      <alignment horizontal="center" vertical="center"/>
    </xf>
    <xf numFmtId="44" fontId="6" fillId="3" borderId="9" xfId="3" applyNumberFormat="1" applyFont="1" applyFill="1" applyBorder="1" applyAlignment="1">
      <alignment horizontal="center" vertical="center"/>
    </xf>
    <xf numFmtId="44" fontId="8" fillId="13" borderId="5" xfId="1" applyFont="1" applyFill="1" applyBorder="1" applyAlignment="1">
      <alignment horizontal="center"/>
    </xf>
    <xf numFmtId="44" fontId="8" fillId="13" borderId="4" xfId="1" applyFont="1" applyFill="1" applyBorder="1" applyAlignment="1">
      <alignment horizontal="center"/>
    </xf>
    <xf numFmtId="44" fontId="8" fillId="13" borderId="6" xfId="1" applyFont="1" applyFill="1" applyBorder="1" applyAlignment="1">
      <alignment horizontal="center"/>
    </xf>
    <xf numFmtId="44" fontId="3" fillId="11" borderId="5" xfId="1" applyFont="1" applyFill="1" applyBorder="1" applyAlignment="1">
      <alignment horizontal="center"/>
    </xf>
    <xf numFmtId="44" fontId="3" fillId="11" borderId="4" xfId="1" applyFont="1" applyFill="1" applyBorder="1" applyAlignment="1">
      <alignment horizontal="center"/>
    </xf>
    <xf numFmtId="44" fontId="3" fillId="11" borderId="6" xfId="1" applyFont="1" applyFill="1" applyBorder="1" applyAlignment="1">
      <alignment horizontal="center"/>
    </xf>
    <xf numFmtId="44" fontId="6" fillId="3" borderId="10" xfId="3" applyNumberFormat="1" applyFont="1" applyFill="1" applyBorder="1" applyAlignment="1">
      <alignment horizontal="center" vertical="center"/>
    </xf>
    <xf numFmtId="44" fontId="8" fillId="12" borderId="5" xfId="1" applyFont="1" applyFill="1" applyBorder="1" applyAlignment="1">
      <alignment horizontal="center"/>
    </xf>
    <xf numFmtId="44" fontId="8" fillId="12" borderId="4" xfId="1" applyFont="1" applyFill="1" applyBorder="1" applyAlignment="1">
      <alignment horizontal="center"/>
    </xf>
    <xf numFmtId="44" fontId="8" fillId="12" borderId="6" xfId="1" applyFont="1" applyFill="1" applyBorder="1" applyAlignment="1">
      <alignment horizontal="center"/>
    </xf>
    <xf numFmtId="44" fontId="3" fillId="12" borderId="5" xfId="1" applyFont="1" applyFill="1" applyBorder="1" applyAlignment="1">
      <alignment horizontal="center"/>
    </xf>
    <xf numFmtId="44" fontId="3" fillId="12" borderId="4" xfId="1" applyFont="1" applyFill="1" applyBorder="1" applyAlignment="1">
      <alignment horizontal="center"/>
    </xf>
    <xf numFmtId="44" fontId="3" fillId="12" borderId="6" xfId="1" applyFont="1" applyFill="1" applyBorder="1" applyAlignment="1">
      <alignment horizontal="center"/>
    </xf>
    <xf numFmtId="44" fontId="8" fillId="10" borderId="5" xfId="1" applyFont="1" applyFill="1" applyBorder="1" applyAlignment="1">
      <alignment horizontal="center"/>
    </xf>
    <xf numFmtId="44" fontId="8" fillId="10" borderId="4" xfId="1" applyFont="1" applyFill="1" applyBorder="1" applyAlignment="1">
      <alignment horizontal="center"/>
    </xf>
    <xf numFmtId="44" fontId="8" fillId="10" borderId="6" xfId="1" applyFont="1" applyFill="1" applyBorder="1" applyAlignment="1">
      <alignment horizontal="center"/>
    </xf>
  </cellXfs>
  <cellStyles count="5">
    <cellStyle name="Moneda" xfId="1" builtinId="4"/>
    <cellStyle name="Monétaire 2 2" xfId="3" xr:uid="{13307A6A-39FF-4113-8422-2DD175153CEF}"/>
    <cellStyle name="Normal" xfId="0" builtinId="0"/>
    <cellStyle name="Normal 14" xfId="2" xr:uid="{6321DAA6-5230-4866-BB6F-E76B10D29178}"/>
    <cellStyle name="Normal 2" xfId="4" xr:uid="{889BACE4-A869-4A44-B3FA-8B66CD60E0E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onserrat%20Reyes\Desktop\Reportes%20de%20conciliacion%20STC\Acumulado%20Reporte%20de%20conciliaci&#243;n%20STC%20operativo%20y%20depositado%20TVM%20TAP%20DR%2022-23.xlsx" TargetMode="External"/><Relationship Id="rId1" Type="http://schemas.openxmlformats.org/officeDocument/2006/relationships/externalLinkPath" Target="/Users/Monserrat%20Reyes/Desktop/Reportes%20de%20conciliacion%20STC/Acumulado%20Reporte%20de%20conciliaci&#243;n%20STC%20operativo%20y%20depositado%20TVM%20TAP%20DR%2022-23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TVM Octubre"/>
      <sheetName val="TAP Octubre"/>
      <sheetName val="DR Octubre"/>
      <sheetName val=" TVM Noviembre"/>
      <sheetName val="TAP Noviembre"/>
      <sheetName val="DR Noviembre"/>
      <sheetName val="TVM Diciembre"/>
      <sheetName val="TAP Diciembre"/>
      <sheetName val="DR Diciembre"/>
      <sheetName val="TVM Enero"/>
      <sheetName val="TAP Enero"/>
      <sheetName val="DR Enero"/>
      <sheetName val="TVM Feb"/>
      <sheetName val="Tap Feb"/>
      <sheetName val="Dr Feb"/>
      <sheetName val="TVM Marzo"/>
      <sheetName val="Tap Marzo"/>
      <sheetName val="Dr Marzo"/>
      <sheetName val="TVM Abril"/>
      <sheetName val="Tap Abril"/>
      <sheetName val="Dr Abril"/>
      <sheetName val="TVM Mayo"/>
      <sheetName val="TAP Mayo"/>
      <sheetName val="DR Mayo"/>
      <sheetName val="TVM JUNIO"/>
      <sheetName val="TAP JUNIO"/>
      <sheetName val="DR JUNIO"/>
      <sheetName val="TVM JULIO"/>
      <sheetName val="TAP JULIO"/>
      <sheetName val="DR JULIO"/>
      <sheetName val="TVM AGOSTO"/>
      <sheetName val="TAP AGOSTO"/>
      <sheetName val="DR AGOSTO"/>
      <sheetName val="TVM SEPTIEMBRE"/>
      <sheetName val="TAP SEPTIEMBRE"/>
      <sheetName val="DR SEPTIEMBRE"/>
      <sheetName val="TVM OCTUBRE 23"/>
      <sheetName val="TAP OCTUBRE 23"/>
      <sheetName val="DR OCTUBRE 23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>
        <row r="48">
          <cell r="C48">
            <v>1775</v>
          </cell>
        </row>
      </sheetData>
      <sheetData sheetId="33"/>
      <sheetData sheetId="34"/>
      <sheetData sheetId="35">
        <row r="48">
          <cell r="C48">
            <v>1800</v>
          </cell>
        </row>
      </sheetData>
      <sheetData sheetId="36"/>
      <sheetData sheetId="37"/>
      <sheetData sheetId="38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C817F4-20D9-46EF-BAFF-24CD36538E8E}">
  <dimension ref="B1:O49"/>
  <sheetViews>
    <sheetView tabSelected="1" topLeftCell="B1" zoomScale="80" zoomScaleNormal="80" workbookViewId="0">
      <selection activeCell="C46" sqref="C46"/>
    </sheetView>
  </sheetViews>
  <sheetFormatPr baseColWidth="10" defaultRowHeight="14.4" x14ac:dyDescent="0.3"/>
  <cols>
    <col min="1" max="1" width="6.109375" customWidth="1"/>
    <col min="2" max="2" width="33" customWidth="1"/>
    <col min="3" max="3" width="16.88671875" style="3" bestFit="1" customWidth="1"/>
    <col min="4" max="4" width="7.77734375" customWidth="1"/>
    <col min="5" max="5" width="33.44140625" bestFit="1" customWidth="1"/>
    <col min="6" max="6" width="19.44140625" style="3" customWidth="1"/>
    <col min="7" max="8" width="20" style="3" bestFit="1" customWidth="1"/>
    <col min="9" max="9" width="13.33203125" bestFit="1" customWidth="1"/>
    <col min="10" max="10" width="8.44140625" customWidth="1"/>
    <col min="11" max="11" width="32.88671875" bestFit="1" customWidth="1"/>
    <col min="12" max="12" width="9.21875" style="3" bestFit="1" customWidth="1"/>
    <col min="13" max="13" width="13.33203125" bestFit="1" customWidth="1"/>
    <col min="14" max="14" width="19.6640625" bestFit="1" customWidth="1"/>
    <col min="15" max="15" width="13.33203125" bestFit="1" customWidth="1"/>
  </cols>
  <sheetData>
    <row r="1" spans="2:15" x14ac:dyDescent="0.3">
      <c r="C1" s="2"/>
    </row>
    <row r="2" spans="2:15" x14ac:dyDescent="0.3">
      <c r="B2" s="1" t="s">
        <v>0</v>
      </c>
      <c r="C2" s="2"/>
      <c r="E2" s="4" t="s">
        <v>1</v>
      </c>
      <c r="F2" s="5"/>
      <c r="G2" s="5"/>
      <c r="H2" s="5"/>
      <c r="I2" s="5"/>
      <c r="K2" s="6" t="s">
        <v>2</v>
      </c>
      <c r="L2" s="110"/>
      <c r="M2" s="7"/>
      <c r="N2" s="7"/>
      <c r="O2" s="8"/>
    </row>
    <row r="3" spans="2:15" x14ac:dyDescent="0.3">
      <c r="C3"/>
      <c r="E3" s="9" t="s">
        <v>3</v>
      </c>
      <c r="F3" s="10" t="s">
        <v>4</v>
      </c>
      <c r="G3" s="10" t="s">
        <v>5</v>
      </c>
      <c r="H3" s="10" t="s">
        <v>6</v>
      </c>
      <c r="I3" s="11" t="s">
        <v>7</v>
      </c>
      <c r="K3" s="12" t="s">
        <v>8</v>
      </c>
      <c r="L3" s="13" t="s">
        <v>55</v>
      </c>
      <c r="M3" s="14" t="s">
        <v>9</v>
      </c>
      <c r="N3" s="14" t="s">
        <v>56</v>
      </c>
      <c r="O3" s="13" t="s">
        <v>10</v>
      </c>
    </row>
    <row r="4" spans="2:15" x14ac:dyDescent="0.3">
      <c r="B4" s="92" t="s">
        <v>50</v>
      </c>
      <c r="C4" s="15"/>
      <c r="E4" s="16"/>
      <c r="F4" s="17"/>
      <c r="G4" s="2">
        <v>635</v>
      </c>
      <c r="H4" s="2"/>
      <c r="I4" s="18"/>
      <c r="O4" s="3"/>
    </row>
    <row r="5" spans="2:15" x14ac:dyDescent="0.3">
      <c r="B5" s="19">
        <v>45173</v>
      </c>
      <c r="C5" s="20">
        <v>635</v>
      </c>
      <c r="E5" s="21">
        <v>45170</v>
      </c>
      <c r="F5" s="22">
        <v>11064</v>
      </c>
      <c r="G5" s="22">
        <v>471</v>
      </c>
      <c r="H5" s="2"/>
      <c r="I5" s="18">
        <f>SUM(F5:G5)</f>
        <v>11535</v>
      </c>
      <c r="K5" s="21">
        <v>45170</v>
      </c>
      <c r="M5" s="24">
        <v>11535</v>
      </c>
      <c r="N5" s="18">
        <f>+L5+M5</f>
        <v>11535</v>
      </c>
      <c r="O5" s="2">
        <f>+N5-I5</f>
        <v>0</v>
      </c>
    </row>
    <row r="6" spans="2:15" x14ac:dyDescent="0.3">
      <c r="B6" s="117">
        <v>45173</v>
      </c>
      <c r="C6" s="121">
        <v>23006</v>
      </c>
      <c r="E6" s="21">
        <v>45171</v>
      </c>
      <c r="F6" s="22">
        <v>6933</v>
      </c>
      <c r="G6" s="22">
        <v>0</v>
      </c>
      <c r="I6" s="18">
        <f t="shared" ref="I6:I36" si="0">SUM(F6:G6)</f>
        <v>6933</v>
      </c>
      <c r="K6" s="21">
        <v>45171</v>
      </c>
      <c r="M6" s="24">
        <v>6933</v>
      </c>
      <c r="N6" s="18">
        <f t="shared" ref="N6:N34" si="1">+L6+M6</f>
        <v>6933</v>
      </c>
      <c r="O6" s="2">
        <f t="shared" ref="O6:O34" si="2">+N6-I6</f>
        <v>0</v>
      </c>
    </row>
    <row r="7" spans="2:15" x14ac:dyDescent="0.3">
      <c r="B7" s="117"/>
      <c r="C7" s="122"/>
      <c r="E7" s="21">
        <v>45172</v>
      </c>
      <c r="F7" s="22">
        <v>4538</v>
      </c>
      <c r="G7" s="25">
        <v>210</v>
      </c>
      <c r="H7" s="2"/>
      <c r="I7" s="18">
        <f t="shared" si="0"/>
        <v>4748</v>
      </c>
      <c r="K7" s="21">
        <v>45172</v>
      </c>
      <c r="L7" s="2">
        <v>60</v>
      </c>
      <c r="M7" s="24">
        <v>4688</v>
      </c>
      <c r="N7" s="18">
        <f t="shared" si="1"/>
        <v>4748</v>
      </c>
      <c r="O7" s="2">
        <f t="shared" si="2"/>
        <v>0</v>
      </c>
    </row>
    <row r="8" spans="2:15" x14ac:dyDescent="0.3">
      <c r="B8" s="114"/>
      <c r="C8" s="123"/>
      <c r="E8" s="21">
        <v>45173</v>
      </c>
      <c r="F8" s="25">
        <v>10772</v>
      </c>
      <c r="G8" s="27">
        <v>60</v>
      </c>
      <c r="H8" s="2"/>
      <c r="I8" s="18">
        <f t="shared" si="0"/>
        <v>10832</v>
      </c>
      <c r="K8" s="21">
        <v>45173</v>
      </c>
      <c r="M8" s="24">
        <v>10832</v>
      </c>
      <c r="N8" s="18">
        <f t="shared" si="1"/>
        <v>10832</v>
      </c>
      <c r="O8" s="2">
        <f t="shared" si="2"/>
        <v>0</v>
      </c>
    </row>
    <row r="9" spans="2:15" x14ac:dyDescent="0.3">
      <c r="B9" s="15"/>
      <c r="C9" s="15"/>
      <c r="E9" s="21">
        <v>45174</v>
      </c>
      <c r="F9" s="27">
        <v>11962</v>
      </c>
      <c r="G9" s="28">
        <v>300</v>
      </c>
      <c r="H9" s="2"/>
      <c r="I9" s="18">
        <f t="shared" si="0"/>
        <v>12262</v>
      </c>
      <c r="K9" s="21">
        <v>45174</v>
      </c>
      <c r="M9" s="24">
        <v>12262</v>
      </c>
      <c r="N9" s="18">
        <f t="shared" si="1"/>
        <v>12262</v>
      </c>
      <c r="O9" s="2">
        <f t="shared" si="2"/>
        <v>0</v>
      </c>
    </row>
    <row r="10" spans="2:15" x14ac:dyDescent="0.3">
      <c r="B10" s="19">
        <v>45174</v>
      </c>
      <c r="C10" s="29">
        <v>10982</v>
      </c>
      <c r="E10" s="21">
        <v>45175</v>
      </c>
      <c r="F10" s="28">
        <v>10920</v>
      </c>
      <c r="G10" s="30">
        <v>264</v>
      </c>
      <c r="H10" s="2"/>
      <c r="I10" s="18">
        <f t="shared" si="0"/>
        <v>11184</v>
      </c>
      <c r="K10" s="21">
        <v>45175</v>
      </c>
      <c r="M10" s="24">
        <v>11184</v>
      </c>
      <c r="N10" s="18">
        <f t="shared" si="1"/>
        <v>11184</v>
      </c>
      <c r="O10" s="2">
        <f t="shared" si="2"/>
        <v>0</v>
      </c>
    </row>
    <row r="11" spans="2:15" x14ac:dyDescent="0.3">
      <c r="B11" s="19">
        <v>45175</v>
      </c>
      <c r="C11" s="31">
        <v>12022</v>
      </c>
      <c r="E11" s="21">
        <v>45176</v>
      </c>
      <c r="F11" s="30">
        <v>11675</v>
      </c>
      <c r="G11" s="25">
        <v>90</v>
      </c>
      <c r="H11" s="2"/>
      <c r="I11" s="18">
        <f t="shared" si="0"/>
        <v>11765</v>
      </c>
      <c r="J11" s="18"/>
      <c r="K11" s="21">
        <v>45176</v>
      </c>
      <c r="M11" s="24">
        <v>11765</v>
      </c>
      <c r="N11" s="18">
        <f t="shared" si="1"/>
        <v>11765</v>
      </c>
      <c r="O11" s="2">
        <f t="shared" si="2"/>
        <v>0</v>
      </c>
    </row>
    <row r="12" spans="2:15" x14ac:dyDescent="0.3">
      <c r="B12" s="19">
        <v>45176</v>
      </c>
      <c r="C12" s="32">
        <v>11220</v>
      </c>
      <c r="E12" s="21">
        <v>45177</v>
      </c>
      <c r="F12" s="25">
        <v>9814</v>
      </c>
      <c r="G12" s="25">
        <v>210</v>
      </c>
      <c r="H12" s="28">
        <v>20</v>
      </c>
      <c r="I12" s="18">
        <f>SUM(F12:H12)</f>
        <v>10044</v>
      </c>
      <c r="K12" s="21">
        <v>45177</v>
      </c>
      <c r="L12" s="2">
        <v>60</v>
      </c>
      <c r="M12" s="24">
        <v>9984</v>
      </c>
      <c r="N12" s="18">
        <f t="shared" si="1"/>
        <v>10044</v>
      </c>
      <c r="O12" s="2">
        <f t="shared" si="2"/>
        <v>0</v>
      </c>
    </row>
    <row r="13" spans="2:15" x14ac:dyDescent="0.3">
      <c r="B13" s="19">
        <v>45177</v>
      </c>
      <c r="C13" s="33">
        <v>11939</v>
      </c>
      <c r="E13" s="21">
        <v>45178</v>
      </c>
      <c r="F13" s="25">
        <v>7293</v>
      </c>
      <c r="G13" s="25">
        <v>120</v>
      </c>
      <c r="H13" s="2"/>
      <c r="I13" s="18">
        <f t="shared" si="0"/>
        <v>7413</v>
      </c>
      <c r="K13" s="21">
        <v>45178</v>
      </c>
      <c r="M13" s="24">
        <v>7413</v>
      </c>
      <c r="N13" s="18">
        <f t="shared" si="1"/>
        <v>7413</v>
      </c>
      <c r="O13" s="2">
        <f t="shared" si="2"/>
        <v>0</v>
      </c>
    </row>
    <row r="14" spans="2:15" x14ac:dyDescent="0.3">
      <c r="B14" s="117">
        <v>45180</v>
      </c>
      <c r="C14" s="124">
        <v>21063</v>
      </c>
      <c r="E14" s="21">
        <v>45179</v>
      </c>
      <c r="F14" s="25">
        <v>3536</v>
      </c>
      <c r="G14" s="28">
        <v>130</v>
      </c>
      <c r="H14" s="2"/>
      <c r="I14" s="18">
        <f t="shared" si="0"/>
        <v>3666</v>
      </c>
      <c r="K14" s="21">
        <v>45179</v>
      </c>
      <c r="M14" s="24">
        <v>3666</v>
      </c>
      <c r="N14" s="18">
        <f t="shared" si="1"/>
        <v>3666</v>
      </c>
      <c r="O14" s="2">
        <f t="shared" si="2"/>
        <v>0</v>
      </c>
    </row>
    <row r="15" spans="2:15" x14ac:dyDescent="0.3">
      <c r="B15" s="117"/>
      <c r="C15" s="125"/>
      <c r="E15" s="21">
        <v>45180</v>
      </c>
      <c r="F15" s="28">
        <v>11301</v>
      </c>
      <c r="G15" s="27">
        <v>97</v>
      </c>
      <c r="H15" s="2"/>
      <c r="I15" s="18">
        <f t="shared" si="0"/>
        <v>11398</v>
      </c>
      <c r="K15" s="21">
        <v>45180</v>
      </c>
      <c r="M15" s="24">
        <v>11398</v>
      </c>
      <c r="N15" s="18">
        <f t="shared" si="1"/>
        <v>11398</v>
      </c>
      <c r="O15" s="2">
        <f t="shared" si="2"/>
        <v>0</v>
      </c>
    </row>
    <row r="16" spans="2:15" x14ac:dyDescent="0.3">
      <c r="B16" s="114"/>
      <c r="C16" s="126"/>
      <c r="E16" s="21">
        <v>45181</v>
      </c>
      <c r="F16" s="27">
        <v>10644</v>
      </c>
      <c r="G16" s="22">
        <v>130</v>
      </c>
      <c r="H16" s="2"/>
      <c r="I16" s="18">
        <f t="shared" si="0"/>
        <v>10774</v>
      </c>
      <c r="K16" s="21">
        <v>45181</v>
      </c>
      <c r="M16" s="24">
        <v>10774</v>
      </c>
      <c r="N16" s="18">
        <f t="shared" si="1"/>
        <v>10774</v>
      </c>
      <c r="O16" s="2">
        <f t="shared" si="2"/>
        <v>0</v>
      </c>
    </row>
    <row r="17" spans="2:15" x14ac:dyDescent="0.3">
      <c r="B17" s="15"/>
      <c r="C17" s="15"/>
      <c r="E17" s="21">
        <v>45182</v>
      </c>
      <c r="F17" s="22">
        <v>9108</v>
      </c>
      <c r="G17" s="25">
        <v>60</v>
      </c>
      <c r="H17" s="2"/>
      <c r="I17" s="18">
        <f t="shared" si="0"/>
        <v>9168</v>
      </c>
      <c r="K17" s="21">
        <v>45182</v>
      </c>
      <c r="M17" s="24">
        <v>9168</v>
      </c>
      <c r="N17" s="18">
        <f t="shared" si="1"/>
        <v>9168</v>
      </c>
      <c r="O17" s="2">
        <f t="shared" si="2"/>
        <v>0</v>
      </c>
    </row>
    <row r="18" spans="2:15" x14ac:dyDescent="0.3">
      <c r="B18" s="19">
        <v>45181</v>
      </c>
      <c r="C18" s="32">
        <v>11451</v>
      </c>
      <c r="E18" s="21">
        <v>45183</v>
      </c>
      <c r="F18" s="25">
        <v>9698</v>
      </c>
      <c r="G18" s="27">
        <v>232</v>
      </c>
      <c r="H18" s="2"/>
      <c r="I18" s="18">
        <f t="shared" si="0"/>
        <v>9930</v>
      </c>
      <c r="K18" s="21">
        <v>45183</v>
      </c>
      <c r="M18" s="24">
        <v>9930</v>
      </c>
      <c r="N18" s="18">
        <f t="shared" si="1"/>
        <v>9930</v>
      </c>
      <c r="O18" s="2">
        <f t="shared" si="2"/>
        <v>0</v>
      </c>
    </row>
    <row r="19" spans="2:15" x14ac:dyDescent="0.3">
      <c r="B19" s="19">
        <v>45182</v>
      </c>
      <c r="C19" s="31">
        <v>10741</v>
      </c>
      <c r="E19" s="21">
        <v>45184</v>
      </c>
      <c r="F19" s="27">
        <v>11826</v>
      </c>
      <c r="G19" s="27">
        <v>130</v>
      </c>
      <c r="H19" s="2"/>
      <c r="I19" s="18">
        <f t="shared" si="0"/>
        <v>11956</v>
      </c>
      <c r="K19" s="21">
        <v>45184</v>
      </c>
      <c r="M19" s="24">
        <v>11956</v>
      </c>
      <c r="N19" s="18">
        <f t="shared" si="1"/>
        <v>11956</v>
      </c>
      <c r="O19" s="2">
        <f t="shared" si="2"/>
        <v>0</v>
      </c>
    </row>
    <row r="20" spans="2:15" x14ac:dyDescent="0.3">
      <c r="B20" s="19">
        <v>45183</v>
      </c>
      <c r="C20" s="34">
        <v>9238</v>
      </c>
      <c r="E20" s="21">
        <v>45185</v>
      </c>
      <c r="F20" s="27">
        <v>4369</v>
      </c>
      <c r="G20" s="27">
        <v>30</v>
      </c>
      <c r="H20" s="2"/>
      <c r="I20" s="18">
        <f t="shared" si="0"/>
        <v>4399</v>
      </c>
      <c r="K20" s="21">
        <v>45185</v>
      </c>
      <c r="M20" s="24">
        <v>4399</v>
      </c>
      <c r="N20" s="18">
        <f t="shared" si="1"/>
        <v>4399</v>
      </c>
      <c r="O20" s="2">
        <f t="shared" si="2"/>
        <v>0</v>
      </c>
    </row>
    <row r="21" spans="2:15" x14ac:dyDescent="0.3">
      <c r="B21" s="19">
        <v>45184</v>
      </c>
      <c r="C21" s="29">
        <v>9758</v>
      </c>
      <c r="E21" s="21">
        <v>45186</v>
      </c>
      <c r="F21" s="27">
        <v>3630</v>
      </c>
      <c r="G21" s="25">
        <v>60</v>
      </c>
      <c r="H21" s="2"/>
      <c r="I21" s="18">
        <f t="shared" si="0"/>
        <v>3690</v>
      </c>
      <c r="K21" s="21">
        <v>45186</v>
      </c>
      <c r="M21" s="24">
        <v>3690</v>
      </c>
      <c r="N21" s="18">
        <f t="shared" si="1"/>
        <v>3690</v>
      </c>
      <c r="O21" s="2">
        <f t="shared" si="2"/>
        <v>0</v>
      </c>
    </row>
    <row r="22" spans="2:15" x14ac:dyDescent="0.3">
      <c r="B22" s="117">
        <v>45187</v>
      </c>
      <c r="C22" s="118">
        <v>20217</v>
      </c>
      <c r="E22" s="21">
        <v>45187</v>
      </c>
      <c r="F22" s="67">
        <v>14385</v>
      </c>
      <c r="G22" s="69">
        <v>150</v>
      </c>
      <c r="H22" s="17"/>
      <c r="I22" s="18">
        <f t="shared" si="0"/>
        <v>14535</v>
      </c>
      <c r="K22" s="21">
        <v>45187</v>
      </c>
      <c r="M22" s="24">
        <v>14535</v>
      </c>
      <c r="N22" s="18">
        <f t="shared" si="1"/>
        <v>14535</v>
      </c>
      <c r="O22" s="2">
        <f t="shared" si="2"/>
        <v>0</v>
      </c>
    </row>
    <row r="23" spans="2:15" x14ac:dyDescent="0.3">
      <c r="B23" s="117"/>
      <c r="C23" s="119"/>
      <c r="E23" s="21">
        <v>45188</v>
      </c>
      <c r="F23" s="69">
        <v>10813</v>
      </c>
      <c r="G23" s="68">
        <v>0</v>
      </c>
      <c r="H23" s="17"/>
      <c r="I23" s="18">
        <f t="shared" si="0"/>
        <v>10813</v>
      </c>
      <c r="K23" s="21">
        <v>45188</v>
      </c>
      <c r="M23" s="24">
        <v>10813</v>
      </c>
      <c r="N23" s="18">
        <f t="shared" si="1"/>
        <v>10813</v>
      </c>
      <c r="O23" s="2">
        <f t="shared" si="2"/>
        <v>0</v>
      </c>
    </row>
    <row r="24" spans="2:15" x14ac:dyDescent="0.3">
      <c r="B24" s="114"/>
      <c r="C24" s="120"/>
      <c r="E24" s="21">
        <v>45189</v>
      </c>
      <c r="F24" s="28">
        <v>11974</v>
      </c>
      <c r="G24" s="67">
        <v>510</v>
      </c>
      <c r="H24" s="17"/>
      <c r="I24" s="18">
        <f t="shared" si="0"/>
        <v>12484</v>
      </c>
      <c r="K24" s="21">
        <v>45189</v>
      </c>
      <c r="M24" s="24">
        <v>12484</v>
      </c>
      <c r="N24" s="18">
        <f t="shared" si="1"/>
        <v>12484</v>
      </c>
      <c r="O24" s="2">
        <f t="shared" si="2"/>
        <v>0</v>
      </c>
    </row>
    <row r="25" spans="2:15" x14ac:dyDescent="0.3">
      <c r="B25" s="15"/>
      <c r="C25" s="15"/>
      <c r="E25" s="21">
        <v>45190</v>
      </c>
      <c r="F25" s="67">
        <v>9770</v>
      </c>
      <c r="G25" s="57">
        <v>220</v>
      </c>
      <c r="H25" s="17"/>
      <c r="I25" s="18">
        <f t="shared" si="0"/>
        <v>9990</v>
      </c>
      <c r="K25" s="21">
        <v>45190</v>
      </c>
      <c r="M25" s="24">
        <v>9990</v>
      </c>
      <c r="N25" s="18">
        <f t="shared" si="1"/>
        <v>9990</v>
      </c>
      <c r="O25" s="2">
        <f t="shared" si="2"/>
        <v>0</v>
      </c>
    </row>
    <row r="26" spans="2:15" x14ac:dyDescent="0.3">
      <c r="B26" s="19">
        <v>45188</v>
      </c>
      <c r="C26" s="29">
        <v>14445</v>
      </c>
      <c r="E26" s="21">
        <v>45191</v>
      </c>
      <c r="F26" s="57">
        <v>10246</v>
      </c>
      <c r="G26" s="57">
        <v>183</v>
      </c>
      <c r="H26" s="17"/>
      <c r="I26" s="18">
        <f t="shared" si="0"/>
        <v>10429</v>
      </c>
      <c r="K26" s="21">
        <v>45191</v>
      </c>
      <c r="L26" s="2"/>
      <c r="M26" s="24">
        <v>10429</v>
      </c>
      <c r="N26" s="18">
        <f t="shared" si="1"/>
        <v>10429</v>
      </c>
      <c r="O26" s="2">
        <f t="shared" si="2"/>
        <v>0</v>
      </c>
    </row>
    <row r="27" spans="2:15" x14ac:dyDescent="0.3">
      <c r="B27" s="19">
        <v>45189</v>
      </c>
      <c r="C27" s="33">
        <v>10963</v>
      </c>
      <c r="E27" s="21">
        <v>45192</v>
      </c>
      <c r="F27" s="57">
        <v>6726</v>
      </c>
      <c r="G27" s="57">
        <v>30</v>
      </c>
      <c r="H27" s="17"/>
      <c r="I27" s="18">
        <f t="shared" si="0"/>
        <v>6756</v>
      </c>
      <c r="K27" s="21">
        <v>45192</v>
      </c>
      <c r="L27" s="2">
        <v>20</v>
      </c>
      <c r="M27" s="24">
        <v>6736</v>
      </c>
      <c r="N27" s="18">
        <f t="shared" si="1"/>
        <v>6756</v>
      </c>
      <c r="O27" s="2">
        <f t="shared" si="2"/>
        <v>0</v>
      </c>
    </row>
    <row r="28" spans="2:15" x14ac:dyDescent="0.3">
      <c r="B28" s="19">
        <v>45190</v>
      </c>
      <c r="C28" s="32">
        <v>11974</v>
      </c>
      <c r="E28" s="21">
        <v>45193</v>
      </c>
      <c r="F28" s="57">
        <v>4069</v>
      </c>
      <c r="G28" s="69">
        <v>70</v>
      </c>
      <c r="H28" s="17"/>
      <c r="I28" s="18">
        <f t="shared" si="0"/>
        <v>4139</v>
      </c>
      <c r="K28" s="21">
        <v>45193</v>
      </c>
      <c r="M28" s="24">
        <v>4139</v>
      </c>
      <c r="N28" s="18">
        <f t="shared" si="1"/>
        <v>4139</v>
      </c>
      <c r="O28" s="2">
        <f t="shared" si="2"/>
        <v>0</v>
      </c>
    </row>
    <row r="29" spans="2:15" x14ac:dyDescent="0.3">
      <c r="B29" s="19">
        <v>45191</v>
      </c>
      <c r="C29" s="29">
        <v>10280</v>
      </c>
      <c r="E29" s="21">
        <v>45194</v>
      </c>
      <c r="F29" s="69">
        <v>11232</v>
      </c>
      <c r="G29" s="68">
        <v>100</v>
      </c>
      <c r="H29" s="17"/>
      <c r="I29" s="18">
        <f t="shared" si="0"/>
        <v>11332</v>
      </c>
      <c r="K29" s="21">
        <v>45194</v>
      </c>
      <c r="M29" s="24">
        <v>11332</v>
      </c>
      <c r="N29" s="18">
        <f t="shared" si="1"/>
        <v>11332</v>
      </c>
      <c r="O29" s="2">
        <f t="shared" si="2"/>
        <v>0</v>
      </c>
    </row>
    <row r="30" spans="2:15" x14ac:dyDescent="0.3">
      <c r="B30" s="117">
        <v>45194</v>
      </c>
      <c r="C30" s="118">
        <v>21474</v>
      </c>
      <c r="E30" s="21">
        <v>45195</v>
      </c>
      <c r="F30" s="68">
        <v>10249</v>
      </c>
      <c r="G30" s="67">
        <v>0</v>
      </c>
      <c r="H30" s="17"/>
      <c r="I30" s="18">
        <f t="shared" si="0"/>
        <v>10249</v>
      </c>
      <c r="K30" s="21">
        <v>45195</v>
      </c>
      <c r="M30" s="24">
        <v>10249</v>
      </c>
      <c r="N30" s="18">
        <f t="shared" si="1"/>
        <v>10249</v>
      </c>
      <c r="O30" s="2">
        <f t="shared" si="2"/>
        <v>0</v>
      </c>
    </row>
    <row r="31" spans="2:15" x14ac:dyDescent="0.3">
      <c r="B31" s="117"/>
      <c r="C31" s="119"/>
      <c r="E31" s="21">
        <v>45196</v>
      </c>
      <c r="F31" s="67">
        <v>8971</v>
      </c>
      <c r="G31" s="68">
        <v>40</v>
      </c>
      <c r="H31" s="69">
        <v>30</v>
      </c>
      <c r="I31" s="18">
        <f>SUM(F31:H31)</f>
        <v>9041</v>
      </c>
      <c r="K31" s="21">
        <v>45196</v>
      </c>
      <c r="M31" s="24">
        <v>9041</v>
      </c>
      <c r="N31" s="18">
        <f t="shared" si="1"/>
        <v>9041</v>
      </c>
      <c r="O31" s="2">
        <f t="shared" si="2"/>
        <v>0</v>
      </c>
    </row>
    <row r="32" spans="2:15" x14ac:dyDescent="0.3">
      <c r="B32" s="114"/>
      <c r="C32" s="120"/>
      <c r="E32" s="21">
        <v>45197</v>
      </c>
      <c r="F32" s="68">
        <v>9757</v>
      </c>
      <c r="G32" s="69">
        <v>62</v>
      </c>
      <c r="H32" s="17"/>
      <c r="I32" s="18">
        <f t="shared" si="0"/>
        <v>9819</v>
      </c>
      <c r="K32" s="21">
        <v>45197</v>
      </c>
      <c r="M32" s="24">
        <v>9819</v>
      </c>
      <c r="N32" s="18">
        <f t="shared" si="1"/>
        <v>9819</v>
      </c>
      <c r="O32" s="2">
        <f t="shared" si="2"/>
        <v>0</v>
      </c>
    </row>
    <row r="33" spans="2:15" x14ac:dyDescent="0.3">
      <c r="B33" s="15"/>
      <c r="C33" s="15"/>
      <c r="E33" s="21">
        <v>45198</v>
      </c>
      <c r="F33" s="69">
        <v>12941</v>
      </c>
      <c r="G33" s="69">
        <v>130</v>
      </c>
      <c r="H33" s="17"/>
      <c r="I33" s="18">
        <f t="shared" si="0"/>
        <v>13071</v>
      </c>
      <c r="K33" s="21">
        <v>45198</v>
      </c>
      <c r="M33" s="24">
        <v>13071</v>
      </c>
      <c r="N33" s="18">
        <f t="shared" si="1"/>
        <v>13071</v>
      </c>
      <c r="O33" s="2">
        <f t="shared" si="2"/>
        <v>0</v>
      </c>
    </row>
    <row r="34" spans="2:15" x14ac:dyDescent="0.3">
      <c r="B34" s="19">
        <v>45195</v>
      </c>
      <c r="C34" s="93">
        <v>11302</v>
      </c>
      <c r="D34" s="35"/>
      <c r="E34" s="21">
        <v>45199</v>
      </c>
      <c r="F34" s="30">
        <v>9572</v>
      </c>
      <c r="G34" s="69">
        <v>165</v>
      </c>
      <c r="H34" s="17"/>
      <c r="I34" s="18">
        <f t="shared" si="0"/>
        <v>9737</v>
      </c>
      <c r="K34" s="21">
        <v>45199</v>
      </c>
      <c r="M34" s="24">
        <v>9737</v>
      </c>
      <c r="N34" s="18">
        <f t="shared" si="1"/>
        <v>9737</v>
      </c>
      <c r="O34" s="2">
        <f t="shared" si="2"/>
        <v>0</v>
      </c>
    </row>
    <row r="35" spans="2:15" x14ac:dyDescent="0.3">
      <c r="B35" s="19">
        <v>45196</v>
      </c>
      <c r="C35" s="94">
        <v>10349</v>
      </c>
      <c r="D35" s="35"/>
      <c r="E35" s="2"/>
      <c r="F35" s="2"/>
      <c r="G35" s="2"/>
      <c r="H35" s="2"/>
      <c r="I35" s="18">
        <f t="shared" si="0"/>
        <v>0</v>
      </c>
      <c r="K35" s="23"/>
      <c r="M35" s="36"/>
      <c r="N35" s="18"/>
      <c r="O35" s="2"/>
    </row>
    <row r="36" spans="2:15" x14ac:dyDescent="0.3">
      <c r="B36" s="19">
        <v>45197</v>
      </c>
      <c r="C36" s="95">
        <v>8971</v>
      </c>
      <c r="D36" s="35"/>
      <c r="E36" s="2"/>
      <c r="F36" s="2"/>
      <c r="G36" s="2"/>
      <c r="H36" s="2"/>
      <c r="I36" s="18">
        <f t="shared" si="0"/>
        <v>0</v>
      </c>
      <c r="K36" s="37"/>
      <c r="L36" s="111"/>
      <c r="O36" s="2"/>
    </row>
    <row r="37" spans="2:15" x14ac:dyDescent="0.3">
      <c r="B37" s="19">
        <v>45198</v>
      </c>
      <c r="C37" s="94">
        <v>9797</v>
      </c>
      <c r="D37" s="35"/>
      <c r="E37" s="17"/>
      <c r="F37" s="17"/>
      <c r="G37" s="2"/>
      <c r="H37" s="2"/>
      <c r="I37" s="38"/>
    </row>
    <row r="38" spans="2:15" x14ac:dyDescent="0.3">
      <c r="B38" s="113">
        <v>45201</v>
      </c>
      <c r="C38" s="115">
        <v>22900</v>
      </c>
      <c r="D38" s="35"/>
      <c r="E38" s="39" t="s">
        <v>11</v>
      </c>
      <c r="F38" s="40"/>
      <c r="G38" s="40"/>
      <c r="H38" s="40"/>
      <c r="I38" s="40">
        <f>SUM(I5:I37)</f>
        <v>284092</v>
      </c>
      <c r="K38" s="39" t="s">
        <v>11</v>
      </c>
      <c r="L38" s="112"/>
      <c r="M38" s="41"/>
      <c r="N38" s="41">
        <f>SUM(N5:N34)</f>
        <v>284092</v>
      </c>
      <c r="O38" s="42">
        <f>SUM(O5:O37)</f>
        <v>0</v>
      </c>
    </row>
    <row r="39" spans="2:15" x14ac:dyDescent="0.3">
      <c r="B39" s="114"/>
      <c r="C39" s="116"/>
    </row>
    <row r="40" spans="2:15" x14ac:dyDescent="0.3">
      <c r="B40" s="19">
        <v>45201</v>
      </c>
      <c r="C40" s="3">
        <v>5119</v>
      </c>
    </row>
    <row r="41" spans="2:15" x14ac:dyDescent="0.3">
      <c r="B41" s="39" t="s">
        <v>11</v>
      </c>
      <c r="C41" s="43">
        <f>SUM(C6:C39)</f>
        <v>284092</v>
      </c>
      <c r="I41" s="24"/>
    </row>
    <row r="42" spans="2:15" x14ac:dyDescent="0.3">
      <c r="J42" s="24"/>
    </row>
    <row r="44" spans="2:15" ht="18" x14ac:dyDescent="0.35">
      <c r="B44" s="44" t="s">
        <v>12</v>
      </c>
      <c r="C44" s="45">
        <f>+C41</f>
        <v>284092</v>
      </c>
    </row>
    <row r="45" spans="2:15" ht="18" x14ac:dyDescent="0.35">
      <c r="B45" s="46" t="s">
        <v>13</v>
      </c>
      <c r="C45" s="45">
        <f>N38</f>
        <v>284092</v>
      </c>
      <c r="I45" s="3"/>
      <c r="J45" s="3"/>
      <c r="K45" s="3"/>
    </row>
    <row r="46" spans="2:15" ht="18" x14ac:dyDescent="0.35">
      <c r="B46" s="47" t="s">
        <v>14</v>
      </c>
      <c r="C46" s="45">
        <f>+C44-C45</f>
        <v>0</v>
      </c>
      <c r="I46" s="3"/>
      <c r="J46" s="3"/>
      <c r="K46" s="3"/>
    </row>
    <row r="47" spans="2:15" x14ac:dyDescent="0.3">
      <c r="I47" s="3"/>
      <c r="J47" s="3"/>
      <c r="K47" s="3"/>
    </row>
    <row r="48" spans="2:15" x14ac:dyDescent="0.3">
      <c r="I48" s="3"/>
      <c r="J48" s="3"/>
      <c r="K48" s="3"/>
    </row>
    <row r="49" spans="9:11" x14ac:dyDescent="0.3">
      <c r="I49" s="3"/>
      <c r="J49" s="3"/>
      <c r="K49" s="3"/>
    </row>
  </sheetData>
  <mergeCells count="10">
    <mergeCell ref="B38:B39"/>
    <mergeCell ref="C38:C39"/>
    <mergeCell ref="B30:B32"/>
    <mergeCell ref="C30:C32"/>
    <mergeCell ref="B6:B8"/>
    <mergeCell ref="C6:C8"/>
    <mergeCell ref="B14:B16"/>
    <mergeCell ref="C14:C16"/>
    <mergeCell ref="B22:B24"/>
    <mergeCell ref="C22:C24"/>
  </mergeCells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444997-B198-495B-B3FC-C34ABA524851}">
  <dimension ref="A1:Z55"/>
  <sheetViews>
    <sheetView zoomScale="80" zoomScaleNormal="80" workbookViewId="0">
      <selection activeCell="F18" sqref="F18"/>
    </sheetView>
  </sheetViews>
  <sheetFormatPr baseColWidth="10" defaultRowHeight="14.4" x14ac:dyDescent="0.3"/>
  <cols>
    <col min="1" max="1" width="37.44140625" bestFit="1" customWidth="1"/>
    <col min="2" max="2" width="15.44140625" bestFit="1" customWidth="1"/>
    <col min="4" max="4" width="34.44140625" bestFit="1" customWidth="1"/>
    <col min="5" max="5" width="19.33203125" style="3" customWidth="1"/>
    <col min="6" max="6" width="18.88671875" style="3" bestFit="1" customWidth="1"/>
    <col min="7" max="7" width="11.44140625" bestFit="1" customWidth="1"/>
    <col min="9" max="9" width="28.21875" bestFit="1" customWidth="1"/>
    <col min="10" max="10" width="11.6640625" bestFit="1" customWidth="1"/>
    <col min="11" max="11" width="11.44140625" bestFit="1" customWidth="1"/>
    <col min="12" max="12" width="11.6640625" bestFit="1" customWidth="1"/>
    <col min="13" max="13" width="10.109375" bestFit="1" customWidth="1"/>
    <col min="14" max="14" width="5.109375" bestFit="1" customWidth="1"/>
    <col min="15" max="15" width="11.6640625" bestFit="1" customWidth="1"/>
    <col min="16" max="16" width="10.5546875" bestFit="1" customWidth="1"/>
    <col min="17" max="17" width="10" bestFit="1" customWidth="1"/>
    <col min="18" max="18" width="8.88671875" bestFit="1" customWidth="1"/>
    <col min="19" max="19" width="10" bestFit="1" customWidth="1"/>
    <col min="20" max="20" width="8.88671875" bestFit="1" customWidth="1"/>
    <col min="21" max="21" width="10" bestFit="1" customWidth="1"/>
    <col min="22" max="22" width="9.109375" bestFit="1" customWidth="1"/>
    <col min="23" max="23" width="10" bestFit="1" customWidth="1"/>
    <col min="24" max="24" width="8.88671875" bestFit="1" customWidth="1"/>
    <col min="25" max="25" width="10" bestFit="1" customWidth="1"/>
    <col min="26" max="26" width="8.88671875" bestFit="1" customWidth="1"/>
  </cols>
  <sheetData>
    <row r="1" spans="1:26" s="52" customFormat="1" ht="18.75" customHeight="1" x14ac:dyDescent="0.35">
      <c r="A1" s="48" t="s">
        <v>15</v>
      </c>
      <c r="B1" s="49">
        <f>+K40</f>
        <v>20140</v>
      </c>
      <c r="C1" s="50"/>
      <c r="D1" s="51" t="s">
        <v>16</v>
      </c>
      <c r="E1" s="49">
        <f>+B42</f>
        <v>17555</v>
      </c>
    </row>
    <row r="2" spans="1:26" s="52" customFormat="1" ht="18.75" customHeight="1" x14ac:dyDescent="0.35">
      <c r="A2" s="48" t="s">
        <v>17</v>
      </c>
      <c r="B2" s="53">
        <f>+M40</f>
        <v>17630</v>
      </c>
      <c r="C2" s="50"/>
      <c r="D2" s="51" t="s">
        <v>18</v>
      </c>
      <c r="E2" s="49">
        <f>+G40</f>
        <v>17555</v>
      </c>
    </row>
    <row r="4" spans="1:26" x14ac:dyDescent="0.3">
      <c r="A4" s="1" t="s">
        <v>0</v>
      </c>
    </row>
    <row r="5" spans="1:26" x14ac:dyDescent="0.3">
      <c r="A5" s="92" t="s">
        <v>50</v>
      </c>
      <c r="B5" s="15"/>
      <c r="D5" s="4" t="s">
        <v>1</v>
      </c>
      <c r="E5" s="5"/>
      <c r="F5" s="5"/>
      <c r="G5" s="5"/>
      <c r="I5" s="54" t="s">
        <v>19</v>
      </c>
      <c r="J5" s="54"/>
      <c r="K5" s="54"/>
      <c r="L5" s="54"/>
      <c r="M5" s="54"/>
      <c r="N5" s="54"/>
      <c r="O5" s="54"/>
      <c r="P5" s="54"/>
      <c r="Q5" s="54"/>
      <c r="R5" s="54"/>
      <c r="S5" s="54"/>
      <c r="T5" s="54"/>
      <c r="U5" s="54"/>
      <c r="V5" s="54"/>
      <c r="W5" s="54"/>
      <c r="X5" s="54"/>
      <c r="Y5" s="54"/>
      <c r="Z5" s="54"/>
    </row>
    <row r="6" spans="1:26" ht="14.4" customHeight="1" x14ac:dyDescent="0.3">
      <c r="A6" s="19">
        <v>45173</v>
      </c>
      <c r="B6" s="20">
        <v>600</v>
      </c>
      <c r="D6" s="9" t="s">
        <v>3</v>
      </c>
      <c r="E6" s="10" t="s">
        <v>20</v>
      </c>
      <c r="F6" s="10" t="s">
        <v>21</v>
      </c>
      <c r="G6" s="11" t="s">
        <v>7</v>
      </c>
      <c r="I6" s="128" t="s">
        <v>22</v>
      </c>
      <c r="J6" s="128" t="s">
        <v>23</v>
      </c>
      <c r="K6" s="128"/>
      <c r="L6" s="135" t="s">
        <v>24</v>
      </c>
      <c r="M6" s="136"/>
      <c r="N6" s="127" t="s">
        <v>25</v>
      </c>
      <c r="O6" s="135" t="s">
        <v>26</v>
      </c>
      <c r="P6" s="136"/>
      <c r="Q6" s="143" t="s">
        <v>27</v>
      </c>
      <c r="R6" s="143"/>
      <c r="S6" s="143"/>
      <c r="T6" s="143"/>
      <c r="U6" s="143"/>
      <c r="V6" s="143"/>
      <c r="W6" s="143"/>
      <c r="X6" s="143"/>
      <c r="Y6" s="143"/>
      <c r="Z6" s="136"/>
    </row>
    <row r="7" spans="1:26" x14ac:dyDescent="0.3">
      <c r="A7" s="117">
        <v>45173</v>
      </c>
      <c r="B7" s="140">
        <v>1195</v>
      </c>
      <c r="E7" s="17"/>
      <c r="F7" s="17"/>
      <c r="G7" s="18">
        <f>SUM(E7:F7)</f>
        <v>0</v>
      </c>
      <c r="I7" s="128"/>
      <c r="J7" s="128" t="s">
        <v>28</v>
      </c>
      <c r="K7" s="128" t="s">
        <v>29</v>
      </c>
      <c r="L7" s="131" t="s">
        <v>28</v>
      </c>
      <c r="M7" s="133" t="s">
        <v>29</v>
      </c>
      <c r="N7" s="127"/>
      <c r="O7" s="128" t="s">
        <v>28</v>
      </c>
      <c r="P7" s="128" t="s">
        <v>29</v>
      </c>
      <c r="Q7" s="136" t="s">
        <v>30</v>
      </c>
      <c r="R7" s="128"/>
      <c r="S7" s="128" t="s">
        <v>31</v>
      </c>
      <c r="T7" s="128"/>
      <c r="U7" s="128" t="s">
        <v>32</v>
      </c>
      <c r="V7" s="128"/>
      <c r="W7" s="128" t="s">
        <v>33</v>
      </c>
      <c r="X7" s="128"/>
      <c r="Y7" s="128" t="s">
        <v>34</v>
      </c>
      <c r="Z7" s="128"/>
    </row>
    <row r="8" spans="1:26" x14ac:dyDescent="0.3">
      <c r="A8" s="117"/>
      <c r="B8" s="141"/>
      <c r="D8" s="19">
        <v>45170</v>
      </c>
      <c r="E8" s="57">
        <v>5</v>
      </c>
      <c r="F8" s="57">
        <v>655</v>
      </c>
      <c r="G8" s="18">
        <f>SUM(E8:F8)</f>
        <v>660</v>
      </c>
      <c r="I8" s="128"/>
      <c r="J8" s="128"/>
      <c r="K8" s="128"/>
      <c r="L8" s="132"/>
      <c r="M8" s="134"/>
      <c r="N8" s="127"/>
      <c r="O8" s="128"/>
      <c r="P8" s="128"/>
      <c r="Q8" s="59" t="s">
        <v>28</v>
      </c>
      <c r="R8" s="60" t="s">
        <v>29</v>
      </c>
      <c r="S8" s="60" t="s">
        <v>28</v>
      </c>
      <c r="T8" s="60" t="s">
        <v>29</v>
      </c>
      <c r="U8" s="60" t="s">
        <v>28</v>
      </c>
      <c r="V8" s="60" t="s">
        <v>29</v>
      </c>
      <c r="W8" s="60" t="s">
        <v>28</v>
      </c>
      <c r="X8" s="60" t="s">
        <v>29</v>
      </c>
      <c r="Y8" s="60" t="s">
        <v>28</v>
      </c>
      <c r="Z8" s="60" t="s">
        <v>29</v>
      </c>
    </row>
    <row r="9" spans="1:26" x14ac:dyDescent="0.3">
      <c r="A9" s="114"/>
      <c r="B9" s="142"/>
      <c r="D9" s="19">
        <v>45171</v>
      </c>
      <c r="E9" s="57">
        <v>25</v>
      </c>
      <c r="F9" s="57">
        <v>510</v>
      </c>
      <c r="G9" s="18">
        <f t="shared" ref="G9:G39" si="0">SUM(E9:F9)</f>
        <v>535</v>
      </c>
      <c r="I9" s="61">
        <v>45170</v>
      </c>
      <c r="J9" s="62">
        <v>154</v>
      </c>
      <c r="K9" s="63">
        <v>770</v>
      </c>
      <c r="L9" s="64">
        <v>123</v>
      </c>
      <c r="M9" s="63">
        <v>660</v>
      </c>
      <c r="N9" s="127"/>
      <c r="O9" s="65">
        <v>145</v>
      </c>
      <c r="P9" s="63">
        <v>770</v>
      </c>
      <c r="Q9" s="66">
        <v>0</v>
      </c>
      <c r="R9" s="63">
        <v>0</v>
      </c>
      <c r="S9" s="62">
        <v>1</v>
      </c>
      <c r="T9" s="63">
        <v>5</v>
      </c>
      <c r="U9" s="62">
        <v>18</v>
      </c>
      <c r="V9" s="63">
        <v>90</v>
      </c>
      <c r="W9" s="62">
        <v>2</v>
      </c>
      <c r="X9" s="63">
        <v>10</v>
      </c>
      <c r="Y9" s="62">
        <v>1</v>
      </c>
      <c r="Z9" s="63">
        <v>5</v>
      </c>
    </row>
    <row r="10" spans="1:26" x14ac:dyDescent="0.3">
      <c r="A10" s="15"/>
      <c r="B10" s="15"/>
      <c r="D10" s="19">
        <v>45172</v>
      </c>
      <c r="E10" s="67">
        <v>0</v>
      </c>
      <c r="F10" s="67">
        <v>270</v>
      </c>
      <c r="G10" s="18">
        <f t="shared" si="0"/>
        <v>270</v>
      </c>
      <c r="I10" s="61">
        <v>45171</v>
      </c>
      <c r="J10" s="62">
        <v>124</v>
      </c>
      <c r="K10" s="63">
        <v>620</v>
      </c>
      <c r="L10" s="64">
        <v>99</v>
      </c>
      <c r="M10" s="63">
        <v>540</v>
      </c>
      <c r="N10" s="127"/>
      <c r="O10" s="65">
        <v>114</v>
      </c>
      <c r="P10" s="63">
        <v>620</v>
      </c>
      <c r="Q10" s="66">
        <v>0</v>
      </c>
      <c r="R10" s="63">
        <v>0</v>
      </c>
      <c r="S10" s="62">
        <v>0</v>
      </c>
      <c r="T10" s="63">
        <v>0</v>
      </c>
      <c r="U10" s="62">
        <v>11</v>
      </c>
      <c r="V10" s="63">
        <v>55</v>
      </c>
      <c r="W10" s="62">
        <v>4</v>
      </c>
      <c r="X10" s="63">
        <v>25</v>
      </c>
      <c r="Y10" s="62">
        <v>0</v>
      </c>
      <c r="Z10" s="63">
        <v>0</v>
      </c>
    </row>
    <row r="11" spans="1:26" x14ac:dyDescent="0.3">
      <c r="A11" s="19">
        <v>45174</v>
      </c>
      <c r="B11" s="29">
        <v>270</v>
      </c>
      <c r="D11" s="19">
        <v>45173</v>
      </c>
      <c r="E11" s="68">
        <v>0</v>
      </c>
      <c r="F11" s="68">
        <v>600</v>
      </c>
      <c r="G11" s="18">
        <f t="shared" si="0"/>
        <v>600</v>
      </c>
      <c r="I11" s="61">
        <v>45172</v>
      </c>
      <c r="J11" s="62">
        <v>63</v>
      </c>
      <c r="K11" s="63">
        <v>315</v>
      </c>
      <c r="L11" s="64">
        <v>53</v>
      </c>
      <c r="M11" s="63">
        <v>300</v>
      </c>
      <c r="N11" s="127"/>
      <c r="O11" s="65">
        <v>56</v>
      </c>
      <c r="P11" s="63">
        <v>315</v>
      </c>
      <c r="Q11" s="66">
        <v>0</v>
      </c>
      <c r="R11" s="63">
        <v>0</v>
      </c>
      <c r="S11" s="62">
        <v>0</v>
      </c>
      <c r="T11" s="63">
        <v>0</v>
      </c>
      <c r="U11" s="62">
        <v>2</v>
      </c>
      <c r="V11" s="63">
        <v>10</v>
      </c>
      <c r="W11" s="62">
        <v>0</v>
      </c>
      <c r="X11" s="63">
        <v>0</v>
      </c>
      <c r="Y11" s="62">
        <v>1</v>
      </c>
      <c r="Z11" s="63">
        <v>5</v>
      </c>
    </row>
    <row r="12" spans="1:26" x14ac:dyDescent="0.3">
      <c r="A12" s="19">
        <v>45175</v>
      </c>
      <c r="B12" s="32">
        <v>615</v>
      </c>
      <c r="D12" s="19">
        <v>45174</v>
      </c>
      <c r="E12" s="68">
        <v>15</v>
      </c>
      <c r="F12" s="69">
        <v>615</v>
      </c>
      <c r="G12" s="18">
        <f t="shared" si="0"/>
        <v>630</v>
      </c>
      <c r="I12" s="61">
        <v>45173</v>
      </c>
      <c r="J12" s="62">
        <v>133</v>
      </c>
      <c r="K12" s="63">
        <v>665</v>
      </c>
      <c r="L12" s="64">
        <v>116</v>
      </c>
      <c r="M12" s="63">
        <v>590</v>
      </c>
      <c r="N12" s="127"/>
      <c r="O12" s="65">
        <v>131</v>
      </c>
      <c r="P12" s="63">
        <v>665</v>
      </c>
      <c r="Q12" s="66">
        <v>0</v>
      </c>
      <c r="R12" s="63">
        <v>0</v>
      </c>
      <c r="S12" s="62">
        <v>2</v>
      </c>
      <c r="T12" s="63">
        <v>10</v>
      </c>
      <c r="U12" s="62">
        <v>10</v>
      </c>
      <c r="V12" s="63">
        <v>50</v>
      </c>
      <c r="W12" s="62">
        <v>3</v>
      </c>
      <c r="X12" s="63">
        <v>15</v>
      </c>
      <c r="Y12" s="62">
        <v>0</v>
      </c>
      <c r="Z12" s="63">
        <v>0</v>
      </c>
    </row>
    <row r="13" spans="1:26" x14ac:dyDescent="0.3">
      <c r="A13" s="19">
        <v>45176</v>
      </c>
      <c r="B13" s="33">
        <v>625</v>
      </c>
      <c r="D13" s="19">
        <v>45175</v>
      </c>
      <c r="E13" s="69">
        <v>10</v>
      </c>
      <c r="F13" s="57">
        <v>605</v>
      </c>
      <c r="G13" s="18">
        <f t="shared" si="0"/>
        <v>615</v>
      </c>
      <c r="I13" s="61">
        <v>45174</v>
      </c>
      <c r="J13" s="62">
        <v>146</v>
      </c>
      <c r="K13" s="63">
        <v>730</v>
      </c>
      <c r="L13" s="64">
        <v>119</v>
      </c>
      <c r="M13" s="63">
        <v>620</v>
      </c>
      <c r="N13" s="127"/>
      <c r="O13" s="65">
        <v>141</v>
      </c>
      <c r="P13" s="63">
        <v>730</v>
      </c>
      <c r="Q13" s="66">
        <v>1</v>
      </c>
      <c r="R13" s="63">
        <v>5</v>
      </c>
      <c r="S13" s="62">
        <v>1</v>
      </c>
      <c r="T13" s="63">
        <v>5</v>
      </c>
      <c r="U13" s="62">
        <v>15</v>
      </c>
      <c r="V13" s="63">
        <v>75</v>
      </c>
      <c r="W13" s="62">
        <v>5</v>
      </c>
      <c r="X13" s="63">
        <v>25</v>
      </c>
      <c r="Y13" s="62">
        <v>0</v>
      </c>
      <c r="Z13" s="63">
        <v>0</v>
      </c>
    </row>
    <row r="14" spans="1:26" ht="16.2" customHeight="1" x14ac:dyDescent="0.3">
      <c r="A14" s="19">
        <v>45177</v>
      </c>
      <c r="B14" s="31">
        <v>620</v>
      </c>
      <c r="D14" s="19">
        <v>45176</v>
      </c>
      <c r="E14" s="57">
        <v>15</v>
      </c>
      <c r="F14" s="67">
        <v>730</v>
      </c>
      <c r="G14" s="18">
        <f t="shared" si="0"/>
        <v>745</v>
      </c>
      <c r="H14" s="18"/>
      <c r="I14" s="61">
        <v>45175</v>
      </c>
      <c r="J14" s="62">
        <v>139</v>
      </c>
      <c r="K14" s="63">
        <v>695</v>
      </c>
      <c r="L14" s="64">
        <v>117</v>
      </c>
      <c r="M14" s="63">
        <v>620</v>
      </c>
      <c r="N14" s="127"/>
      <c r="O14" s="65">
        <v>132</v>
      </c>
      <c r="P14" s="63">
        <v>695</v>
      </c>
      <c r="Q14" s="66">
        <v>0</v>
      </c>
      <c r="R14" s="63">
        <v>0</v>
      </c>
      <c r="S14" s="62">
        <v>1</v>
      </c>
      <c r="T14" s="63">
        <v>5</v>
      </c>
      <c r="U14" s="62">
        <v>10</v>
      </c>
      <c r="V14" s="63">
        <v>50</v>
      </c>
      <c r="W14" s="62">
        <v>4</v>
      </c>
      <c r="X14" s="63">
        <v>20</v>
      </c>
      <c r="Y14" s="62">
        <v>0</v>
      </c>
      <c r="Z14" s="63">
        <v>0</v>
      </c>
    </row>
    <row r="15" spans="1:26" x14ac:dyDescent="0.3">
      <c r="A15" s="117">
        <v>45180</v>
      </c>
      <c r="B15" s="124">
        <v>1885</v>
      </c>
      <c r="D15" s="19">
        <v>45177</v>
      </c>
      <c r="E15" s="67">
        <v>5</v>
      </c>
      <c r="F15" s="67">
        <v>630</v>
      </c>
      <c r="G15" s="18">
        <f t="shared" si="0"/>
        <v>635</v>
      </c>
      <c r="I15" s="61">
        <v>45176</v>
      </c>
      <c r="J15" s="62">
        <v>157</v>
      </c>
      <c r="K15" s="63">
        <v>785</v>
      </c>
      <c r="L15" s="64">
        <v>139</v>
      </c>
      <c r="M15" s="63">
        <v>725</v>
      </c>
      <c r="N15" s="127"/>
      <c r="O15" s="65">
        <v>150</v>
      </c>
      <c r="P15" s="63">
        <v>780</v>
      </c>
      <c r="Q15" s="66">
        <v>0</v>
      </c>
      <c r="R15" s="63">
        <v>0</v>
      </c>
      <c r="S15" s="62">
        <v>0</v>
      </c>
      <c r="T15" s="63">
        <v>0</v>
      </c>
      <c r="U15" s="62">
        <v>7</v>
      </c>
      <c r="V15" s="63">
        <v>35</v>
      </c>
      <c r="W15" s="62">
        <v>4</v>
      </c>
      <c r="X15" s="63">
        <v>20</v>
      </c>
      <c r="Y15" s="62">
        <v>0</v>
      </c>
      <c r="Z15" s="63">
        <v>0</v>
      </c>
    </row>
    <row r="16" spans="1:26" x14ac:dyDescent="0.3">
      <c r="A16" s="117"/>
      <c r="B16" s="125"/>
      <c r="D16" s="19">
        <v>45178</v>
      </c>
      <c r="E16" s="67">
        <v>15</v>
      </c>
      <c r="F16" s="67">
        <v>490</v>
      </c>
      <c r="G16" s="18">
        <f t="shared" si="0"/>
        <v>505</v>
      </c>
      <c r="I16" s="61">
        <v>45177</v>
      </c>
      <c r="J16" s="62">
        <v>148</v>
      </c>
      <c r="K16" s="63">
        <v>740</v>
      </c>
      <c r="L16" s="64">
        <v>122</v>
      </c>
      <c r="M16" s="63">
        <v>645</v>
      </c>
      <c r="N16" s="127"/>
      <c r="O16" s="65">
        <v>142</v>
      </c>
      <c r="P16" s="63">
        <v>745</v>
      </c>
      <c r="Q16" s="66">
        <v>1</v>
      </c>
      <c r="R16" s="63">
        <v>5</v>
      </c>
      <c r="S16" s="62">
        <v>0</v>
      </c>
      <c r="T16" s="63">
        <v>0</v>
      </c>
      <c r="U16" s="62">
        <v>13</v>
      </c>
      <c r="V16" s="63">
        <v>65</v>
      </c>
      <c r="W16" s="62">
        <v>6</v>
      </c>
      <c r="X16" s="63">
        <v>30</v>
      </c>
      <c r="Y16" s="62">
        <v>0</v>
      </c>
      <c r="Z16" s="63">
        <v>0</v>
      </c>
    </row>
    <row r="17" spans="1:26" x14ac:dyDescent="0.3">
      <c r="A17" s="114"/>
      <c r="B17" s="126"/>
      <c r="D17" s="19">
        <v>45179</v>
      </c>
      <c r="E17" s="67">
        <v>15</v>
      </c>
      <c r="F17" s="68">
        <v>320</v>
      </c>
      <c r="G17" s="18">
        <f t="shared" si="0"/>
        <v>335</v>
      </c>
      <c r="I17" s="61">
        <v>45178</v>
      </c>
      <c r="J17" s="62">
        <v>120</v>
      </c>
      <c r="K17" s="63">
        <v>600</v>
      </c>
      <c r="L17" s="64">
        <v>97</v>
      </c>
      <c r="M17" s="63">
        <v>520</v>
      </c>
      <c r="N17" s="127"/>
      <c r="O17" s="65">
        <v>112</v>
      </c>
      <c r="P17" s="63">
        <v>600</v>
      </c>
      <c r="Q17" s="66">
        <v>1</v>
      </c>
      <c r="R17" s="63">
        <v>5</v>
      </c>
      <c r="S17" s="62">
        <v>0</v>
      </c>
      <c r="T17" s="63">
        <v>0</v>
      </c>
      <c r="U17" s="62">
        <v>11</v>
      </c>
      <c r="V17" s="63">
        <v>60</v>
      </c>
      <c r="W17" s="62">
        <v>3</v>
      </c>
      <c r="X17" s="63">
        <v>15</v>
      </c>
      <c r="Y17" s="62">
        <v>0</v>
      </c>
      <c r="Z17" s="63">
        <v>0</v>
      </c>
    </row>
    <row r="18" spans="1:26" x14ac:dyDescent="0.3">
      <c r="A18" s="15"/>
      <c r="B18" s="15"/>
      <c r="D18" s="19">
        <v>45180</v>
      </c>
      <c r="E18" s="68">
        <v>10</v>
      </c>
      <c r="F18" s="69">
        <v>560</v>
      </c>
      <c r="G18" s="18">
        <f t="shared" si="0"/>
        <v>570</v>
      </c>
      <c r="I18" s="61">
        <v>45179</v>
      </c>
      <c r="J18" s="62">
        <v>76</v>
      </c>
      <c r="K18" s="63">
        <v>380</v>
      </c>
      <c r="L18" s="64">
        <v>66</v>
      </c>
      <c r="M18" s="63">
        <v>340</v>
      </c>
      <c r="N18" s="127"/>
      <c r="O18" s="65">
        <v>74</v>
      </c>
      <c r="P18" s="63">
        <v>380</v>
      </c>
      <c r="Q18" s="66">
        <v>0</v>
      </c>
      <c r="R18" s="63">
        <v>0</v>
      </c>
      <c r="S18" s="62">
        <v>0</v>
      </c>
      <c r="T18" s="63">
        <v>0</v>
      </c>
      <c r="U18" s="62">
        <v>7</v>
      </c>
      <c r="V18" s="63">
        <v>35</v>
      </c>
      <c r="W18" s="62">
        <v>1</v>
      </c>
      <c r="X18" s="63">
        <v>5</v>
      </c>
      <c r="Y18" s="62">
        <v>0</v>
      </c>
      <c r="Z18" s="63">
        <v>0</v>
      </c>
    </row>
    <row r="19" spans="1:26" x14ac:dyDescent="0.3">
      <c r="A19" s="19">
        <v>45181</v>
      </c>
      <c r="B19" s="32">
        <v>330</v>
      </c>
      <c r="D19" s="19">
        <v>45181</v>
      </c>
      <c r="E19" s="57">
        <v>0</v>
      </c>
      <c r="F19" s="57">
        <v>675</v>
      </c>
      <c r="G19" s="18">
        <f t="shared" si="0"/>
        <v>675</v>
      </c>
      <c r="I19" s="61">
        <v>45180</v>
      </c>
      <c r="J19" s="62">
        <v>130</v>
      </c>
      <c r="K19" s="63">
        <v>650</v>
      </c>
      <c r="L19" s="64">
        <v>112</v>
      </c>
      <c r="M19" s="63">
        <v>570</v>
      </c>
      <c r="N19" s="127"/>
      <c r="O19" s="65">
        <v>127</v>
      </c>
      <c r="P19" s="63">
        <v>650</v>
      </c>
      <c r="Q19" s="66">
        <v>1</v>
      </c>
      <c r="R19" s="63">
        <v>10</v>
      </c>
      <c r="S19" s="62">
        <v>0</v>
      </c>
      <c r="T19" s="63">
        <v>0</v>
      </c>
      <c r="U19" s="62">
        <v>8</v>
      </c>
      <c r="V19" s="63">
        <v>40</v>
      </c>
      <c r="W19" s="62">
        <v>4</v>
      </c>
      <c r="X19" s="63">
        <v>20</v>
      </c>
      <c r="Y19" s="62">
        <v>2</v>
      </c>
      <c r="Z19" s="63">
        <v>10</v>
      </c>
    </row>
    <row r="20" spans="1:26" x14ac:dyDescent="0.3">
      <c r="A20" s="19">
        <v>45182</v>
      </c>
      <c r="B20" s="33">
        <v>560</v>
      </c>
      <c r="D20" s="19">
        <v>45182</v>
      </c>
      <c r="E20" s="57">
        <v>10</v>
      </c>
      <c r="F20" s="67">
        <v>580</v>
      </c>
      <c r="G20" s="18">
        <f t="shared" si="0"/>
        <v>590</v>
      </c>
      <c r="I20" s="61">
        <v>45181</v>
      </c>
      <c r="J20" s="62">
        <v>148</v>
      </c>
      <c r="K20" s="63">
        <v>740</v>
      </c>
      <c r="L20" s="64">
        <v>128</v>
      </c>
      <c r="M20" s="63">
        <v>665</v>
      </c>
      <c r="N20" s="127"/>
      <c r="O20" s="65">
        <v>143</v>
      </c>
      <c r="P20" s="63">
        <v>740</v>
      </c>
      <c r="Q20" s="66">
        <v>0</v>
      </c>
      <c r="R20" s="63">
        <v>0</v>
      </c>
      <c r="S20" s="62">
        <v>0</v>
      </c>
      <c r="T20" s="63">
        <v>0</v>
      </c>
      <c r="U20" s="62">
        <v>9</v>
      </c>
      <c r="V20" s="63">
        <v>45</v>
      </c>
      <c r="W20" s="62">
        <v>6</v>
      </c>
      <c r="X20" s="63">
        <v>30</v>
      </c>
      <c r="Y20" s="62">
        <v>0</v>
      </c>
      <c r="Z20" s="63">
        <v>0</v>
      </c>
    </row>
    <row r="21" spans="1:26" x14ac:dyDescent="0.3">
      <c r="A21" s="19">
        <v>45183</v>
      </c>
      <c r="B21" s="31">
        <v>685</v>
      </c>
      <c r="D21" s="19">
        <v>45183</v>
      </c>
      <c r="E21" s="69">
        <v>0</v>
      </c>
      <c r="F21" s="69">
        <v>650</v>
      </c>
      <c r="G21" s="18">
        <f t="shared" si="0"/>
        <v>650</v>
      </c>
      <c r="I21" s="61">
        <v>45182</v>
      </c>
      <c r="J21" s="62">
        <v>134</v>
      </c>
      <c r="K21" s="63">
        <v>670</v>
      </c>
      <c r="L21" s="64">
        <v>113</v>
      </c>
      <c r="M21" s="63">
        <v>580</v>
      </c>
      <c r="N21" s="127"/>
      <c r="O21" s="65">
        <v>129</v>
      </c>
      <c r="P21" s="63">
        <v>660</v>
      </c>
      <c r="Q21" s="66">
        <v>0</v>
      </c>
      <c r="R21" s="63">
        <v>0</v>
      </c>
      <c r="S21" s="62">
        <v>0</v>
      </c>
      <c r="T21" s="63">
        <v>0</v>
      </c>
      <c r="U21" s="62">
        <v>11</v>
      </c>
      <c r="V21" s="63">
        <v>55</v>
      </c>
      <c r="W21" s="62">
        <v>4</v>
      </c>
      <c r="X21" s="63">
        <v>20</v>
      </c>
      <c r="Y21" s="62">
        <v>1</v>
      </c>
      <c r="Z21" s="63">
        <v>5</v>
      </c>
    </row>
    <row r="22" spans="1:26" x14ac:dyDescent="0.3">
      <c r="A22" s="19">
        <v>45184</v>
      </c>
      <c r="B22" s="29">
        <v>580</v>
      </c>
      <c r="D22" s="19">
        <v>45184</v>
      </c>
      <c r="E22" s="69">
        <v>20</v>
      </c>
      <c r="F22" s="69">
        <v>795</v>
      </c>
      <c r="G22" s="18">
        <f t="shared" si="0"/>
        <v>815</v>
      </c>
      <c r="I22" s="61">
        <v>45183</v>
      </c>
      <c r="J22" s="62">
        <v>158</v>
      </c>
      <c r="K22" s="63">
        <v>790</v>
      </c>
      <c r="L22" s="64">
        <v>128</v>
      </c>
      <c r="M22" s="63">
        <v>675</v>
      </c>
      <c r="N22" s="127"/>
      <c r="O22" s="65">
        <v>151</v>
      </c>
      <c r="P22" s="63">
        <v>800</v>
      </c>
      <c r="Q22" s="66">
        <v>0</v>
      </c>
      <c r="R22" s="63">
        <v>0</v>
      </c>
      <c r="S22" s="62">
        <v>0</v>
      </c>
      <c r="T22" s="63">
        <v>0</v>
      </c>
      <c r="U22" s="62">
        <v>20</v>
      </c>
      <c r="V22" s="63">
        <v>110</v>
      </c>
      <c r="W22" s="62">
        <v>2</v>
      </c>
      <c r="X22" s="63">
        <v>10</v>
      </c>
      <c r="Y22" s="62">
        <v>1</v>
      </c>
      <c r="Z22" s="63">
        <v>5</v>
      </c>
    </row>
    <row r="23" spans="1:26" x14ac:dyDescent="0.3">
      <c r="A23" s="117">
        <v>45187</v>
      </c>
      <c r="B23" s="137">
        <v>1685</v>
      </c>
      <c r="D23" s="19">
        <v>45185</v>
      </c>
      <c r="E23" s="69">
        <v>0</v>
      </c>
      <c r="F23" s="69">
        <v>200</v>
      </c>
      <c r="G23" s="18">
        <f t="shared" si="0"/>
        <v>200</v>
      </c>
      <c r="I23" s="61">
        <v>45184</v>
      </c>
      <c r="J23" s="62">
        <v>182</v>
      </c>
      <c r="K23" s="63">
        <v>910</v>
      </c>
      <c r="L23" s="64">
        <v>147</v>
      </c>
      <c r="M23" s="63">
        <v>795</v>
      </c>
      <c r="N23" s="127"/>
      <c r="O23" s="65">
        <v>169</v>
      </c>
      <c r="P23" s="63">
        <v>910</v>
      </c>
      <c r="Q23" s="66">
        <v>1</v>
      </c>
      <c r="R23" s="63">
        <v>5</v>
      </c>
      <c r="S23" s="62">
        <v>1</v>
      </c>
      <c r="T23" s="63">
        <v>5</v>
      </c>
      <c r="U23" s="62">
        <v>12</v>
      </c>
      <c r="V23" s="63">
        <v>65</v>
      </c>
      <c r="W23" s="62">
        <v>7</v>
      </c>
      <c r="X23" s="63">
        <v>35</v>
      </c>
      <c r="Y23" s="62">
        <v>1</v>
      </c>
      <c r="Z23" s="63">
        <v>5</v>
      </c>
    </row>
    <row r="24" spans="1:26" x14ac:dyDescent="0.3">
      <c r="A24" s="117"/>
      <c r="B24" s="138"/>
      <c r="D24" s="19">
        <v>45186</v>
      </c>
      <c r="E24" s="69">
        <v>20</v>
      </c>
      <c r="F24" s="96">
        <v>355</v>
      </c>
      <c r="G24" s="18">
        <f t="shared" si="0"/>
        <v>375</v>
      </c>
      <c r="I24" s="61">
        <v>45185</v>
      </c>
      <c r="J24" s="62">
        <v>56</v>
      </c>
      <c r="K24" s="63">
        <v>280</v>
      </c>
      <c r="L24" s="64">
        <v>43</v>
      </c>
      <c r="M24" s="63">
        <v>215</v>
      </c>
      <c r="N24" s="127"/>
      <c r="O24" s="65">
        <v>54</v>
      </c>
      <c r="P24" s="63">
        <v>280</v>
      </c>
      <c r="Q24" s="66">
        <v>0</v>
      </c>
      <c r="R24" s="63">
        <v>0</v>
      </c>
      <c r="S24" s="62">
        <v>0</v>
      </c>
      <c r="T24" s="63">
        <v>0</v>
      </c>
      <c r="U24" s="62">
        <v>6</v>
      </c>
      <c r="V24" s="63">
        <v>35</v>
      </c>
      <c r="W24" s="62">
        <v>4</v>
      </c>
      <c r="X24" s="63">
        <v>25</v>
      </c>
      <c r="Y24" s="62">
        <v>1</v>
      </c>
      <c r="Z24" s="63">
        <v>5</v>
      </c>
    </row>
    <row r="25" spans="1:26" x14ac:dyDescent="0.3">
      <c r="A25" s="114"/>
      <c r="B25" s="139"/>
      <c r="D25" s="19">
        <v>45187</v>
      </c>
      <c r="E25" s="57">
        <v>0</v>
      </c>
      <c r="F25" s="57">
        <v>690</v>
      </c>
      <c r="G25" s="18">
        <f t="shared" si="0"/>
        <v>690</v>
      </c>
      <c r="I25" s="61">
        <v>45186</v>
      </c>
      <c r="J25" s="62">
        <v>79</v>
      </c>
      <c r="K25" s="63">
        <v>395</v>
      </c>
      <c r="L25" s="64">
        <v>71</v>
      </c>
      <c r="M25" s="63">
        <v>370</v>
      </c>
      <c r="N25" s="127"/>
      <c r="O25" s="65">
        <v>76</v>
      </c>
      <c r="P25" s="63">
        <v>395</v>
      </c>
      <c r="Q25" s="66">
        <v>0</v>
      </c>
      <c r="R25" s="63">
        <v>0</v>
      </c>
      <c r="S25" s="62">
        <v>0</v>
      </c>
      <c r="T25" s="63">
        <v>0</v>
      </c>
      <c r="U25" s="62">
        <v>2</v>
      </c>
      <c r="V25" s="63">
        <v>10</v>
      </c>
      <c r="W25" s="62">
        <v>3</v>
      </c>
      <c r="X25" s="63">
        <v>15</v>
      </c>
      <c r="Y25" s="62">
        <v>0</v>
      </c>
      <c r="Z25" s="63">
        <v>0</v>
      </c>
    </row>
    <row r="26" spans="1:26" x14ac:dyDescent="0.3">
      <c r="A26" s="15"/>
      <c r="B26" s="15"/>
      <c r="D26" s="19">
        <v>45188</v>
      </c>
      <c r="E26" s="68">
        <v>0</v>
      </c>
      <c r="F26" s="68">
        <v>680</v>
      </c>
      <c r="G26" s="18">
        <f t="shared" si="0"/>
        <v>680</v>
      </c>
      <c r="I26" s="61">
        <v>45187</v>
      </c>
      <c r="J26" s="62">
        <v>153</v>
      </c>
      <c r="K26" s="63">
        <v>765</v>
      </c>
      <c r="L26" s="64">
        <v>133</v>
      </c>
      <c r="M26" s="63">
        <v>685</v>
      </c>
      <c r="N26" s="127"/>
      <c r="O26" s="65">
        <v>149</v>
      </c>
      <c r="P26" s="63">
        <v>765</v>
      </c>
      <c r="Q26" s="66">
        <v>1</v>
      </c>
      <c r="R26" s="63">
        <v>5</v>
      </c>
      <c r="S26" s="62">
        <v>0</v>
      </c>
      <c r="T26" s="63">
        <v>0</v>
      </c>
      <c r="U26" s="62">
        <v>13</v>
      </c>
      <c r="V26" s="63">
        <v>65</v>
      </c>
      <c r="W26" s="62">
        <v>2</v>
      </c>
      <c r="X26" s="63">
        <v>10</v>
      </c>
      <c r="Y26" s="62">
        <v>0</v>
      </c>
      <c r="Z26" s="63">
        <v>0</v>
      </c>
    </row>
    <row r="27" spans="1:26" x14ac:dyDescent="0.3">
      <c r="A27" s="19">
        <v>45188</v>
      </c>
      <c r="B27" s="29">
        <v>355</v>
      </c>
      <c r="D27" s="19">
        <v>45189</v>
      </c>
      <c r="E27" s="68">
        <v>15</v>
      </c>
      <c r="F27" s="69">
        <v>730</v>
      </c>
      <c r="G27" s="18">
        <f t="shared" si="0"/>
        <v>745</v>
      </c>
      <c r="I27" s="61">
        <v>45188</v>
      </c>
      <c r="J27" s="62">
        <v>152</v>
      </c>
      <c r="K27" s="63">
        <v>760</v>
      </c>
      <c r="L27" s="64">
        <v>132</v>
      </c>
      <c r="M27" s="63">
        <v>680</v>
      </c>
      <c r="N27" s="127"/>
      <c r="O27" s="65">
        <v>149</v>
      </c>
      <c r="P27" s="63">
        <v>765</v>
      </c>
      <c r="Q27" s="66">
        <v>0</v>
      </c>
      <c r="R27" s="63">
        <v>0</v>
      </c>
      <c r="S27" s="62">
        <v>0</v>
      </c>
      <c r="T27" s="63">
        <v>0</v>
      </c>
      <c r="U27" s="62">
        <v>13</v>
      </c>
      <c r="V27" s="63">
        <v>65</v>
      </c>
      <c r="W27" s="62">
        <v>0</v>
      </c>
      <c r="X27" s="63">
        <v>0</v>
      </c>
      <c r="Y27" s="62">
        <v>1</v>
      </c>
      <c r="Z27" s="63">
        <v>5</v>
      </c>
    </row>
    <row r="28" spans="1:26" x14ac:dyDescent="0.3">
      <c r="A28" s="19">
        <v>45189</v>
      </c>
      <c r="B28" s="31">
        <v>690</v>
      </c>
      <c r="D28" s="19">
        <v>45190</v>
      </c>
      <c r="E28" s="69">
        <v>10</v>
      </c>
      <c r="F28" s="57">
        <v>600</v>
      </c>
      <c r="G28" s="18">
        <f t="shared" si="0"/>
        <v>610</v>
      </c>
      <c r="I28" s="61">
        <v>45189</v>
      </c>
      <c r="J28" s="62">
        <v>156</v>
      </c>
      <c r="K28" s="63">
        <v>780</v>
      </c>
      <c r="L28" s="64">
        <v>138</v>
      </c>
      <c r="M28" s="63">
        <v>700</v>
      </c>
      <c r="N28" s="127"/>
      <c r="O28" s="65">
        <v>153</v>
      </c>
      <c r="P28" s="63">
        <v>775</v>
      </c>
      <c r="Q28" s="66">
        <v>0</v>
      </c>
      <c r="R28" s="63">
        <v>0</v>
      </c>
      <c r="S28" s="62">
        <v>0</v>
      </c>
      <c r="T28" s="63">
        <v>0</v>
      </c>
      <c r="U28" s="62">
        <v>9</v>
      </c>
      <c r="V28" s="63">
        <v>45</v>
      </c>
      <c r="W28" s="62">
        <v>0</v>
      </c>
      <c r="X28" s="63">
        <v>0</v>
      </c>
      <c r="Y28" s="62">
        <v>1</v>
      </c>
      <c r="Z28" s="63">
        <v>5</v>
      </c>
    </row>
    <row r="29" spans="1:26" x14ac:dyDescent="0.3">
      <c r="A29" s="19">
        <v>45190</v>
      </c>
      <c r="B29" s="32">
        <v>695</v>
      </c>
      <c r="D29" s="19">
        <v>45191</v>
      </c>
      <c r="E29" s="57">
        <v>20</v>
      </c>
      <c r="F29" s="57">
        <v>675</v>
      </c>
      <c r="G29" s="18">
        <f t="shared" si="0"/>
        <v>695</v>
      </c>
      <c r="I29" s="61">
        <v>45190</v>
      </c>
      <c r="J29" s="62">
        <v>146</v>
      </c>
      <c r="K29" s="63">
        <v>730</v>
      </c>
      <c r="L29" s="64">
        <v>123</v>
      </c>
      <c r="M29" s="63">
        <v>635</v>
      </c>
      <c r="N29" s="127"/>
      <c r="O29" s="65">
        <v>142</v>
      </c>
      <c r="P29" s="63">
        <v>730</v>
      </c>
      <c r="Q29" s="66">
        <v>0</v>
      </c>
      <c r="R29" s="63">
        <v>0</v>
      </c>
      <c r="S29" s="62">
        <v>3</v>
      </c>
      <c r="T29" s="63">
        <v>15</v>
      </c>
      <c r="U29" s="62">
        <v>15</v>
      </c>
      <c r="V29" s="63">
        <v>75</v>
      </c>
      <c r="W29" s="62">
        <v>0</v>
      </c>
      <c r="X29" s="63">
        <v>0</v>
      </c>
      <c r="Y29" s="62">
        <v>0</v>
      </c>
      <c r="Z29" s="63">
        <v>0</v>
      </c>
    </row>
    <row r="30" spans="1:26" x14ac:dyDescent="0.3">
      <c r="A30" s="19">
        <v>45191</v>
      </c>
      <c r="B30" s="33">
        <v>740</v>
      </c>
      <c r="D30" s="19">
        <v>45192</v>
      </c>
      <c r="E30" s="57">
        <v>5</v>
      </c>
      <c r="F30" s="57">
        <v>500</v>
      </c>
      <c r="G30" s="18">
        <f t="shared" si="0"/>
        <v>505</v>
      </c>
      <c r="I30" s="61">
        <v>45191</v>
      </c>
      <c r="J30" s="62">
        <v>159</v>
      </c>
      <c r="K30" s="63">
        <v>795</v>
      </c>
      <c r="L30" s="64">
        <v>133</v>
      </c>
      <c r="M30" s="63">
        <v>705</v>
      </c>
      <c r="N30" s="127"/>
      <c r="O30" s="65">
        <v>151</v>
      </c>
      <c r="P30" s="63">
        <v>795</v>
      </c>
      <c r="Q30" s="66">
        <v>0</v>
      </c>
      <c r="R30" s="63">
        <v>0</v>
      </c>
      <c r="S30" s="62">
        <v>2</v>
      </c>
      <c r="T30" s="63">
        <v>10</v>
      </c>
      <c r="U30" s="62">
        <v>10</v>
      </c>
      <c r="V30" s="63">
        <v>50</v>
      </c>
      <c r="W30" s="62">
        <v>0</v>
      </c>
      <c r="X30" s="63">
        <v>0</v>
      </c>
      <c r="Y30" s="62">
        <v>1</v>
      </c>
      <c r="Z30" s="63">
        <v>5</v>
      </c>
    </row>
    <row r="31" spans="1:26" x14ac:dyDescent="0.3">
      <c r="A31" s="117">
        <v>45194</v>
      </c>
      <c r="B31" s="118">
        <v>1805</v>
      </c>
      <c r="D31" s="19">
        <v>45193</v>
      </c>
      <c r="E31" s="57">
        <v>5</v>
      </c>
      <c r="F31" s="68">
        <v>320</v>
      </c>
      <c r="G31" s="18">
        <f t="shared" si="0"/>
        <v>325</v>
      </c>
      <c r="I31" s="61">
        <v>45192</v>
      </c>
      <c r="J31" s="62">
        <v>113</v>
      </c>
      <c r="K31" s="63">
        <v>565</v>
      </c>
      <c r="L31" s="64">
        <v>91</v>
      </c>
      <c r="M31" s="63">
        <v>485</v>
      </c>
      <c r="N31" s="127"/>
      <c r="O31" s="65">
        <v>106</v>
      </c>
      <c r="P31" s="63">
        <v>565</v>
      </c>
      <c r="Q31" s="66">
        <v>0</v>
      </c>
      <c r="R31" s="63">
        <v>0</v>
      </c>
      <c r="S31" s="62">
        <v>1</v>
      </c>
      <c r="T31" s="63">
        <v>10</v>
      </c>
      <c r="U31" s="62">
        <v>11</v>
      </c>
      <c r="V31" s="63">
        <v>55</v>
      </c>
      <c r="W31" s="62">
        <v>0</v>
      </c>
      <c r="X31" s="63">
        <v>0</v>
      </c>
      <c r="Y31" s="62">
        <v>0</v>
      </c>
      <c r="Z31" s="63">
        <v>0</v>
      </c>
    </row>
    <row r="32" spans="1:26" x14ac:dyDescent="0.3">
      <c r="A32" s="117"/>
      <c r="B32" s="119"/>
      <c r="D32" s="19">
        <v>45194</v>
      </c>
      <c r="E32" s="68">
        <v>5</v>
      </c>
      <c r="F32" s="67">
        <v>555</v>
      </c>
      <c r="G32" s="18">
        <f t="shared" si="0"/>
        <v>560</v>
      </c>
      <c r="I32" s="61">
        <v>45193</v>
      </c>
      <c r="J32" s="62">
        <v>84</v>
      </c>
      <c r="K32" s="63">
        <v>420</v>
      </c>
      <c r="L32" s="64">
        <v>69</v>
      </c>
      <c r="M32" s="63">
        <v>360</v>
      </c>
      <c r="N32" s="127"/>
      <c r="O32" s="65">
        <v>81</v>
      </c>
      <c r="P32" s="63">
        <v>420</v>
      </c>
      <c r="Q32" s="66">
        <v>0</v>
      </c>
      <c r="R32" s="63">
        <v>0</v>
      </c>
      <c r="S32" s="62">
        <v>0</v>
      </c>
      <c r="T32" s="63">
        <v>0</v>
      </c>
      <c r="U32" s="62">
        <v>10</v>
      </c>
      <c r="V32" s="63">
        <v>50</v>
      </c>
      <c r="W32" s="62">
        <v>0</v>
      </c>
      <c r="X32" s="63">
        <v>0</v>
      </c>
      <c r="Y32" s="62">
        <v>0</v>
      </c>
      <c r="Z32" s="63">
        <v>0</v>
      </c>
    </row>
    <row r="33" spans="1:26" x14ac:dyDescent="0.3">
      <c r="A33" s="114"/>
      <c r="B33" s="120"/>
      <c r="D33" s="19">
        <v>45195</v>
      </c>
      <c r="E33" s="67">
        <v>10</v>
      </c>
      <c r="F33" s="69">
        <v>640</v>
      </c>
      <c r="G33" s="18">
        <f t="shared" si="0"/>
        <v>650</v>
      </c>
      <c r="I33" s="61">
        <v>45194</v>
      </c>
      <c r="J33" s="62">
        <v>131</v>
      </c>
      <c r="K33" s="63">
        <v>655</v>
      </c>
      <c r="L33" s="64">
        <v>102</v>
      </c>
      <c r="M33" s="63">
        <v>545</v>
      </c>
      <c r="N33" s="127"/>
      <c r="O33" s="65">
        <v>124</v>
      </c>
      <c r="P33" s="63">
        <v>655</v>
      </c>
      <c r="Q33" s="66">
        <v>1</v>
      </c>
      <c r="R33" s="63">
        <v>5</v>
      </c>
      <c r="S33" s="62">
        <v>0</v>
      </c>
      <c r="T33" s="63">
        <v>0</v>
      </c>
      <c r="U33" s="62">
        <v>14</v>
      </c>
      <c r="V33" s="63">
        <v>70</v>
      </c>
      <c r="W33" s="62">
        <v>0</v>
      </c>
      <c r="X33" s="63">
        <v>0</v>
      </c>
      <c r="Y33" s="62">
        <v>0</v>
      </c>
      <c r="Z33" s="63">
        <v>0</v>
      </c>
    </row>
    <row r="34" spans="1:26" x14ac:dyDescent="0.3">
      <c r="A34" s="15"/>
      <c r="B34" s="15"/>
      <c r="D34" s="19">
        <v>45196</v>
      </c>
      <c r="E34" s="69">
        <v>50</v>
      </c>
      <c r="F34" s="57">
        <v>605</v>
      </c>
      <c r="G34" s="18">
        <f t="shared" si="0"/>
        <v>655</v>
      </c>
      <c r="I34" s="61">
        <v>45195</v>
      </c>
      <c r="J34" s="62">
        <v>158</v>
      </c>
      <c r="K34" s="63">
        <v>790</v>
      </c>
      <c r="L34" s="64">
        <v>140</v>
      </c>
      <c r="M34" s="63">
        <v>725</v>
      </c>
      <c r="N34" s="127"/>
      <c r="O34" s="65">
        <v>158</v>
      </c>
      <c r="P34" s="63">
        <v>815</v>
      </c>
      <c r="Q34" s="66">
        <v>0</v>
      </c>
      <c r="R34" s="63">
        <v>0</v>
      </c>
      <c r="S34" s="62">
        <v>0</v>
      </c>
      <c r="T34" s="63">
        <v>0</v>
      </c>
      <c r="U34" s="62">
        <v>12</v>
      </c>
      <c r="V34" s="63">
        <v>60</v>
      </c>
      <c r="W34" s="62">
        <v>0</v>
      </c>
      <c r="X34" s="63">
        <v>0</v>
      </c>
      <c r="Y34" s="62">
        <v>1</v>
      </c>
      <c r="Z34" s="63">
        <v>5</v>
      </c>
    </row>
    <row r="35" spans="1:26" x14ac:dyDescent="0.3">
      <c r="A35" s="19">
        <v>45195</v>
      </c>
      <c r="B35" s="94">
        <v>325</v>
      </c>
      <c r="D35" s="19">
        <v>45197</v>
      </c>
      <c r="E35" s="57">
        <v>40</v>
      </c>
      <c r="F35" s="67">
        <v>635</v>
      </c>
      <c r="G35" s="18">
        <f t="shared" si="0"/>
        <v>675</v>
      </c>
      <c r="I35" s="61">
        <v>45196</v>
      </c>
      <c r="J35" s="62">
        <v>147</v>
      </c>
      <c r="K35" s="63">
        <v>735</v>
      </c>
      <c r="L35" s="64">
        <v>125</v>
      </c>
      <c r="M35" s="63">
        <v>645</v>
      </c>
      <c r="N35" s="127"/>
      <c r="O35" s="65">
        <v>141</v>
      </c>
      <c r="P35" s="63">
        <v>725</v>
      </c>
      <c r="Q35" s="66">
        <v>0</v>
      </c>
      <c r="R35" s="63">
        <v>0</v>
      </c>
      <c r="S35" s="62">
        <v>0</v>
      </c>
      <c r="T35" s="63">
        <v>0</v>
      </c>
      <c r="U35" s="62">
        <v>13</v>
      </c>
      <c r="V35" s="63">
        <v>65</v>
      </c>
      <c r="W35" s="62">
        <v>0</v>
      </c>
      <c r="X35" s="63">
        <v>0</v>
      </c>
      <c r="Y35" s="62">
        <v>0</v>
      </c>
      <c r="Z35" s="63">
        <v>0</v>
      </c>
    </row>
    <row r="36" spans="1:26" x14ac:dyDescent="0.3">
      <c r="A36" s="19">
        <v>45196</v>
      </c>
      <c r="B36" s="95">
        <v>565</v>
      </c>
      <c r="D36" s="19">
        <v>45198</v>
      </c>
      <c r="E36" s="67">
        <v>30</v>
      </c>
      <c r="F36" s="67">
        <v>785</v>
      </c>
      <c r="G36" s="18">
        <f t="shared" si="0"/>
        <v>815</v>
      </c>
      <c r="I36" s="61">
        <v>45197</v>
      </c>
      <c r="J36" s="62">
        <v>164</v>
      </c>
      <c r="K36" s="63">
        <v>820</v>
      </c>
      <c r="L36" s="64">
        <v>129</v>
      </c>
      <c r="M36" s="63">
        <v>665</v>
      </c>
      <c r="N36" s="127"/>
      <c r="O36" s="65">
        <v>162</v>
      </c>
      <c r="P36" s="63">
        <v>830</v>
      </c>
      <c r="Q36" s="66">
        <v>2</v>
      </c>
      <c r="R36" s="63">
        <v>10</v>
      </c>
      <c r="S36" s="62">
        <v>1</v>
      </c>
      <c r="T36" s="63">
        <v>5</v>
      </c>
      <c r="U36" s="62">
        <v>18</v>
      </c>
      <c r="V36" s="63">
        <v>90</v>
      </c>
      <c r="W36" s="62">
        <v>0</v>
      </c>
      <c r="X36" s="63">
        <v>0</v>
      </c>
      <c r="Y36" s="62">
        <v>4</v>
      </c>
      <c r="Z36" s="63">
        <v>20</v>
      </c>
    </row>
    <row r="37" spans="1:26" x14ac:dyDescent="0.3">
      <c r="A37" s="19">
        <v>45197</v>
      </c>
      <c r="B37" s="93">
        <v>690</v>
      </c>
      <c r="D37" s="19">
        <v>45199</v>
      </c>
      <c r="E37" s="67">
        <v>75</v>
      </c>
      <c r="F37" s="67">
        <v>470</v>
      </c>
      <c r="G37" s="18">
        <f t="shared" si="0"/>
        <v>545</v>
      </c>
      <c r="I37" s="61">
        <v>45198</v>
      </c>
      <c r="J37" s="62">
        <v>182</v>
      </c>
      <c r="K37" s="63">
        <v>910</v>
      </c>
      <c r="L37" s="62">
        <v>164</v>
      </c>
      <c r="M37" s="63">
        <v>860</v>
      </c>
      <c r="N37" s="127"/>
      <c r="O37" s="62">
        <v>183</v>
      </c>
      <c r="P37" s="63">
        <v>960</v>
      </c>
      <c r="Q37" s="62">
        <v>0</v>
      </c>
      <c r="R37" s="63">
        <v>0</v>
      </c>
      <c r="S37" s="62">
        <v>0</v>
      </c>
      <c r="T37" s="63">
        <v>0</v>
      </c>
      <c r="U37" s="62">
        <v>14</v>
      </c>
      <c r="V37" s="63">
        <v>75</v>
      </c>
      <c r="W37" s="62">
        <v>0</v>
      </c>
      <c r="X37" s="63">
        <v>0</v>
      </c>
      <c r="Y37" s="62">
        <v>0</v>
      </c>
      <c r="Z37" s="63">
        <v>0</v>
      </c>
    </row>
    <row r="38" spans="1:26" x14ac:dyDescent="0.3">
      <c r="A38" s="19">
        <v>45198</v>
      </c>
      <c r="B38" s="97">
        <v>645</v>
      </c>
      <c r="C38" s="35"/>
      <c r="D38" s="26"/>
      <c r="E38" s="17"/>
      <c r="F38" s="17"/>
      <c r="G38" s="18">
        <f t="shared" si="0"/>
        <v>0</v>
      </c>
      <c r="I38" s="61">
        <v>45199</v>
      </c>
      <c r="J38" s="62">
        <v>136</v>
      </c>
      <c r="K38" s="63">
        <v>680</v>
      </c>
      <c r="L38" s="62">
        <v>90</v>
      </c>
      <c r="M38" s="63">
        <v>510</v>
      </c>
      <c r="N38" s="127"/>
      <c r="O38" s="62">
        <v>117</v>
      </c>
      <c r="P38" s="63">
        <v>650</v>
      </c>
      <c r="Q38" s="62">
        <v>0</v>
      </c>
      <c r="R38" s="63">
        <v>0</v>
      </c>
      <c r="S38" s="62">
        <v>0</v>
      </c>
      <c r="T38" s="63">
        <v>0</v>
      </c>
      <c r="U38" s="62">
        <v>0</v>
      </c>
      <c r="V38" s="63">
        <v>0</v>
      </c>
      <c r="W38" s="62">
        <v>0</v>
      </c>
      <c r="X38" s="63">
        <v>0</v>
      </c>
      <c r="Y38" s="62">
        <v>0</v>
      </c>
      <c r="Z38" s="63">
        <v>0</v>
      </c>
    </row>
    <row r="39" spans="1:26" x14ac:dyDescent="0.3">
      <c r="A39" s="113">
        <v>45201</v>
      </c>
      <c r="B39" s="129">
        <v>1995</v>
      </c>
      <c r="C39" s="35"/>
      <c r="E39" s="2"/>
      <c r="F39" s="2"/>
      <c r="G39" s="18">
        <f t="shared" si="0"/>
        <v>0</v>
      </c>
      <c r="I39" s="61">
        <v>45200</v>
      </c>
      <c r="J39" s="62" t="s">
        <v>35</v>
      </c>
      <c r="K39" s="63" t="s">
        <v>35</v>
      </c>
      <c r="L39" s="62" t="s">
        <v>35</v>
      </c>
      <c r="M39" s="63" t="s">
        <v>35</v>
      </c>
      <c r="N39" s="127"/>
      <c r="O39" s="62" t="s">
        <v>35</v>
      </c>
      <c r="P39" s="63" t="s">
        <v>35</v>
      </c>
      <c r="Q39" s="62" t="s">
        <v>35</v>
      </c>
      <c r="R39" s="63" t="s">
        <v>35</v>
      </c>
      <c r="S39" s="62" t="s">
        <v>35</v>
      </c>
      <c r="T39" s="63" t="s">
        <v>35</v>
      </c>
      <c r="U39" s="62" t="s">
        <v>35</v>
      </c>
      <c r="V39" s="63" t="s">
        <v>35</v>
      </c>
      <c r="W39" s="62" t="s">
        <v>35</v>
      </c>
      <c r="X39" s="63" t="s">
        <v>35</v>
      </c>
      <c r="Y39" s="62" t="s">
        <v>35</v>
      </c>
      <c r="Z39" s="63" t="s">
        <v>35</v>
      </c>
    </row>
    <row r="40" spans="1:26" x14ac:dyDescent="0.3">
      <c r="A40" s="114"/>
      <c r="B40" s="130"/>
      <c r="C40" s="35"/>
      <c r="D40" s="39" t="s">
        <v>11</v>
      </c>
      <c r="E40" s="40"/>
      <c r="F40" s="40"/>
      <c r="G40" s="40">
        <f>SUM(G8:G39)</f>
        <v>17555</v>
      </c>
      <c r="I40" s="39" t="s">
        <v>11</v>
      </c>
      <c r="J40" s="70">
        <f>SUM(J9:J39)</f>
        <v>4028</v>
      </c>
      <c r="K40" s="71">
        <f t="shared" ref="K40:M40" si="1">SUM(K9:K39)</f>
        <v>20140</v>
      </c>
      <c r="L40" s="70">
        <f t="shared" si="1"/>
        <v>3362</v>
      </c>
      <c r="M40" s="72">
        <f t="shared" si="1"/>
        <v>17630</v>
      </c>
      <c r="N40" s="127"/>
      <c r="O40" s="70">
        <f t="shared" ref="O40:Z40" si="2">SUM(O9:O39)</f>
        <v>3862</v>
      </c>
      <c r="P40" s="73">
        <f t="shared" si="2"/>
        <v>20185</v>
      </c>
      <c r="Q40" s="74">
        <f t="shared" si="2"/>
        <v>9</v>
      </c>
      <c r="R40" s="73">
        <f t="shared" si="2"/>
        <v>50</v>
      </c>
      <c r="S40" s="70">
        <f t="shared" si="2"/>
        <v>13</v>
      </c>
      <c r="T40" s="73">
        <f t="shared" si="2"/>
        <v>70</v>
      </c>
      <c r="U40" s="70">
        <f t="shared" si="2"/>
        <v>324</v>
      </c>
      <c r="V40" s="73">
        <f t="shared" si="2"/>
        <v>1650</v>
      </c>
      <c r="W40" s="70">
        <f t="shared" si="2"/>
        <v>64</v>
      </c>
      <c r="X40" s="73">
        <f t="shared" si="2"/>
        <v>330</v>
      </c>
      <c r="Y40" s="70">
        <f t="shared" si="2"/>
        <v>16</v>
      </c>
      <c r="Z40" s="73">
        <f t="shared" si="2"/>
        <v>80</v>
      </c>
    </row>
    <row r="41" spans="1:26" ht="14.4" customHeight="1" x14ac:dyDescent="0.3">
      <c r="A41" s="26">
        <v>45201</v>
      </c>
      <c r="B41" s="98">
        <v>40</v>
      </c>
      <c r="C41" s="35"/>
      <c r="E41" s="17"/>
      <c r="F41" s="2"/>
      <c r="G41" s="38"/>
    </row>
    <row r="42" spans="1:26" x14ac:dyDescent="0.3">
      <c r="A42" s="39" t="s">
        <v>11</v>
      </c>
      <c r="B42" s="43">
        <f>SUM(B7:B40)</f>
        <v>17555</v>
      </c>
      <c r="C42" s="35"/>
    </row>
    <row r="43" spans="1:26" ht="16.2" customHeight="1" x14ac:dyDescent="0.3">
      <c r="G43" s="24"/>
    </row>
    <row r="44" spans="1:26" x14ac:dyDescent="0.3">
      <c r="G44" s="24"/>
    </row>
    <row r="45" spans="1:26" ht="15.6" x14ac:dyDescent="0.3">
      <c r="A45" s="75" t="s">
        <v>36</v>
      </c>
      <c r="B45" s="76">
        <f>+K40</f>
        <v>20140</v>
      </c>
    </row>
    <row r="46" spans="1:26" ht="15.6" x14ac:dyDescent="0.3">
      <c r="A46" s="77" t="s">
        <v>37</v>
      </c>
      <c r="B46" s="76">
        <f>+B42</f>
        <v>17555</v>
      </c>
      <c r="C46" s="52"/>
    </row>
    <row r="47" spans="1:26" ht="15.6" x14ac:dyDescent="0.3">
      <c r="A47" s="77" t="s">
        <v>38</v>
      </c>
      <c r="B47" s="76">
        <f>+'[1]DR SEPTIEMBRE'!C48</f>
        <v>1800</v>
      </c>
      <c r="C47" s="52"/>
    </row>
    <row r="48" spans="1:26" ht="15.6" x14ac:dyDescent="0.3">
      <c r="A48" s="77" t="s">
        <v>39</v>
      </c>
      <c r="B48" s="76">
        <f>SUM(B46:B47)</f>
        <v>19355</v>
      </c>
      <c r="C48" s="78"/>
    </row>
    <row r="49" spans="1:3" ht="15.6" x14ac:dyDescent="0.3">
      <c r="A49" s="79" t="s">
        <v>14</v>
      </c>
      <c r="B49" s="76">
        <f>+B45-B48</f>
        <v>785</v>
      </c>
      <c r="C49" s="52"/>
    </row>
    <row r="50" spans="1:3" x14ac:dyDescent="0.3">
      <c r="A50" s="80"/>
      <c r="B50" s="52"/>
      <c r="C50" s="52"/>
    </row>
    <row r="51" spans="1:3" x14ac:dyDescent="0.3">
      <c r="A51" s="80"/>
      <c r="B51" s="52"/>
      <c r="C51" s="52"/>
    </row>
    <row r="52" spans="1:3" x14ac:dyDescent="0.3">
      <c r="A52" s="80"/>
      <c r="B52" s="52"/>
      <c r="C52" s="52"/>
    </row>
    <row r="53" spans="1:3" x14ac:dyDescent="0.3">
      <c r="C53" s="78"/>
    </row>
    <row r="54" spans="1:3" x14ac:dyDescent="0.3">
      <c r="C54" s="78"/>
    </row>
    <row r="55" spans="1:3" x14ac:dyDescent="0.3">
      <c r="C55" s="78"/>
    </row>
  </sheetData>
  <mergeCells count="27">
    <mergeCell ref="B23:B25"/>
    <mergeCell ref="A7:A9"/>
    <mergeCell ref="B7:B9"/>
    <mergeCell ref="O6:P6"/>
    <mergeCell ref="Q6:Z6"/>
    <mergeCell ref="O7:O8"/>
    <mergeCell ref="P7:P8"/>
    <mergeCell ref="Q7:R7"/>
    <mergeCell ref="S7:T7"/>
    <mergeCell ref="W7:X7"/>
    <mergeCell ref="Y7:Z7"/>
    <mergeCell ref="N6:N40"/>
    <mergeCell ref="A31:A33"/>
    <mergeCell ref="B31:B33"/>
    <mergeCell ref="U7:V7"/>
    <mergeCell ref="A39:A40"/>
    <mergeCell ref="B39:B40"/>
    <mergeCell ref="J7:J8"/>
    <mergeCell ref="K7:K8"/>
    <mergeCell ref="L7:L8"/>
    <mergeCell ref="M7:M8"/>
    <mergeCell ref="I6:I8"/>
    <mergeCell ref="J6:K6"/>
    <mergeCell ref="L6:M6"/>
    <mergeCell ref="A15:A17"/>
    <mergeCell ref="B15:B17"/>
    <mergeCell ref="A23:A25"/>
  </mergeCells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925D8E-951B-4593-9965-6ABC0F2047CC}">
  <dimension ref="B1:P50"/>
  <sheetViews>
    <sheetView zoomScale="80" zoomScaleNormal="80" workbookViewId="0">
      <selection activeCell="I11" sqref="I11"/>
    </sheetView>
  </sheetViews>
  <sheetFormatPr baseColWidth="10" defaultRowHeight="14.4" x14ac:dyDescent="0.3"/>
  <cols>
    <col min="1" max="1" width="5.33203125" customWidth="1"/>
    <col min="2" max="2" width="36.77734375" bestFit="1" customWidth="1"/>
    <col min="3" max="3" width="14" bestFit="1" customWidth="1"/>
    <col min="5" max="5" width="33.44140625" bestFit="1" customWidth="1"/>
    <col min="6" max="6" width="19.21875" style="3" bestFit="1" customWidth="1"/>
    <col min="7" max="7" width="19.6640625" style="3" bestFit="1" customWidth="1"/>
    <col min="8" max="8" width="13.44140625" bestFit="1" customWidth="1"/>
    <col min="10" max="10" width="32.6640625" bestFit="1" customWidth="1"/>
    <col min="11" max="11" width="23" bestFit="1" customWidth="1"/>
    <col min="12" max="12" width="11.109375" bestFit="1" customWidth="1"/>
    <col min="13" max="13" width="11.6640625" bestFit="1" customWidth="1"/>
    <col min="14" max="14" width="11.109375" bestFit="1" customWidth="1"/>
    <col min="15" max="15" width="11.6640625" customWidth="1"/>
    <col min="16" max="16" width="10.5546875" bestFit="1" customWidth="1"/>
  </cols>
  <sheetData>
    <row r="1" spans="2:16" s="82" customFormat="1" ht="18.75" customHeight="1" x14ac:dyDescent="0.35">
      <c r="B1" s="81" t="s">
        <v>40</v>
      </c>
      <c r="C1" s="49">
        <f>+C48</f>
        <v>1800</v>
      </c>
    </row>
    <row r="2" spans="2:16" s="82" customFormat="1" ht="18.75" customHeight="1" x14ac:dyDescent="0.35">
      <c r="B2" s="81" t="s">
        <v>41</v>
      </c>
      <c r="C2" s="49">
        <f>+H40</f>
        <v>1800</v>
      </c>
    </row>
    <row r="3" spans="2:16" s="82" customFormat="1" ht="18.75" customHeight="1" x14ac:dyDescent="0.35">
      <c r="B3" s="81" t="s">
        <v>42</v>
      </c>
      <c r="C3" s="49">
        <f>+L40</f>
        <v>1800</v>
      </c>
    </row>
    <row r="4" spans="2:16" s="82" customFormat="1" ht="18.75" customHeight="1" x14ac:dyDescent="0.35">
      <c r="B4" s="83"/>
      <c r="C4" s="49"/>
    </row>
    <row r="5" spans="2:16" x14ac:dyDescent="0.3">
      <c r="B5" s="1" t="s">
        <v>0</v>
      </c>
      <c r="E5" s="4" t="s">
        <v>1</v>
      </c>
      <c r="F5" s="5"/>
      <c r="G5" s="5"/>
      <c r="H5" s="5"/>
      <c r="J5" s="54" t="s">
        <v>19</v>
      </c>
      <c r="K5" s="54"/>
      <c r="L5" s="54"/>
      <c r="M5" s="54"/>
      <c r="N5" s="54"/>
      <c r="O5" s="54"/>
      <c r="P5" s="54"/>
    </row>
    <row r="6" spans="2:16" x14ac:dyDescent="0.3">
      <c r="E6" s="9" t="s">
        <v>3</v>
      </c>
      <c r="F6" s="10" t="s">
        <v>43</v>
      </c>
      <c r="G6" s="10" t="s">
        <v>44</v>
      </c>
      <c r="H6" s="11" t="s">
        <v>7</v>
      </c>
      <c r="J6" s="56" t="s">
        <v>45</v>
      </c>
      <c r="K6" s="55" t="s">
        <v>46</v>
      </c>
      <c r="L6" s="55"/>
      <c r="M6" s="55"/>
      <c r="N6" s="55"/>
      <c r="O6" s="55"/>
      <c r="P6" s="55"/>
    </row>
    <row r="7" spans="2:16" x14ac:dyDescent="0.3">
      <c r="B7" s="99" t="s">
        <v>50</v>
      </c>
      <c r="C7" s="15"/>
      <c r="E7" s="84"/>
      <c r="F7" s="17"/>
      <c r="G7" s="2"/>
      <c r="J7" s="85"/>
      <c r="K7" s="55" t="s">
        <v>47</v>
      </c>
      <c r="L7" s="55"/>
      <c r="M7" s="55" t="s">
        <v>48</v>
      </c>
      <c r="N7" s="55"/>
      <c r="O7" s="55" t="s">
        <v>49</v>
      </c>
      <c r="P7" s="55"/>
    </row>
    <row r="8" spans="2:16" x14ac:dyDescent="0.3">
      <c r="B8" s="117">
        <v>45173</v>
      </c>
      <c r="C8" s="147">
        <v>220</v>
      </c>
      <c r="E8" s="86">
        <v>45170</v>
      </c>
      <c r="F8" s="28">
        <v>75</v>
      </c>
      <c r="G8" s="28">
        <v>20</v>
      </c>
      <c r="H8" s="18">
        <f>SUM(F8:G8)</f>
        <v>95</v>
      </c>
      <c r="J8" s="58"/>
      <c r="K8" s="56" t="s">
        <v>28</v>
      </c>
      <c r="L8" s="56" t="s">
        <v>29</v>
      </c>
      <c r="M8" s="55" t="s">
        <v>28</v>
      </c>
      <c r="N8" s="55" t="s">
        <v>29</v>
      </c>
      <c r="O8" s="55" t="s">
        <v>28</v>
      </c>
      <c r="P8" s="55" t="s">
        <v>29</v>
      </c>
    </row>
    <row r="9" spans="2:16" x14ac:dyDescent="0.3">
      <c r="B9" s="117"/>
      <c r="C9" s="148"/>
      <c r="E9" s="86">
        <v>45171</v>
      </c>
      <c r="F9" s="28">
        <v>70</v>
      </c>
      <c r="G9" s="28">
        <v>15</v>
      </c>
      <c r="H9" s="18">
        <f t="shared" ref="H9:H38" si="0">SUM(F9:G9)</f>
        <v>85</v>
      </c>
      <c r="J9" s="61">
        <v>45170</v>
      </c>
      <c r="K9" s="62">
        <v>14</v>
      </c>
      <c r="L9" s="63">
        <v>75</v>
      </c>
      <c r="M9" s="62">
        <v>0</v>
      </c>
      <c r="N9" s="63">
        <v>0</v>
      </c>
      <c r="O9" s="62">
        <v>14</v>
      </c>
      <c r="P9" s="63">
        <v>75</v>
      </c>
    </row>
    <row r="10" spans="2:16" x14ac:dyDescent="0.3">
      <c r="B10" s="114"/>
      <c r="C10" s="149"/>
      <c r="E10" s="86">
        <v>45172</v>
      </c>
      <c r="F10" s="28">
        <v>40</v>
      </c>
      <c r="G10" s="27">
        <v>10</v>
      </c>
      <c r="H10" s="18">
        <f t="shared" si="0"/>
        <v>50</v>
      </c>
      <c r="J10" s="61">
        <v>45171</v>
      </c>
      <c r="K10" s="62">
        <v>17</v>
      </c>
      <c r="L10" s="63">
        <v>90</v>
      </c>
      <c r="M10" s="62">
        <v>10</v>
      </c>
      <c r="N10" s="63">
        <v>50</v>
      </c>
      <c r="O10" s="62">
        <v>7</v>
      </c>
      <c r="P10" s="63">
        <v>40</v>
      </c>
    </row>
    <row r="11" spans="2:16" x14ac:dyDescent="0.3">
      <c r="B11" s="15"/>
      <c r="C11" s="15"/>
      <c r="E11" s="86">
        <v>45173</v>
      </c>
      <c r="F11" s="27">
        <v>25</v>
      </c>
      <c r="G11" s="2">
        <v>0</v>
      </c>
      <c r="H11" s="18">
        <f t="shared" si="0"/>
        <v>25</v>
      </c>
      <c r="J11" s="61">
        <v>45172</v>
      </c>
      <c r="K11" s="62">
        <v>12</v>
      </c>
      <c r="L11" s="63">
        <v>60</v>
      </c>
      <c r="M11" s="62">
        <v>10</v>
      </c>
      <c r="N11" s="63">
        <v>50</v>
      </c>
      <c r="O11" s="62">
        <v>2</v>
      </c>
      <c r="P11" s="63">
        <v>10</v>
      </c>
    </row>
    <row r="12" spans="2:16" x14ac:dyDescent="0.3">
      <c r="B12" s="19">
        <v>45174</v>
      </c>
      <c r="C12" s="31">
        <v>35</v>
      </c>
      <c r="E12" s="86">
        <v>45174</v>
      </c>
      <c r="F12" s="25">
        <v>55</v>
      </c>
      <c r="G12" s="2">
        <v>0</v>
      </c>
      <c r="H12" s="18">
        <f t="shared" si="0"/>
        <v>55</v>
      </c>
      <c r="J12" s="61">
        <v>45173</v>
      </c>
      <c r="K12" s="62">
        <v>6</v>
      </c>
      <c r="L12" s="63">
        <v>30</v>
      </c>
      <c r="M12" s="62">
        <v>3</v>
      </c>
      <c r="N12" s="63">
        <v>15</v>
      </c>
      <c r="O12" s="62">
        <v>3</v>
      </c>
      <c r="P12" s="63">
        <v>15</v>
      </c>
    </row>
    <row r="13" spans="2:16" x14ac:dyDescent="0.3">
      <c r="B13" s="19">
        <v>45175</v>
      </c>
      <c r="C13" s="29">
        <v>55</v>
      </c>
      <c r="E13" s="86">
        <v>45175</v>
      </c>
      <c r="F13" s="30">
        <v>50</v>
      </c>
      <c r="G13" s="2">
        <v>0</v>
      </c>
      <c r="H13" s="18">
        <f t="shared" si="0"/>
        <v>50</v>
      </c>
      <c r="J13" s="61">
        <v>45174</v>
      </c>
      <c r="K13" s="62">
        <v>11</v>
      </c>
      <c r="L13" s="63">
        <v>55</v>
      </c>
      <c r="M13" s="62">
        <v>10</v>
      </c>
      <c r="N13" s="63">
        <v>50</v>
      </c>
      <c r="O13" s="62">
        <v>1</v>
      </c>
      <c r="P13" s="63">
        <v>5</v>
      </c>
    </row>
    <row r="14" spans="2:16" x14ac:dyDescent="0.3">
      <c r="B14" s="19">
        <v>45176</v>
      </c>
      <c r="C14" s="33">
        <v>50</v>
      </c>
      <c r="E14" s="86">
        <v>45176</v>
      </c>
      <c r="F14" s="28">
        <v>40</v>
      </c>
      <c r="G14" s="2">
        <v>0</v>
      </c>
      <c r="H14" s="18">
        <f t="shared" si="0"/>
        <v>40</v>
      </c>
      <c r="J14" s="61">
        <v>45175</v>
      </c>
      <c r="K14" s="62">
        <v>10</v>
      </c>
      <c r="L14" s="63">
        <v>50</v>
      </c>
      <c r="M14" s="62">
        <v>8</v>
      </c>
      <c r="N14" s="63">
        <v>40</v>
      </c>
      <c r="O14" s="62">
        <v>2</v>
      </c>
      <c r="P14" s="63">
        <v>10</v>
      </c>
    </row>
    <row r="15" spans="2:16" x14ac:dyDescent="0.3">
      <c r="B15" s="19">
        <v>45177</v>
      </c>
      <c r="C15" s="87">
        <v>40</v>
      </c>
      <c r="E15" s="86">
        <v>45177</v>
      </c>
      <c r="F15" s="25">
        <v>60</v>
      </c>
      <c r="G15" s="2">
        <v>0</v>
      </c>
      <c r="H15" s="18">
        <f t="shared" si="0"/>
        <v>60</v>
      </c>
      <c r="I15" s="18"/>
      <c r="J15" s="61">
        <v>45176</v>
      </c>
      <c r="K15" s="62">
        <v>8</v>
      </c>
      <c r="L15" s="63">
        <v>40</v>
      </c>
      <c r="M15" s="62">
        <v>8</v>
      </c>
      <c r="N15" s="63">
        <v>40</v>
      </c>
      <c r="O15" s="62">
        <v>0</v>
      </c>
      <c r="P15" s="63">
        <v>0</v>
      </c>
    </row>
    <row r="16" spans="2:16" x14ac:dyDescent="0.3">
      <c r="B16" s="117">
        <v>45180</v>
      </c>
      <c r="C16" s="124">
        <v>155</v>
      </c>
      <c r="E16" s="86">
        <v>45178</v>
      </c>
      <c r="F16" s="25">
        <v>65</v>
      </c>
      <c r="G16" s="2">
        <v>0</v>
      </c>
      <c r="H16" s="18">
        <f t="shared" si="0"/>
        <v>65</v>
      </c>
      <c r="J16" s="61">
        <v>45177</v>
      </c>
      <c r="K16" s="62">
        <v>12</v>
      </c>
      <c r="L16" s="63">
        <v>60</v>
      </c>
      <c r="M16" s="62">
        <v>11</v>
      </c>
      <c r="N16" s="63">
        <v>55</v>
      </c>
      <c r="O16" s="62">
        <v>1</v>
      </c>
      <c r="P16" s="63">
        <v>5</v>
      </c>
    </row>
    <row r="17" spans="2:16" x14ac:dyDescent="0.3">
      <c r="B17" s="117"/>
      <c r="C17" s="125"/>
      <c r="E17" s="86">
        <v>45179</v>
      </c>
      <c r="F17" s="25">
        <v>30</v>
      </c>
      <c r="G17" s="27">
        <v>5</v>
      </c>
      <c r="H17" s="18">
        <f t="shared" si="0"/>
        <v>35</v>
      </c>
      <c r="J17" s="61">
        <v>45178</v>
      </c>
      <c r="K17" s="62">
        <v>13</v>
      </c>
      <c r="L17" s="63">
        <v>65</v>
      </c>
      <c r="M17" s="62">
        <v>13</v>
      </c>
      <c r="N17" s="63">
        <v>65</v>
      </c>
      <c r="O17" s="62">
        <v>0</v>
      </c>
      <c r="P17" s="63">
        <v>0</v>
      </c>
    </row>
    <row r="18" spans="2:16" x14ac:dyDescent="0.3">
      <c r="B18" s="114"/>
      <c r="C18" s="126"/>
      <c r="E18" s="86">
        <v>45180</v>
      </c>
      <c r="F18" s="27">
        <v>20</v>
      </c>
      <c r="G18" s="2">
        <v>0</v>
      </c>
      <c r="H18" s="18">
        <f t="shared" si="0"/>
        <v>20</v>
      </c>
      <c r="J18" s="61">
        <v>45179</v>
      </c>
      <c r="K18" s="62">
        <v>6</v>
      </c>
      <c r="L18" s="63">
        <v>30</v>
      </c>
      <c r="M18" s="62">
        <v>6</v>
      </c>
      <c r="N18" s="63">
        <v>30</v>
      </c>
      <c r="O18" s="62">
        <v>0</v>
      </c>
      <c r="P18" s="63">
        <v>0</v>
      </c>
    </row>
    <row r="19" spans="2:16" x14ac:dyDescent="0.3">
      <c r="B19" s="15"/>
      <c r="C19" s="15"/>
      <c r="E19" s="86">
        <v>45181</v>
      </c>
      <c r="F19" s="30">
        <v>35</v>
      </c>
      <c r="G19" s="2">
        <v>0</v>
      </c>
      <c r="H19" s="18">
        <f t="shared" si="0"/>
        <v>35</v>
      </c>
      <c r="J19" s="61">
        <v>45180</v>
      </c>
      <c r="K19" s="62">
        <v>5</v>
      </c>
      <c r="L19" s="63">
        <v>25</v>
      </c>
      <c r="M19" s="62">
        <v>4</v>
      </c>
      <c r="N19" s="63">
        <v>20</v>
      </c>
      <c r="O19" s="62">
        <v>1</v>
      </c>
      <c r="P19" s="63">
        <v>5</v>
      </c>
    </row>
    <row r="20" spans="2:16" x14ac:dyDescent="0.3">
      <c r="B20" s="19">
        <v>45181</v>
      </c>
      <c r="C20" s="31">
        <v>25</v>
      </c>
      <c r="E20" s="86">
        <v>45182</v>
      </c>
      <c r="F20" s="28">
        <v>30</v>
      </c>
      <c r="G20" s="2">
        <v>0</v>
      </c>
      <c r="H20" s="18">
        <f t="shared" si="0"/>
        <v>30</v>
      </c>
      <c r="J20" s="61">
        <v>45181</v>
      </c>
      <c r="K20" s="62">
        <v>7</v>
      </c>
      <c r="L20" s="63">
        <v>35</v>
      </c>
      <c r="M20" s="62">
        <v>7</v>
      </c>
      <c r="N20" s="63">
        <v>35</v>
      </c>
      <c r="O20" s="62">
        <v>0</v>
      </c>
      <c r="P20" s="63">
        <v>0</v>
      </c>
    </row>
    <row r="21" spans="2:16" x14ac:dyDescent="0.3">
      <c r="B21" s="19">
        <v>45182</v>
      </c>
      <c r="C21" s="33">
        <v>35</v>
      </c>
      <c r="E21" s="86">
        <v>45183</v>
      </c>
      <c r="F21" s="88">
        <v>55</v>
      </c>
      <c r="G21" s="2">
        <v>0</v>
      </c>
      <c r="H21" s="18">
        <f t="shared" si="0"/>
        <v>55</v>
      </c>
      <c r="J21" s="61">
        <v>45182</v>
      </c>
      <c r="K21" s="62">
        <v>6</v>
      </c>
      <c r="L21" s="63">
        <v>30</v>
      </c>
      <c r="M21" s="62">
        <v>6</v>
      </c>
      <c r="N21" s="63">
        <v>30</v>
      </c>
      <c r="O21" s="62">
        <v>0</v>
      </c>
      <c r="P21" s="63">
        <v>0</v>
      </c>
    </row>
    <row r="22" spans="2:16" x14ac:dyDescent="0.3">
      <c r="B22" s="19">
        <v>45183</v>
      </c>
      <c r="C22" s="32">
        <v>30</v>
      </c>
      <c r="E22" s="86">
        <v>45184</v>
      </c>
      <c r="F22" s="25">
        <v>120</v>
      </c>
      <c r="G22" s="25">
        <v>10</v>
      </c>
      <c r="H22" s="18">
        <f t="shared" si="0"/>
        <v>130</v>
      </c>
      <c r="J22" s="61">
        <v>45183</v>
      </c>
      <c r="K22" s="62">
        <v>11</v>
      </c>
      <c r="L22" s="63">
        <v>55</v>
      </c>
      <c r="M22" s="62">
        <v>11</v>
      </c>
      <c r="N22" s="63">
        <v>55</v>
      </c>
      <c r="O22" s="62">
        <v>0</v>
      </c>
      <c r="P22" s="63">
        <v>0</v>
      </c>
    </row>
    <row r="23" spans="2:16" x14ac:dyDescent="0.3">
      <c r="B23" s="19">
        <v>45184</v>
      </c>
      <c r="C23" s="34">
        <v>55</v>
      </c>
      <c r="E23" s="86">
        <v>45185</v>
      </c>
      <c r="F23" s="25">
        <v>90</v>
      </c>
      <c r="G23" s="25">
        <v>0</v>
      </c>
      <c r="H23" s="18">
        <f t="shared" si="0"/>
        <v>90</v>
      </c>
      <c r="J23" s="61">
        <v>45184</v>
      </c>
      <c r="K23" s="62">
        <v>21</v>
      </c>
      <c r="L23" s="63">
        <v>120</v>
      </c>
      <c r="M23" s="62">
        <v>21</v>
      </c>
      <c r="N23" s="63">
        <v>120</v>
      </c>
      <c r="O23" s="62">
        <v>0</v>
      </c>
      <c r="P23" s="63">
        <v>0</v>
      </c>
    </row>
    <row r="24" spans="2:16" x14ac:dyDescent="0.3">
      <c r="B24" s="117">
        <v>45187</v>
      </c>
      <c r="C24" s="150">
        <v>255</v>
      </c>
      <c r="E24" s="86">
        <v>45186</v>
      </c>
      <c r="F24" s="25">
        <v>35</v>
      </c>
      <c r="G24" s="2">
        <v>0</v>
      </c>
      <c r="H24" s="18">
        <f t="shared" si="0"/>
        <v>35</v>
      </c>
      <c r="J24" s="61">
        <v>45185</v>
      </c>
      <c r="K24" s="62">
        <v>20</v>
      </c>
      <c r="L24" s="63">
        <v>100</v>
      </c>
      <c r="M24" s="62">
        <v>20</v>
      </c>
      <c r="N24" s="63">
        <v>100</v>
      </c>
      <c r="O24" s="62">
        <v>0</v>
      </c>
      <c r="P24" s="63">
        <v>0</v>
      </c>
    </row>
    <row r="25" spans="2:16" x14ac:dyDescent="0.3">
      <c r="B25" s="117"/>
      <c r="C25" s="151"/>
      <c r="E25" s="86">
        <v>45187</v>
      </c>
      <c r="F25" s="28">
        <v>15</v>
      </c>
      <c r="G25" s="2">
        <v>0</v>
      </c>
      <c r="H25" s="18">
        <f t="shared" si="0"/>
        <v>15</v>
      </c>
      <c r="J25" s="61">
        <v>45186</v>
      </c>
      <c r="K25" s="62">
        <v>6</v>
      </c>
      <c r="L25" s="63">
        <v>35</v>
      </c>
      <c r="M25" s="62">
        <v>6</v>
      </c>
      <c r="N25" s="63">
        <v>35</v>
      </c>
      <c r="O25" s="62">
        <v>0</v>
      </c>
      <c r="P25" s="63">
        <v>0</v>
      </c>
    </row>
    <row r="26" spans="2:16" x14ac:dyDescent="0.3">
      <c r="B26" s="114"/>
      <c r="C26" s="152"/>
      <c r="E26" s="86">
        <v>45188</v>
      </c>
      <c r="F26" s="27">
        <v>60</v>
      </c>
      <c r="G26" s="30">
        <v>10</v>
      </c>
      <c r="H26" s="18">
        <f t="shared" si="0"/>
        <v>70</v>
      </c>
      <c r="J26" s="61">
        <v>45187</v>
      </c>
      <c r="K26" s="62">
        <v>3</v>
      </c>
      <c r="L26" s="63">
        <v>15</v>
      </c>
      <c r="M26" s="62">
        <v>3</v>
      </c>
      <c r="N26" s="63">
        <v>15</v>
      </c>
      <c r="O26" s="62">
        <v>0</v>
      </c>
      <c r="P26" s="63">
        <v>0</v>
      </c>
    </row>
    <row r="27" spans="2:16" x14ac:dyDescent="0.3">
      <c r="B27" s="15"/>
      <c r="C27" s="15"/>
      <c r="E27" s="86">
        <v>45189</v>
      </c>
      <c r="F27" s="30">
        <v>40</v>
      </c>
      <c r="G27" s="25">
        <v>5</v>
      </c>
      <c r="H27" s="18">
        <f t="shared" si="0"/>
        <v>45</v>
      </c>
      <c r="J27" s="61">
        <v>45188</v>
      </c>
      <c r="K27" s="62">
        <v>12</v>
      </c>
      <c r="L27" s="63">
        <v>60</v>
      </c>
      <c r="M27" s="62">
        <v>12</v>
      </c>
      <c r="N27" s="63">
        <v>60</v>
      </c>
      <c r="O27" s="62">
        <v>0</v>
      </c>
      <c r="P27" s="63">
        <v>0</v>
      </c>
    </row>
    <row r="28" spans="2:16" x14ac:dyDescent="0.3">
      <c r="B28" s="19">
        <v>45188</v>
      </c>
      <c r="C28" s="32">
        <v>15</v>
      </c>
      <c r="E28" s="86">
        <v>45190</v>
      </c>
      <c r="F28" s="25">
        <v>55</v>
      </c>
      <c r="G28" s="2">
        <v>0</v>
      </c>
      <c r="H28" s="18">
        <f t="shared" si="0"/>
        <v>55</v>
      </c>
      <c r="J28" s="61">
        <v>45189</v>
      </c>
      <c r="K28" s="62">
        <v>11</v>
      </c>
      <c r="L28" s="63">
        <v>55</v>
      </c>
      <c r="M28" s="62">
        <v>11</v>
      </c>
      <c r="N28" s="63">
        <v>55</v>
      </c>
      <c r="O28" s="62">
        <v>0</v>
      </c>
      <c r="P28" s="63">
        <v>0</v>
      </c>
    </row>
    <row r="29" spans="2:16" x14ac:dyDescent="0.3">
      <c r="B29" s="19">
        <v>45189</v>
      </c>
      <c r="C29" s="31">
        <v>60</v>
      </c>
      <c r="E29" s="86">
        <v>45191</v>
      </c>
      <c r="F29" s="28">
        <v>60</v>
      </c>
      <c r="G29" s="28">
        <v>5</v>
      </c>
      <c r="H29" s="18">
        <f t="shared" si="0"/>
        <v>65</v>
      </c>
      <c r="J29" s="61">
        <v>45190</v>
      </c>
      <c r="K29" s="62">
        <v>10</v>
      </c>
      <c r="L29" s="63">
        <v>55</v>
      </c>
      <c r="M29" s="62">
        <v>10</v>
      </c>
      <c r="N29" s="63">
        <v>55</v>
      </c>
      <c r="O29" s="62">
        <v>0</v>
      </c>
      <c r="P29" s="63">
        <v>0</v>
      </c>
    </row>
    <row r="30" spans="2:16" x14ac:dyDescent="0.3">
      <c r="B30" s="19">
        <v>45190</v>
      </c>
      <c r="C30" s="33">
        <v>50</v>
      </c>
      <c r="E30" s="86">
        <v>45192</v>
      </c>
      <c r="F30" s="28">
        <v>60</v>
      </c>
      <c r="G30" s="28">
        <v>5</v>
      </c>
      <c r="H30" s="18">
        <f t="shared" si="0"/>
        <v>65</v>
      </c>
      <c r="J30" s="61">
        <v>45191</v>
      </c>
      <c r="K30" s="62">
        <v>12</v>
      </c>
      <c r="L30" s="63">
        <v>60</v>
      </c>
      <c r="M30" s="62">
        <v>12</v>
      </c>
      <c r="N30" s="63">
        <v>60</v>
      </c>
      <c r="O30" s="62">
        <v>0</v>
      </c>
      <c r="P30" s="63">
        <v>0</v>
      </c>
    </row>
    <row r="31" spans="2:16" x14ac:dyDescent="0.3">
      <c r="B31" s="19">
        <v>45191</v>
      </c>
      <c r="C31" s="29">
        <v>60</v>
      </c>
      <c r="E31" s="86">
        <v>45193</v>
      </c>
      <c r="F31" s="28">
        <v>80</v>
      </c>
      <c r="G31" s="100">
        <v>10</v>
      </c>
      <c r="H31" s="18">
        <f>SUM(F31:G31)</f>
        <v>90</v>
      </c>
      <c r="J31" s="61">
        <v>45192</v>
      </c>
      <c r="K31" s="62">
        <v>13</v>
      </c>
      <c r="L31" s="63">
        <v>65</v>
      </c>
      <c r="M31" s="62">
        <v>13</v>
      </c>
      <c r="N31" s="63">
        <v>65</v>
      </c>
      <c r="O31" s="62">
        <v>0</v>
      </c>
      <c r="P31" s="63">
        <v>0</v>
      </c>
    </row>
    <row r="32" spans="2:16" x14ac:dyDescent="0.3">
      <c r="B32" s="117">
        <v>45194</v>
      </c>
      <c r="C32" s="144">
        <v>210</v>
      </c>
      <c r="E32" s="86">
        <v>45194</v>
      </c>
      <c r="F32" s="100">
        <v>50</v>
      </c>
      <c r="G32" s="2">
        <v>0</v>
      </c>
      <c r="H32" s="18">
        <f t="shared" si="0"/>
        <v>50</v>
      </c>
      <c r="J32" s="61">
        <v>45193</v>
      </c>
      <c r="K32" s="62">
        <v>17</v>
      </c>
      <c r="L32" s="63">
        <v>85</v>
      </c>
      <c r="M32" s="62">
        <v>17</v>
      </c>
      <c r="N32" s="63">
        <v>85</v>
      </c>
      <c r="O32" s="62">
        <v>0</v>
      </c>
      <c r="P32" s="63">
        <v>0</v>
      </c>
    </row>
    <row r="33" spans="2:16" x14ac:dyDescent="0.3">
      <c r="B33" s="117"/>
      <c r="C33" s="145"/>
      <c r="E33" s="86">
        <v>45195</v>
      </c>
      <c r="F33" s="101">
        <v>70</v>
      </c>
      <c r="G33" s="2">
        <v>0</v>
      </c>
      <c r="H33" s="18">
        <f t="shared" si="0"/>
        <v>70</v>
      </c>
      <c r="J33" s="61">
        <v>45194</v>
      </c>
      <c r="K33" s="62">
        <v>12</v>
      </c>
      <c r="L33" s="63">
        <v>60</v>
      </c>
      <c r="M33" s="62">
        <v>12</v>
      </c>
      <c r="N33" s="63">
        <v>60</v>
      </c>
      <c r="O33" s="62">
        <v>0</v>
      </c>
      <c r="P33" s="63">
        <v>0</v>
      </c>
    </row>
    <row r="34" spans="2:16" x14ac:dyDescent="0.3">
      <c r="B34" s="114"/>
      <c r="C34" s="146"/>
      <c r="E34" s="86">
        <v>45196</v>
      </c>
      <c r="F34" s="102">
        <v>50</v>
      </c>
      <c r="G34" s="2">
        <v>0</v>
      </c>
      <c r="H34" s="18">
        <f t="shared" si="0"/>
        <v>50</v>
      </c>
      <c r="J34" s="61">
        <v>45195</v>
      </c>
      <c r="K34" s="62">
        <v>14</v>
      </c>
      <c r="L34" s="63">
        <v>70</v>
      </c>
      <c r="M34" s="62">
        <v>14</v>
      </c>
      <c r="N34" s="63">
        <v>70</v>
      </c>
      <c r="O34" s="62">
        <v>0</v>
      </c>
      <c r="P34" s="63">
        <v>0</v>
      </c>
    </row>
    <row r="35" spans="2:16" x14ac:dyDescent="0.3">
      <c r="B35" s="15"/>
      <c r="C35" s="15"/>
      <c r="E35" s="86">
        <v>45197</v>
      </c>
      <c r="F35" s="28">
        <v>60</v>
      </c>
      <c r="G35" s="30">
        <v>10</v>
      </c>
      <c r="H35" s="18">
        <f t="shared" si="0"/>
        <v>70</v>
      </c>
      <c r="J35" s="61">
        <v>45196</v>
      </c>
      <c r="K35" s="62">
        <v>10</v>
      </c>
      <c r="L35" s="63">
        <v>50</v>
      </c>
      <c r="M35" s="62">
        <v>10</v>
      </c>
      <c r="N35" s="63">
        <v>50</v>
      </c>
      <c r="O35" s="62">
        <v>0</v>
      </c>
      <c r="P35" s="63">
        <v>0</v>
      </c>
    </row>
    <row r="36" spans="2:16" x14ac:dyDescent="0.3">
      <c r="B36" s="19">
        <v>45195</v>
      </c>
      <c r="C36" s="29">
        <v>60</v>
      </c>
      <c r="E36" s="86">
        <v>45198</v>
      </c>
      <c r="F36" s="30">
        <v>100</v>
      </c>
      <c r="G36" s="30">
        <v>15</v>
      </c>
      <c r="H36" s="18">
        <f t="shared" si="0"/>
        <v>115</v>
      </c>
      <c r="J36" s="61">
        <v>45197</v>
      </c>
      <c r="K36" s="62">
        <v>14</v>
      </c>
      <c r="L36" s="63">
        <v>70</v>
      </c>
      <c r="M36" s="62">
        <v>14</v>
      </c>
      <c r="N36" s="63">
        <v>70</v>
      </c>
      <c r="O36" s="62">
        <v>0</v>
      </c>
      <c r="P36" s="63">
        <v>0</v>
      </c>
    </row>
    <row r="37" spans="2:16" x14ac:dyDescent="0.3">
      <c r="B37" s="19">
        <v>45196</v>
      </c>
      <c r="C37" s="31">
        <v>70</v>
      </c>
      <c r="E37" s="86">
        <v>45199</v>
      </c>
      <c r="F37" s="30">
        <v>85</v>
      </c>
      <c r="G37" s="2"/>
      <c r="H37" s="18">
        <f t="shared" si="0"/>
        <v>85</v>
      </c>
      <c r="J37" s="61">
        <v>45198</v>
      </c>
      <c r="K37" s="62">
        <v>23</v>
      </c>
      <c r="L37" s="63">
        <v>115</v>
      </c>
      <c r="M37" s="62">
        <v>23</v>
      </c>
      <c r="N37" s="63">
        <v>115</v>
      </c>
      <c r="O37" s="62">
        <v>0</v>
      </c>
      <c r="P37" s="63">
        <v>0</v>
      </c>
    </row>
    <row r="38" spans="2:16" x14ac:dyDescent="0.3">
      <c r="B38" s="19">
        <v>45197</v>
      </c>
      <c r="C38" s="33">
        <v>50</v>
      </c>
      <c r="E38" s="86"/>
      <c r="F38" s="2"/>
      <c r="G38" s="2"/>
      <c r="H38" s="18">
        <f t="shared" si="0"/>
        <v>0</v>
      </c>
      <c r="J38" s="61">
        <v>45199</v>
      </c>
      <c r="K38" s="62">
        <v>16</v>
      </c>
      <c r="L38" s="63">
        <v>85</v>
      </c>
      <c r="M38" s="62">
        <v>16</v>
      </c>
      <c r="N38" s="63">
        <v>85</v>
      </c>
      <c r="O38" s="62">
        <v>0</v>
      </c>
      <c r="P38" s="63">
        <v>0</v>
      </c>
    </row>
    <row r="39" spans="2:16" x14ac:dyDescent="0.3">
      <c r="B39" s="19">
        <v>45198</v>
      </c>
      <c r="C39" s="32">
        <v>60</v>
      </c>
      <c r="D39" s="35"/>
      <c r="E39" s="84"/>
      <c r="F39" s="2"/>
      <c r="G39" s="2"/>
      <c r="H39" s="18"/>
      <c r="J39" s="61"/>
      <c r="K39" s="62" t="s">
        <v>35</v>
      </c>
      <c r="L39" s="63" t="s">
        <v>35</v>
      </c>
      <c r="M39" s="62" t="s">
        <v>35</v>
      </c>
      <c r="N39" s="63" t="s">
        <v>35</v>
      </c>
      <c r="O39" s="62" t="s">
        <v>35</v>
      </c>
      <c r="P39" s="63" t="s">
        <v>35</v>
      </c>
    </row>
    <row r="40" spans="2:16" x14ac:dyDescent="0.3">
      <c r="B40" s="117">
        <v>45201</v>
      </c>
      <c r="C40" s="137">
        <v>210</v>
      </c>
      <c r="D40" s="35"/>
      <c r="E40" s="39" t="s">
        <v>11</v>
      </c>
      <c r="F40" s="40">
        <f>SUM(F8:F39)</f>
        <v>1680</v>
      </c>
      <c r="G40" s="40">
        <f>SUM(G8:G39)</f>
        <v>120</v>
      </c>
      <c r="H40" s="40">
        <f>SUM(H8:H39)</f>
        <v>1800</v>
      </c>
      <c r="J40" s="39" t="s">
        <v>11</v>
      </c>
      <c r="K40" s="89">
        <f t="shared" ref="K40:O40" si="1">SUM(K9:K39)</f>
        <v>352</v>
      </c>
      <c r="L40" s="90">
        <f>SUM(L9:L39)</f>
        <v>1800</v>
      </c>
      <c r="M40" s="89">
        <f>SUM(M9:M39)</f>
        <v>321</v>
      </c>
      <c r="N40" s="90">
        <f>SUM(N9:N39)</f>
        <v>1635</v>
      </c>
      <c r="O40" s="89">
        <f t="shared" si="1"/>
        <v>31</v>
      </c>
      <c r="P40" s="90">
        <f>SUM(P9:P39)</f>
        <v>165</v>
      </c>
    </row>
    <row r="41" spans="2:16" x14ac:dyDescent="0.3">
      <c r="B41" s="117"/>
      <c r="C41" s="138"/>
      <c r="D41" s="35"/>
    </row>
    <row r="42" spans="2:16" x14ac:dyDescent="0.3">
      <c r="B42" s="114"/>
      <c r="C42" s="139"/>
      <c r="D42" s="35"/>
      <c r="E42" s="35"/>
      <c r="F42" s="17"/>
      <c r="G42" s="2"/>
      <c r="H42" s="38"/>
    </row>
    <row r="43" spans="2:16" x14ac:dyDescent="0.3">
      <c r="B43" s="39" t="s">
        <v>11</v>
      </c>
      <c r="C43" s="43">
        <f>SUM(C8:C42)</f>
        <v>1800</v>
      </c>
    </row>
    <row r="47" spans="2:16" x14ac:dyDescent="0.3">
      <c r="H47" s="24"/>
      <c r="I47" s="24"/>
    </row>
    <row r="48" spans="2:16" ht="18" x14ac:dyDescent="0.35">
      <c r="B48" s="44" t="s">
        <v>12</v>
      </c>
      <c r="C48" s="91">
        <f>+C43</f>
        <v>1800</v>
      </c>
    </row>
    <row r="49" spans="2:3" ht="18" x14ac:dyDescent="0.35">
      <c r="B49" s="46" t="s">
        <v>13</v>
      </c>
      <c r="C49" s="91">
        <f>+L40</f>
        <v>1800</v>
      </c>
    </row>
    <row r="50" spans="2:3" ht="18" x14ac:dyDescent="0.35">
      <c r="B50" s="47" t="s">
        <v>14</v>
      </c>
      <c r="C50" s="91">
        <f>+C48-C49</f>
        <v>0</v>
      </c>
    </row>
  </sheetData>
  <mergeCells count="10">
    <mergeCell ref="B32:B34"/>
    <mergeCell ref="C32:C34"/>
    <mergeCell ref="B40:B42"/>
    <mergeCell ref="C40:C42"/>
    <mergeCell ref="B8:B10"/>
    <mergeCell ref="C8:C10"/>
    <mergeCell ref="B16:B18"/>
    <mergeCell ref="C16:C18"/>
    <mergeCell ref="B24:B26"/>
    <mergeCell ref="C24:C2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DEC035-C629-4FCA-BCDD-CD5A8F80F52E}">
  <dimension ref="A1:E3"/>
  <sheetViews>
    <sheetView workbookViewId="0">
      <selection activeCell="G14" sqref="G14"/>
    </sheetView>
  </sheetViews>
  <sheetFormatPr baseColWidth="10" defaultRowHeight="14.4" x14ac:dyDescent="0.3"/>
  <cols>
    <col min="1" max="1" width="12.5546875" bestFit="1" customWidth="1"/>
  </cols>
  <sheetData>
    <row r="1" spans="1:5" ht="46.8" x14ac:dyDescent="0.3">
      <c r="A1" s="103" t="s">
        <v>3</v>
      </c>
      <c r="B1" s="104" t="s">
        <v>12</v>
      </c>
      <c r="C1" s="105" t="s">
        <v>51</v>
      </c>
      <c r="D1" s="106" t="s">
        <v>52</v>
      </c>
      <c r="E1" s="107" t="s">
        <v>14</v>
      </c>
    </row>
    <row r="2" spans="1:5" ht="15.6" x14ac:dyDescent="0.3">
      <c r="A2" s="108" t="s">
        <v>53</v>
      </c>
      <c r="B2" s="109">
        <f>+'TVM SEPTIEMBRE'!C41</f>
        <v>284092</v>
      </c>
      <c r="C2" s="109">
        <f>+'TVM SEPTIEMBRE'!I38</f>
        <v>284092</v>
      </c>
      <c r="D2" s="109">
        <f>+'TVM SEPTIEMBRE'!N38</f>
        <v>284092</v>
      </c>
      <c r="E2" s="109">
        <f>+B2-D2</f>
        <v>0</v>
      </c>
    </row>
    <row r="3" spans="1:5" ht="15.6" x14ac:dyDescent="0.3">
      <c r="A3" s="108" t="s">
        <v>54</v>
      </c>
      <c r="B3" s="109">
        <f>+'TAP SEPTIEMBRE'!B48</f>
        <v>19355</v>
      </c>
      <c r="C3" s="109">
        <f>+'TAP SEPTIEMBRE'!G40</f>
        <v>17555</v>
      </c>
      <c r="D3" s="109">
        <f>+'TAP SEPTIEMBRE'!K40</f>
        <v>20140</v>
      </c>
      <c r="E3" s="109">
        <f>+B3-D3</f>
        <v>-785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TVM SEPTIEMBRE</vt:lpstr>
      <vt:lpstr>TAP SEPTIEMBRE</vt:lpstr>
      <vt:lpstr>DR SEPTIEMBRE</vt:lpstr>
      <vt:lpstr>RESUMEN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LICENCIAS 1 WL</dc:creator>
  <cp:lastModifiedBy>LICENCIAS 1 WL</cp:lastModifiedBy>
  <dcterms:created xsi:type="dcterms:W3CDTF">2023-09-25T22:35:57Z</dcterms:created>
  <dcterms:modified xsi:type="dcterms:W3CDTF">2023-10-25T20:38:31Z</dcterms:modified>
</cp:coreProperties>
</file>