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00" activeTab="6"/>
  </bookViews>
  <sheets>
    <sheet name="Obliczenia warunkowe (1)" sheetId="20" r:id="rId1"/>
    <sheet name="Obliczenia warunkowe (2)" sheetId="22" r:id="rId2"/>
    <sheet name="Tabela przestawna" sheetId="15" r:id="rId3"/>
    <sheet name="Tab_1" sheetId="23" r:id="rId4"/>
    <sheet name="Tab_2" sheetId="24" r:id="rId5"/>
    <sheet name="Tab_3" sheetId="26" r:id="rId6"/>
    <sheet name="SOLVER" sheetId="18" r:id="rId7"/>
  </sheets>
  <externalReferences>
    <externalReference r:id="rId8"/>
  </externalReferences>
  <definedNames>
    <definedName name="_xlnm._FilterDatabase" localSheetId="2" hidden="1">'Tabela przestawna'!$B$5:$I$5</definedName>
    <definedName name="baza">[1]Obuwie!$B$3:$H$57</definedName>
    <definedName name="Fragmentator_Rozmiar">#N/A</definedName>
    <definedName name="solver_adj" localSheetId="6" hidden="1">SOLVER!$B$5:$C$5</definedName>
    <definedName name="solver_cvg" localSheetId="6" hidden="1">0.0001</definedName>
    <definedName name="solver_cvg" localSheetId="2" hidden="1">0.0001</definedName>
    <definedName name="solver_drv" localSheetId="6" hidden="1">2</definedName>
    <definedName name="solver_drv" localSheetId="2" hidden="1">1</definedName>
    <definedName name="solver_eng" localSheetId="6" hidden="1">1</definedName>
    <definedName name="solver_est" localSheetId="6" hidden="1">1</definedName>
    <definedName name="solver_est" localSheetId="2" hidden="1">1</definedName>
    <definedName name="solver_itr" localSheetId="6" hidden="1">2147483647</definedName>
    <definedName name="solver_itr" localSheetId="2" hidden="1">100</definedName>
    <definedName name="solver_lhs1" localSheetId="6" hidden="1">SOLVER!$B$12</definedName>
    <definedName name="solver_lhs2" localSheetId="6" hidden="1">SOLVER!$B$13</definedName>
    <definedName name="solver_lhs3" localSheetId="6" hidden="1">SOLVER!$B$14</definedName>
    <definedName name="solver_lhs4" localSheetId="6" hidden="1">SOLVER!$B$5</definedName>
    <definedName name="solver_lhs5" localSheetId="6" hidden="1">SOLVER!$C$5</definedName>
    <definedName name="solver_lin" localSheetId="2" hidden="1">2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eg" localSheetId="2" hidden="1">2</definedName>
    <definedName name="solver_nod" localSheetId="6" hidden="1">2147483647</definedName>
    <definedName name="solver_num" localSheetId="6" hidden="1">5</definedName>
    <definedName name="solver_num" localSheetId="2" hidden="1">0</definedName>
    <definedName name="solver_nwt" localSheetId="6" hidden="1">1</definedName>
    <definedName name="solver_nwt" localSheetId="2" hidden="1">1</definedName>
    <definedName name="solver_opt" localSheetId="6" hidden="1">SOLVER!$B$8</definedName>
    <definedName name="solver_opt" localSheetId="2" hidden="1">'Tabela przestawna'!$K$5</definedName>
    <definedName name="solver_pre" localSheetId="6" hidden="1">0.000001</definedName>
    <definedName name="solver_pre" localSheetId="2" hidden="1">0.000001</definedName>
    <definedName name="solver_rbv" localSheetId="6" hidden="1">2</definedName>
    <definedName name="solver_rel1" localSheetId="6" hidden="1">1</definedName>
    <definedName name="solver_rel2" localSheetId="6" hidden="1">1</definedName>
    <definedName name="solver_rel3" localSheetId="6" hidden="1">1</definedName>
    <definedName name="solver_rel4" localSheetId="6" hidden="1">3</definedName>
    <definedName name="solver_rel5" localSheetId="6" hidden="1">3</definedName>
    <definedName name="solver_rhs1" localSheetId="6" hidden="1">SOLVER!$F$5</definedName>
    <definedName name="solver_rhs2" localSheetId="6" hidden="1">SOLVER!$C$13</definedName>
    <definedName name="solver_rhs3" localSheetId="6" hidden="1">SOLVER!$C$14</definedName>
    <definedName name="solver_rhs4" localSheetId="6" hidden="1">0</definedName>
    <definedName name="solver_rhs5" localSheetId="6" hidden="1">0</definedName>
    <definedName name="solver_rlx" localSheetId="6" hidden="1">2</definedName>
    <definedName name="solver_rsd" localSheetId="6" hidden="1">0</definedName>
    <definedName name="solver_scl" localSheetId="6" hidden="1">2</definedName>
    <definedName name="solver_scl" localSheetId="2" hidden="1">2</definedName>
    <definedName name="solver_sho" localSheetId="6" hidden="1">2</definedName>
    <definedName name="solver_sho" localSheetId="2" hidden="1">2</definedName>
    <definedName name="solver_ssz" localSheetId="6" hidden="1">100</definedName>
    <definedName name="solver_tim" localSheetId="6" hidden="1">2147483647</definedName>
    <definedName name="solver_tim" localSheetId="2" hidden="1">100</definedName>
    <definedName name="solver_tol" localSheetId="6" hidden="1">0.01</definedName>
    <definedName name="solver_tol" localSheetId="2" hidden="1">0.05</definedName>
    <definedName name="solver_typ" localSheetId="6" hidden="1">1</definedName>
    <definedName name="solver_typ" localSheetId="2" hidden="1">1</definedName>
    <definedName name="solver_val" localSheetId="6" hidden="1">0</definedName>
    <definedName name="solver_val" localSheetId="2" hidden="1">0</definedName>
    <definedName name="solver_ver" localSheetId="6" hidden="1">3</definedName>
    <definedName name="tabela" localSheetId="0">#REF!</definedName>
    <definedName name="tabela" localSheetId="1">#REF!</definedName>
    <definedName name="tabela">#REF!</definedName>
  </definedNames>
  <calcPr calcId="145621"/>
  <pivotCaches>
    <pivotCache cacheId="0" r:id="rId9"/>
  </pivotCaches>
  <extLs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18" l="1"/>
  <c r="C12" i="18"/>
  <c r="F9" i="18"/>
  <c r="F8" i="18"/>
  <c r="B13" i="18" s="1"/>
  <c r="B12" i="18"/>
  <c r="F7" i="18"/>
  <c r="F6" i="18"/>
  <c r="G5" i="18"/>
  <c r="H6" i="22"/>
  <c r="I6" i="22"/>
  <c r="J6" i="22"/>
  <c r="G6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5" i="22"/>
  <c r="B6" i="20"/>
  <c r="B7" i="20"/>
  <c r="B8" i="20"/>
  <c r="B9" i="20"/>
  <c r="B10" i="20"/>
  <c r="B11" i="20"/>
  <c r="B12" i="20"/>
  <c r="B5" i="20"/>
  <c r="B8" i="18" l="1"/>
</calcChain>
</file>

<file path=xl/sharedStrings.xml><?xml version="1.0" encoding="utf-8"?>
<sst xmlns="http://schemas.openxmlformats.org/spreadsheetml/2006/main" count="710" uniqueCount="81">
  <si>
    <t>M</t>
  </si>
  <si>
    <t>K</t>
  </si>
  <si>
    <t>Rozmiar</t>
  </si>
  <si>
    <t>Liczba sztuk</t>
  </si>
  <si>
    <t>Kolor</t>
  </si>
  <si>
    <t>Cena jednostkowa</t>
  </si>
  <si>
    <t>beż</t>
  </si>
  <si>
    <t>brąz</t>
  </si>
  <si>
    <t>błękit</t>
  </si>
  <si>
    <t>popiel</t>
  </si>
  <si>
    <t>czerń</t>
  </si>
  <si>
    <t>róż</t>
  </si>
  <si>
    <t>Wykaz odzieży</t>
  </si>
  <si>
    <t>Nazwa producenta</t>
  </si>
  <si>
    <t>Nazwa artykułu</t>
  </si>
  <si>
    <t>Rodzaj materiału</t>
  </si>
  <si>
    <t>Nowa Moda</t>
  </si>
  <si>
    <t>garnitur</t>
  </si>
  <si>
    <t>wełna</t>
  </si>
  <si>
    <t>szary</t>
  </si>
  <si>
    <t>Elegancja</t>
  </si>
  <si>
    <t>garsonka</t>
  </si>
  <si>
    <t>elana</t>
  </si>
  <si>
    <t>bawełna</t>
  </si>
  <si>
    <t>spodnie</t>
  </si>
  <si>
    <t>granat</t>
  </si>
  <si>
    <t>tropik</t>
  </si>
  <si>
    <t>marynarka</t>
  </si>
  <si>
    <t>żorżeta</t>
  </si>
  <si>
    <t>spódnica</t>
  </si>
  <si>
    <t>kostium</t>
  </si>
  <si>
    <t>bistor</t>
  </si>
  <si>
    <t>Krawiec</t>
  </si>
  <si>
    <t>małopolskie</t>
  </si>
  <si>
    <t>S5</t>
  </si>
  <si>
    <t>łódzkie</t>
  </si>
  <si>
    <t>S4</t>
  </si>
  <si>
    <t>S3</t>
  </si>
  <si>
    <t>S2</t>
  </si>
  <si>
    <t>S1</t>
  </si>
  <si>
    <t>Premia</t>
  </si>
  <si>
    <t>Liczba produktów A</t>
  </si>
  <si>
    <t>Liczba produktów B</t>
  </si>
  <si>
    <t>Województwo</t>
  </si>
  <si>
    <t>Sprzedawca</t>
  </si>
  <si>
    <t>Wyliczona wartość</t>
  </si>
  <si>
    <t>Liczba N</t>
  </si>
  <si>
    <t>podkarpackie</t>
  </si>
  <si>
    <t>wielkopolskie</t>
  </si>
  <si>
    <t>Zadanie 2</t>
  </si>
  <si>
    <t>Zadanie 1</t>
  </si>
  <si>
    <t>Suma premii w województwie</t>
  </si>
  <si>
    <t>Zadanie 3</t>
  </si>
  <si>
    <t>Szyk</t>
  </si>
  <si>
    <t>Igła i nitka</t>
  </si>
  <si>
    <t>Glamour</t>
  </si>
  <si>
    <t xml:space="preserve">       przeznaczonych dla kobiet z podziałem j.w.</t>
  </si>
  <si>
    <t>W kolejnych akuszach przedstaw za pomocą tabeli przestawnej i wykresu przestawnego:
1) Wartości odzieży każdego producenta przygotowanej z każdego rodzaju materiału,
2) Ilość odzieży każdego artykułu w  dostępnych kolorach,
3) Wartość odzieży dla konsumentów: K, M z podziałem na nazwę artykułu i rozmiar (rozmiary tylko: 38, 42, 44, 46),
4) Na podstawie tabeli 3) sporządź wykres artykułów przeznaczonych dla kobiet z podziałem j.w.</t>
  </si>
  <si>
    <r>
      <t xml:space="preserve">Konsument </t>
    </r>
    <r>
      <rPr>
        <b/>
        <sz val="9"/>
        <rFont val="Times New Roman CE"/>
        <charset val="238"/>
      </rPr>
      <t>(M – mężczyzna, K – kobieta)</t>
    </r>
  </si>
  <si>
    <t>Zadanie 4</t>
  </si>
  <si>
    <t xml:space="preserve">Korzystając z narzędzia Solver rozwiąż następujące zadanie, dla:
A - trzy ostatnie cyfry TWOJEGO numeru albumu, B - (suma cyfr TWOJEGO numeru albumu) x2
Betoniarnia produkuje dwa rodzaje pustaków: zwykły i z gryzem marmurowym. Każdego dnia do dyspozycji ma A pustych form metalowych. Sprzedaż każdego zwykłego pustaka przynosi zysk 2,20 zł, a pustaka z gryzem marmurowym 2,25 zł. Aby wyprodukować jeden zwykły pustak, potrzeba 0,5 kg cementu, z gryzem marmurowym 0,4 kg cementu. Cementownia jest w stanie dostarczyć do betoniarni 50 ton cementu dziennie. Dodatkowo do wyprodukowania pustaka z gryzem marmurowym potrzeba 0,2 kg tego gryzu. Kamieniołom jest w stanie dziennie dostarczyć go do betoniarni w ilości 50 kg. 
Należy tak ustawić produkcję, aby osiągnąć maksymalny zysk dzienny.
</t>
  </si>
  <si>
    <t>Komórki zmieniane:</t>
  </si>
  <si>
    <t>Ograniczenia:</t>
  </si>
  <si>
    <t>Zysk (maksymalizacja):</t>
  </si>
  <si>
    <r>
      <t xml:space="preserve">1. Wykorzystując funkcje JEŻELI, LUB, ORAZ  napisz formułę  a następnie użyj jej do wyliczena wartości w kolumnie "Premia" w poniższej tabeli: warunek otrzymania premii w wysokości 1000zł uwarunkowane jest w następującej sytuacji - sprzedaż produktu A w ilości większej lub równej 100szt lub sprzedaż produktu A oraz B w ilości większych lub równych 60 szt. W przeciwnym wypadku wpisać "BRAK PREMII"
2. W polach G6, H6, I6 i J6 wpisz formułę, która wyliczy </t>
    </r>
    <r>
      <rPr>
        <b/>
        <sz val="12"/>
        <rFont val="Arial CE"/>
        <charset val="238"/>
      </rPr>
      <t>sumę</t>
    </r>
    <r>
      <rPr>
        <sz val="12"/>
        <rFont val="Arial CE"/>
        <charset val="238"/>
      </rPr>
      <t xml:space="preserve"> wyplaconych premii dla sprzedawców pracujących w odpowiednim województwie.
</t>
    </r>
  </si>
  <si>
    <t xml:space="preserve">Napisz formułę zgodnie ze schematem, a następnie użyj jej do wyliczena wartości w kolumnie "Wyliczona wartość".
</t>
  </si>
  <si>
    <t>Suma z Wartość</t>
  </si>
  <si>
    <t>Etykiety wierszy</t>
  </si>
  <si>
    <t>Suma końcowa</t>
  </si>
  <si>
    <t>Suma z Liczba sztuk</t>
  </si>
  <si>
    <t>Etykiety kolumn</t>
  </si>
  <si>
    <t>A</t>
  </si>
  <si>
    <t>B</t>
  </si>
  <si>
    <t>zw</t>
  </si>
  <si>
    <t>zg</t>
  </si>
  <si>
    <t>ilosc pus raz</t>
  </si>
  <si>
    <t>ZYSK</t>
  </si>
  <si>
    <t>Koszt w betonie</t>
  </si>
  <si>
    <t>koszt</t>
  </si>
  <si>
    <t>grys</t>
  </si>
  <si>
    <t>mniejsze: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</si>
</sst>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* #,##0\ &quot;zł&quot;_-;\-* #,##0\ &quot;zł&quot;_-;_-* &quot;-&quot;\ &quot;zł&quot;_-;_-@_-"/>
    <numFmt numFmtId="44" formatCode="_-* #,##0.00\ &quot;zł&quot;_-;\-* #,##0.00\ &quot;zł&quot;_-;_-* &quot;-&quot;??\ &quot;zł&quot;_-;_-@_-"/>
    <numFmt numFmtId="164" formatCode="#,##0\ &quot;zł&quot;"/>
  </numFmts>
  <fonts count="34">
    <font>
      <sz val="10"/>
      <name val="Arial"/>
      <charset val="238"/>
    </font>
    <font>
      <sz val="10"/>
      <name val="Arial"/>
      <family val="2"/>
      <charset val="238"/>
    </font>
    <font>
      <sz val="11"/>
      <color indexed="8"/>
      <name val="Czcionka tekstu podstawowego"/>
      <family val="2"/>
      <charset val="238"/>
    </font>
    <font>
      <sz val="11"/>
      <color indexed="9"/>
      <name val="Czcionka tekstu podstawowego"/>
      <family val="2"/>
      <charset val="238"/>
    </font>
    <font>
      <sz val="11"/>
      <color indexed="62"/>
      <name val="Czcionka tekstu podstawowego"/>
      <family val="2"/>
      <charset val="238"/>
    </font>
    <font>
      <b/>
      <sz val="11"/>
      <color indexed="63"/>
      <name val="Czcionka tekstu podstawowego"/>
      <family val="2"/>
      <charset val="238"/>
    </font>
    <font>
      <sz val="11"/>
      <color indexed="17"/>
      <name val="Czcionka tekstu podstawowego"/>
      <family val="2"/>
      <charset val="238"/>
    </font>
    <font>
      <sz val="10"/>
      <name val="Arial CE"/>
      <charset val="238"/>
    </font>
    <font>
      <sz val="11"/>
      <color indexed="52"/>
      <name val="Czcionka tekstu podstawowego"/>
      <family val="2"/>
      <charset val="238"/>
    </font>
    <font>
      <b/>
      <sz val="11"/>
      <color indexed="9"/>
      <name val="Czcionka tekstu podstawowego"/>
      <family val="2"/>
      <charset val="238"/>
    </font>
    <font>
      <b/>
      <sz val="15"/>
      <color indexed="56"/>
      <name val="Czcionka tekstu podstawowego"/>
      <family val="2"/>
      <charset val="238"/>
    </font>
    <font>
      <b/>
      <sz val="13"/>
      <color indexed="56"/>
      <name val="Czcionka tekstu podstawowego"/>
      <family val="2"/>
      <charset val="238"/>
    </font>
    <font>
      <b/>
      <sz val="11"/>
      <color indexed="56"/>
      <name val="Czcionka tekstu podstawowego"/>
      <family val="2"/>
      <charset val="238"/>
    </font>
    <font>
      <sz val="11"/>
      <color indexed="60"/>
      <name val="Czcionka tekstu podstawowego"/>
      <family val="2"/>
      <charset val="238"/>
    </font>
    <font>
      <b/>
      <sz val="11"/>
      <color indexed="52"/>
      <name val="Czcionka tekstu podstawowego"/>
      <family val="2"/>
      <charset val="238"/>
    </font>
    <font>
      <b/>
      <sz val="11"/>
      <color indexed="8"/>
      <name val="Czcionka tekstu podstawowego"/>
      <family val="2"/>
      <charset val="238"/>
    </font>
    <font>
      <i/>
      <sz val="11"/>
      <color indexed="23"/>
      <name val="Czcionka tekstu podstawowego"/>
      <family val="2"/>
      <charset val="238"/>
    </font>
    <font>
      <sz val="11"/>
      <color indexed="10"/>
      <name val="Czcionka tekstu podstawowego"/>
      <family val="2"/>
      <charset val="238"/>
    </font>
    <font>
      <b/>
      <sz val="18"/>
      <color indexed="56"/>
      <name val="Cambria"/>
      <family val="2"/>
      <charset val="238"/>
    </font>
    <font>
      <sz val="11"/>
      <color indexed="20"/>
      <name val="Czcionka tekstu podstawowego"/>
      <family val="2"/>
      <charset val="238"/>
    </font>
    <font>
      <b/>
      <sz val="12"/>
      <name val="Times New Roman CE"/>
      <family val="1"/>
      <charset val="238"/>
    </font>
    <font>
      <sz val="12"/>
      <name val="Times New Roman CE"/>
      <family val="1"/>
      <charset val="238"/>
    </font>
    <font>
      <b/>
      <sz val="20"/>
      <name val="Times New Roman CE"/>
      <family val="1"/>
      <charset val="238"/>
    </font>
    <font>
      <sz val="12"/>
      <name val="Arial"/>
      <family val="2"/>
      <charset val="238"/>
    </font>
    <font>
      <sz val="12"/>
      <name val="Arial CE"/>
      <charset val="238"/>
    </font>
    <font>
      <b/>
      <sz val="18"/>
      <name val="Arial"/>
      <family val="2"/>
      <charset val="238"/>
    </font>
    <font>
      <b/>
      <sz val="18"/>
      <name val="Arial CE"/>
      <charset val="238"/>
    </font>
    <font>
      <b/>
      <sz val="10"/>
      <name val="Arial CE"/>
      <charset val="238"/>
    </font>
    <font>
      <sz val="8"/>
      <name val="Arial"/>
      <family val="2"/>
      <charset val="238"/>
    </font>
    <font>
      <b/>
      <sz val="12"/>
      <name val="Arial CE"/>
      <charset val="238"/>
    </font>
    <font>
      <b/>
      <sz val="10"/>
      <name val="Arial"/>
      <family val="2"/>
      <charset val="238"/>
    </font>
    <font>
      <sz val="11"/>
      <name val="Arial CE"/>
      <charset val="238"/>
    </font>
    <font>
      <sz val="14"/>
      <color rgb="FF000000"/>
      <name val="Arial"/>
      <family val="2"/>
      <charset val="238"/>
    </font>
    <font>
      <b/>
      <sz val="9"/>
      <name val="Times New Roman CE"/>
      <charset val="238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16"/>
      </left>
      <right style="double">
        <color indexed="16"/>
      </right>
      <top style="double">
        <color indexed="16"/>
      </top>
      <bottom style="double">
        <color indexed="16"/>
      </bottom>
      <diagonal/>
    </border>
    <border>
      <left style="double">
        <color indexed="16"/>
      </left>
      <right style="thin">
        <color indexed="57"/>
      </right>
      <top/>
      <bottom style="thin">
        <color indexed="57"/>
      </bottom>
      <diagonal/>
    </border>
    <border>
      <left style="thin">
        <color indexed="57"/>
      </left>
      <right style="thin">
        <color indexed="57"/>
      </right>
      <top/>
      <bottom style="thin">
        <color indexed="57"/>
      </bottom>
      <diagonal/>
    </border>
    <border>
      <left style="double">
        <color indexed="16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7" borderId="1" applyNumberFormat="0" applyAlignment="0" applyProtection="0"/>
    <xf numFmtId="0" fontId="5" fillId="20" borderId="2" applyNumberFormat="0" applyAlignment="0" applyProtection="0"/>
    <xf numFmtId="0" fontId="6" fillId="4" borderId="0" applyNumberFormat="0" applyBorder="0" applyAlignment="0" applyProtection="0"/>
    <xf numFmtId="0" fontId="8" fillId="0" borderId="3" applyNumberFormat="0" applyFill="0" applyAlignment="0" applyProtection="0"/>
    <xf numFmtId="0" fontId="9" fillId="21" borderId="4" applyNumberFormat="0" applyAlignment="0" applyProtection="0"/>
    <xf numFmtId="0" fontId="1" fillId="0" borderId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2" fillId="0" borderId="0" applyNumberFormat="0" applyFill="0" applyBorder="0" applyAlignment="0" applyProtection="0"/>
    <xf numFmtId="0" fontId="13" fillId="22" borderId="0" applyNumberFormat="0" applyBorder="0" applyAlignment="0" applyProtection="0"/>
    <xf numFmtId="0" fontId="7" fillId="0" borderId="0"/>
    <xf numFmtId="0" fontId="14" fillId="20" borderId="1" applyNumberFormat="0" applyAlignment="0" applyProtection="0"/>
    <xf numFmtId="0" fontId="15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7" fillId="23" borderId="9" applyNumberFormat="0" applyFont="0" applyAlignment="0" applyProtection="0"/>
    <xf numFmtId="44" fontId="1" fillId="0" borderId="0" applyFill="0" applyBorder="0" applyAlignment="0" applyProtection="0"/>
    <xf numFmtId="0" fontId="19" fillId="3" borderId="0" applyNumberFormat="0" applyBorder="0" applyAlignment="0" applyProtection="0"/>
    <xf numFmtId="0" fontId="7" fillId="0" borderId="0"/>
    <xf numFmtId="0" fontId="1" fillId="0" borderId="0"/>
    <xf numFmtId="0" fontId="7" fillId="0" borderId="0"/>
  </cellStyleXfs>
  <cellXfs count="60">
    <xf numFmtId="0" fontId="0" fillId="0" borderId="0" xfId="0"/>
    <xf numFmtId="0" fontId="0" fillId="0" borderId="0" xfId="0"/>
    <xf numFmtId="0" fontId="7" fillId="0" borderId="0" xfId="36"/>
    <xf numFmtId="0" fontId="21" fillId="0" borderId="0" xfId="36" applyFont="1"/>
    <xf numFmtId="0" fontId="21" fillId="0" borderId="0" xfId="36" applyFont="1" applyAlignment="1">
      <alignment horizontal="center"/>
    </xf>
    <xf numFmtId="0" fontId="20" fillId="0" borderId="14" xfId="36" quotePrefix="1" applyFont="1" applyBorder="1" applyAlignment="1">
      <alignment horizontal="center" vertical="center" wrapText="1"/>
    </xf>
    <xf numFmtId="0" fontId="20" fillId="0" borderId="14" xfId="36" applyFont="1" applyBorder="1" applyAlignment="1">
      <alignment horizontal="center" vertical="center" wrapText="1"/>
    </xf>
    <xf numFmtId="0" fontId="21" fillId="0" borderId="0" xfId="36" applyFont="1" applyAlignment="1">
      <alignment horizontal="center" vertical="center"/>
    </xf>
    <xf numFmtId="0" fontId="21" fillId="0" borderId="15" xfId="36" applyFont="1" applyBorder="1"/>
    <xf numFmtId="0" fontId="21" fillId="0" borderId="16" xfId="36" applyFont="1" applyBorder="1"/>
    <xf numFmtId="0" fontId="21" fillId="0" borderId="16" xfId="36" applyFont="1" applyBorder="1" applyAlignment="1">
      <alignment horizontal="center"/>
    </xf>
    <xf numFmtId="44" fontId="21" fillId="0" borderId="16" xfId="43" applyFont="1" applyBorder="1"/>
    <xf numFmtId="0" fontId="21" fillId="0" borderId="17" xfId="36" applyFont="1" applyBorder="1"/>
    <xf numFmtId="0" fontId="21" fillId="0" borderId="18" xfId="36" applyFont="1" applyBorder="1"/>
    <xf numFmtId="0" fontId="21" fillId="0" borderId="18" xfId="36" applyFont="1" applyBorder="1" applyAlignment="1">
      <alignment horizontal="center"/>
    </xf>
    <xf numFmtId="44" fontId="21" fillId="0" borderId="18" xfId="43" applyFont="1" applyBorder="1"/>
    <xf numFmtId="0" fontId="7" fillId="0" borderId="0" xfId="45"/>
    <xf numFmtId="0" fontId="7" fillId="0" borderId="0" xfId="47"/>
    <xf numFmtId="1" fontId="24" fillId="0" borderId="21" xfId="47" applyNumberFormat="1" applyFont="1" applyBorder="1"/>
    <xf numFmtId="0" fontId="24" fillId="0" borderId="22" xfId="47" applyFont="1" applyBorder="1" applyAlignment="1">
      <alignment horizontal="right"/>
    </xf>
    <xf numFmtId="0" fontId="24" fillId="24" borderId="23" xfId="47" applyFont="1" applyFill="1" applyBorder="1"/>
    <xf numFmtId="0" fontId="24" fillId="24" borderId="24" xfId="47" applyFont="1" applyFill="1" applyBorder="1"/>
    <xf numFmtId="0" fontId="24" fillId="24" borderId="25" xfId="47" applyFont="1" applyFill="1" applyBorder="1"/>
    <xf numFmtId="1" fontId="24" fillId="0" borderId="13" xfId="47" applyNumberFormat="1" applyFont="1" applyBorder="1"/>
    <xf numFmtId="1" fontId="24" fillId="0" borderId="12" xfId="47" applyNumberFormat="1" applyFont="1" applyBorder="1"/>
    <xf numFmtId="0" fontId="23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24" fillId="26" borderId="0" xfId="45" applyFont="1" applyFill="1" applyAlignment="1">
      <alignment vertical="top" wrapText="1"/>
    </xf>
    <xf numFmtId="0" fontId="7" fillId="0" borderId="10" xfId="47" applyBorder="1"/>
    <xf numFmtId="1" fontId="31" fillId="0" borderId="21" xfId="47" applyNumberFormat="1" applyFont="1" applyBorder="1"/>
    <xf numFmtId="1" fontId="31" fillId="0" borderId="20" xfId="47" applyNumberFormat="1" applyFont="1" applyBorder="1"/>
    <xf numFmtId="0" fontId="31" fillId="0" borderId="22" xfId="47" applyFont="1" applyBorder="1" applyAlignment="1">
      <alignment horizontal="right"/>
    </xf>
    <xf numFmtId="0" fontId="31" fillId="0" borderId="11" xfId="47" applyFont="1" applyBorder="1" applyAlignment="1">
      <alignment horizontal="right"/>
    </xf>
    <xf numFmtId="0" fontId="31" fillId="0" borderId="10" xfId="47" applyFont="1" applyBorder="1"/>
    <xf numFmtId="0" fontId="24" fillId="24" borderId="23" xfId="47" applyFont="1" applyFill="1" applyBorder="1" applyAlignment="1"/>
    <xf numFmtId="0" fontId="32" fillId="0" borderId="0" xfId="0" applyFont="1" applyAlignment="1">
      <alignment horizontal="left" vertical="center" readingOrder="1"/>
    </xf>
    <xf numFmtId="0" fontId="1" fillId="0" borderId="0" xfId="0" applyFont="1"/>
    <xf numFmtId="0" fontId="0" fillId="0" borderId="26" xfId="0" applyBorder="1"/>
    <xf numFmtId="0" fontId="0" fillId="0" borderId="19" xfId="0" applyBorder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7" fillId="0" borderId="10" xfId="47" applyNumberFormat="1" applyBorder="1"/>
    <xf numFmtId="42" fontId="1" fillId="0" borderId="22" xfId="43" quotePrefix="1" applyNumberFormat="1" applyBorder="1" applyAlignment="1"/>
    <xf numFmtId="0" fontId="0" fillId="0" borderId="0" xfId="0" applyNumberFormat="1"/>
    <xf numFmtId="0" fontId="26" fillId="25" borderId="0" xfId="45" applyFont="1" applyFill="1" applyAlignment="1">
      <alignment vertical="top" wrapText="1"/>
    </xf>
    <xf numFmtId="0" fontId="25" fillId="25" borderId="0" xfId="0" applyFont="1" applyFill="1" applyAlignment="1">
      <alignment vertical="top" wrapText="1"/>
    </xf>
    <xf numFmtId="0" fontId="0" fillId="0" borderId="0" xfId="0" applyAlignment="1">
      <alignment wrapText="1"/>
    </xf>
    <xf numFmtId="0" fontId="24" fillId="25" borderId="0" xfId="45" applyFont="1" applyFill="1" applyAlignment="1">
      <alignment vertical="top" wrapText="1"/>
    </xf>
    <xf numFmtId="0" fontId="23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27" fillId="0" borderId="10" xfId="47" applyFont="1" applyBorder="1" applyAlignment="1"/>
    <xf numFmtId="0" fontId="30" fillId="0" borderId="10" xfId="0" applyFont="1" applyBorder="1" applyAlignment="1"/>
    <xf numFmtId="0" fontId="22" fillId="0" borderId="0" xfId="36" applyFont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48">
    <cellStyle name="20% - akcent 1" xfId="1" builtinId="30" customBuiltin="1"/>
    <cellStyle name="20% - akcent 2" xfId="2" builtinId="34" customBuiltin="1"/>
    <cellStyle name="20% - akcent 3" xfId="3" builtinId="38" customBuiltin="1"/>
    <cellStyle name="20% - akcent 4" xfId="4" builtinId="42" customBuiltin="1"/>
    <cellStyle name="20% - akcent 5" xfId="5" builtinId="46" customBuiltin="1"/>
    <cellStyle name="20% - akcent 6" xfId="6" builtinId="50" customBuiltin="1"/>
    <cellStyle name="40% - akcent 1" xfId="7" builtinId="31" customBuiltin="1"/>
    <cellStyle name="40% - akcent 2" xfId="8" builtinId="35" customBuiltin="1"/>
    <cellStyle name="40% - akcent 3" xfId="9" builtinId="39" customBuiltin="1"/>
    <cellStyle name="40% - akcent 4" xfId="10" builtinId="43" customBuiltin="1"/>
    <cellStyle name="40% - akcent 5" xfId="11" builtinId="47" customBuiltin="1"/>
    <cellStyle name="40% - akcent 6" xfId="12" builtinId="51" customBuiltin="1"/>
    <cellStyle name="60% - akcent 1" xfId="13" builtinId="32" customBuiltin="1"/>
    <cellStyle name="60% - akcent 2" xfId="14" builtinId="36" customBuiltin="1"/>
    <cellStyle name="60% - akcent 3" xfId="15" builtinId="40" customBuiltin="1"/>
    <cellStyle name="60% - akcent 4" xfId="16" builtinId="44" customBuiltin="1"/>
    <cellStyle name="60% - akcent 5" xfId="17" builtinId="48" customBuiltin="1"/>
    <cellStyle name="60% - akcent 6" xfId="18" builtinId="52" customBuiltin="1"/>
    <cellStyle name="Akcent 1" xfId="19" builtinId="29" customBuiltin="1"/>
    <cellStyle name="Akcent 2" xfId="20" builtinId="33" customBuiltin="1"/>
    <cellStyle name="Akcent 3" xfId="21" builtinId="37" customBuiltin="1"/>
    <cellStyle name="Akcent 4" xfId="22" builtinId="41" customBuiltin="1"/>
    <cellStyle name="Akcent 5" xfId="23" builtinId="45" customBuiltin="1"/>
    <cellStyle name="Akcent 6" xfId="24" builtinId="49" customBuiltin="1"/>
    <cellStyle name="Dane wejściowe" xfId="25" builtinId="20" customBuiltin="1"/>
    <cellStyle name="Dane wyjściowe" xfId="26" builtinId="21" customBuiltin="1"/>
    <cellStyle name="Dobre" xfId="27" builtinId="26" customBuiltin="1"/>
    <cellStyle name="Komórka połączona" xfId="28" builtinId="24" customBuiltin="1"/>
    <cellStyle name="Komórka zaznaczona" xfId="29" builtinId="23" customBuiltin="1"/>
    <cellStyle name="mój" xfId="30"/>
    <cellStyle name="Nagłówek 1" xfId="31" builtinId="16" customBuiltin="1"/>
    <cellStyle name="Nagłówek 2" xfId="32" builtinId="17" customBuiltin="1"/>
    <cellStyle name="Nagłówek 3" xfId="33" builtinId="18" customBuiltin="1"/>
    <cellStyle name="Nagłówek 4" xfId="34" builtinId="19" customBuiltin="1"/>
    <cellStyle name="Neutralne" xfId="35" builtinId="28" customBuiltin="1"/>
    <cellStyle name="Normalny" xfId="0" builtinId="0"/>
    <cellStyle name="Normalny 2" xfId="46"/>
    <cellStyle name="Normalny_exc_cw1-1" xfId="45"/>
    <cellStyle name="Normalny_exc_cw8-1" xfId="36"/>
    <cellStyle name="Normalny_jezeli2" xfId="47"/>
    <cellStyle name="Obliczenia" xfId="37" builtinId="22" customBuiltin="1"/>
    <cellStyle name="Suma" xfId="38" builtinId="25" customBuiltin="1"/>
    <cellStyle name="Tekst objaśnienia" xfId="39" builtinId="53" customBuiltin="1"/>
    <cellStyle name="Tekst ostrzeżenia" xfId="40" builtinId="11" customBuiltin="1"/>
    <cellStyle name="Tytuł" xfId="41" builtinId="15" customBuiltin="1"/>
    <cellStyle name="Uwaga" xfId="42" builtinId="10" customBuiltin="1"/>
    <cellStyle name="Walutowy" xfId="43" builtinId="4"/>
    <cellStyle name="Złe" xfId="44" builtinId="27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[temat3ver2.xlsx]Tab_3!Tabela przestawna5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Tab_3!$B$3:$B$4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Tab_3!$A$5:$A$9</c:f>
              <c:multiLvlStrCache>
                <c:ptCount val="3"/>
                <c:lvl>
                  <c:pt idx="0">
                    <c:v>garsonka</c:v>
                  </c:pt>
                  <c:pt idx="1">
                    <c:v>kostium</c:v>
                  </c:pt>
                  <c:pt idx="2">
                    <c:v>spódnica</c:v>
                  </c:pt>
                </c:lvl>
                <c:lvl>
                  <c:pt idx="0">
                    <c:v>K</c:v>
                  </c:pt>
                </c:lvl>
              </c:multiLvlStrCache>
            </c:multiLvlStrRef>
          </c:cat>
          <c:val>
            <c:numRef>
              <c:f>Tab_3!$B$5:$B$9</c:f>
              <c:numCache>
                <c:formatCode>_("zł"* #,##0.00_);_("zł"* \(#,##0.00\);_("zł"* "-"??_);_(@_)</c:formatCode>
                <c:ptCount val="3"/>
                <c:pt idx="0">
                  <c:v>15480</c:v>
                </c:pt>
                <c:pt idx="1">
                  <c:v>0</c:v>
                </c:pt>
                <c:pt idx="2">
                  <c:v>38380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FBC-4B68-8048-0494764B9186}"/>
            </c:ext>
          </c:extLst>
        </c:ser>
        <c:ser>
          <c:idx val="1"/>
          <c:order val="1"/>
          <c:tx>
            <c:strRef>
              <c:f>Tab_3!$C$3:$C$4</c:f>
              <c:strCache>
                <c:ptCount val="1"/>
                <c:pt idx="0">
                  <c:v>42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Tab_3!$A$5:$A$9</c:f>
              <c:multiLvlStrCache>
                <c:ptCount val="3"/>
                <c:lvl>
                  <c:pt idx="0">
                    <c:v>garsonka</c:v>
                  </c:pt>
                  <c:pt idx="1">
                    <c:v>kostium</c:v>
                  </c:pt>
                  <c:pt idx="2">
                    <c:v>spódnica</c:v>
                  </c:pt>
                </c:lvl>
                <c:lvl>
                  <c:pt idx="0">
                    <c:v>K</c:v>
                  </c:pt>
                </c:lvl>
              </c:multiLvlStrCache>
            </c:multiLvlStrRef>
          </c:cat>
          <c:val>
            <c:numRef>
              <c:f>Tab_3!$C$5:$C$9</c:f>
              <c:numCache>
                <c:formatCode>_("zł"* #,##0.00_);_("zł"* \(#,##0.00\);_("zł"* "-"??_);_(@_)</c:formatCode>
                <c:ptCount val="3"/>
                <c:pt idx="0">
                  <c:v>0</c:v>
                </c:pt>
                <c:pt idx="1">
                  <c:v>132480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FBC-4B68-8048-0494764B9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2221824"/>
        <c:axId val="222223360"/>
      </c:barChart>
      <c:catAx>
        <c:axId val="22222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2223360"/>
        <c:crosses val="autoZero"/>
        <c:auto val="1"/>
        <c:lblAlgn val="ctr"/>
        <c:lblOffset val="100"/>
        <c:noMultiLvlLbl val="0"/>
      </c:catAx>
      <c:valAx>
        <c:axId val="22222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zł&quot;* #,##0.00_);_(&quot;zł&quot;* \(#,##0.00\);_(&quot;zł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222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 orientation="portrait"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3</xdr:row>
      <xdr:rowOff>640079</xdr:rowOff>
    </xdr:from>
    <xdr:to>
      <xdr:col>10</xdr:col>
      <xdr:colOff>243840</xdr:colOff>
      <xdr:row>5</xdr:row>
      <xdr:rowOff>81914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xmlns="" id="{26B9A8A2-FB38-4B4A-99D4-6E73121C29A6}"/>
            </a:ext>
          </a:extLst>
        </xdr:cNvPr>
        <xdr:cNvSpPr>
          <a:spLocks noChangeArrowheads="1"/>
        </xdr:cNvSpPr>
      </xdr:nvSpPr>
      <xdr:spPr bwMode="auto">
        <a:xfrm>
          <a:off x="8115300" y="1828799"/>
          <a:ext cx="922020" cy="44005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START</a:t>
          </a:r>
          <a:endParaRPr lang="en-US"/>
        </a:p>
      </xdr:txBody>
    </xdr:sp>
    <xdr:clientData/>
  </xdr:twoCellAnchor>
  <xdr:twoCellAnchor>
    <xdr:from>
      <xdr:col>9</xdr:col>
      <xdr:colOff>409575</xdr:colOff>
      <xdr:row>10</xdr:row>
      <xdr:rowOff>19050</xdr:rowOff>
    </xdr:from>
    <xdr:to>
      <xdr:col>9</xdr:col>
      <xdr:colOff>409575</xdr:colOff>
      <xdr:row>12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xmlns="" id="{8290D520-D380-47F8-A1EE-B02498EA675B}"/>
            </a:ext>
          </a:extLst>
        </xdr:cNvPr>
        <xdr:cNvSpPr>
          <a:spLocks noChangeShapeType="1"/>
        </xdr:cNvSpPr>
      </xdr:nvSpPr>
      <xdr:spPr bwMode="auto">
        <a:xfrm>
          <a:off x="6033135" y="1360170"/>
          <a:ext cx="0" cy="31623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552450</xdr:colOff>
      <xdr:row>7</xdr:row>
      <xdr:rowOff>57150</xdr:rowOff>
    </xdr:from>
    <xdr:to>
      <xdr:col>11</xdr:col>
      <xdr:colOff>200025</xdr:colOff>
      <xdr:row>9</xdr:row>
      <xdr:rowOff>152400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xmlns="" id="{671605B7-C35A-4D67-8656-E60B74A331AE}"/>
            </a:ext>
          </a:extLst>
        </xdr:cNvPr>
        <xdr:cNvSpPr>
          <a:spLocks noChangeArrowheads="1"/>
        </xdr:cNvSpPr>
      </xdr:nvSpPr>
      <xdr:spPr bwMode="auto">
        <a:xfrm>
          <a:off x="4926330" y="895350"/>
          <a:ext cx="2146935" cy="430530"/>
        </a:xfrm>
        <a:prstGeom prst="parallelogram">
          <a:avLst>
            <a:gd name="adj" fmla="val 109500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Wczytaj N</a:t>
          </a:r>
          <a:endParaRPr lang="en-US"/>
        </a:p>
      </xdr:txBody>
    </xdr:sp>
    <xdr:clientData/>
  </xdr:twoCellAnchor>
  <xdr:twoCellAnchor>
    <xdr:from>
      <xdr:col>10</xdr:col>
      <xdr:colOff>190500</xdr:colOff>
      <xdr:row>18</xdr:row>
      <xdr:rowOff>123825</xdr:rowOff>
    </xdr:from>
    <xdr:to>
      <xdr:col>11</xdr:col>
      <xdr:colOff>266700</xdr:colOff>
      <xdr:row>21</xdr:row>
      <xdr:rowOff>123825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xmlns="" id="{1197F910-D3A4-4000-849D-DCEF5CC65001}"/>
            </a:ext>
          </a:extLst>
        </xdr:cNvPr>
        <xdr:cNvGrpSpPr>
          <a:grpSpLocks/>
        </xdr:cNvGrpSpPr>
      </xdr:nvGrpSpPr>
      <xdr:grpSpPr bwMode="auto">
        <a:xfrm>
          <a:off x="8743950" y="4762500"/>
          <a:ext cx="685800" cy="485775"/>
          <a:chOff x="719" y="343"/>
          <a:chExt cx="72" cy="51"/>
        </a:xfrm>
      </xdr:grpSpPr>
      <xdr:sp macro="" textlink="">
        <xdr:nvSpPr>
          <xdr:cNvPr id="6" name="Oval 5">
            <a:extLst>
              <a:ext uri="{FF2B5EF4-FFF2-40B4-BE49-F238E27FC236}">
                <a16:creationId xmlns:a16="http://schemas.microsoft.com/office/drawing/2014/main" xmlns="" id="{65297981-B786-4F8C-91CB-8F4A15F3C2C0}"/>
              </a:ext>
            </a:extLst>
          </xdr:cNvPr>
          <xdr:cNvSpPr>
            <a:spLocks noChangeArrowheads="1"/>
          </xdr:cNvSpPr>
        </xdr:nvSpPr>
        <xdr:spPr bwMode="auto">
          <a:xfrm>
            <a:off x="719" y="366"/>
            <a:ext cx="72" cy="2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STOP</a:t>
            </a:r>
            <a:endParaRPr lang="en-US"/>
          </a:p>
        </xdr:txBody>
      </xdr:sp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xmlns="" id="{5298FC3A-AB82-45CA-9117-D187E10A2D89}"/>
              </a:ext>
            </a:extLst>
          </xdr:cNvPr>
          <xdr:cNvSpPr>
            <a:spLocks noChangeShapeType="1"/>
          </xdr:cNvSpPr>
        </xdr:nvSpPr>
        <xdr:spPr bwMode="auto">
          <a:xfrm>
            <a:off x="754" y="343"/>
            <a:ext cx="0" cy="19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9</xdr:col>
      <xdr:colOff>409575</xdr:colOff>
      <xdr:row>5</xdr:row>
      <xdr:rowOff>114300</xdr:rowOff>
    </xdr:from>
    <xdr:to>
      <xdr:col>9</xdr:col>
      <xdr:colOff>409575</xdr:colOff>
      <xdr:row>7</xdr:row>
      <xdr:rowOff>19050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xmlns="" id="{C13ACA18-1BC0-44B0-9D2A-036754CFA77C}"/>
            </a:ext>
          </a:extLst>
        </xdr:cNvPr>
        <xdr:cNvSpPr>
          <a:spLocks noChangeShapeType="1"/>
        </xdr:cNvSpPr>
      </xdr:nvSpPr>
      <xdr:spPr bwMode="auto">
        <a:xfrm>
          <a:off x="6033135" y="617220"/>
          <a:ext cx="0" cy="24003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304800</xdr:colOff>
      <xdr:row>13</xdr:row>
      <xdr:rowOff>123825</xdr:rowOff>
    </xdr:from>
    <xdr:to>
      <xdr:col>8</xdr:col>
      <xdr:colOff>533400</xdr:colOff>
      <xdr:row>13</xdr:row>
      <xdr:rowOff>123825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xmlns="" id="{223A5900-405B-404E-99FE-C73E5DB97C24}"/>
            </a:ext>
          </a:extLst>
        </xdr:cNvPr>
        <xdr:cNvSpPr>
          <a:spLocks noChangeShapeType="1"/>
        </xdr:cNvSpPr>
      </xdr:nvSpPr>
      <xdr:spPr bwMode="auto">
        <a:xfrm flipH="1">
          <a:off x="5303520" y="1967865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304800</xdr:colOff>
      <xdr:row>13</xdr:row>
      <xdr:rowOff>123825</xdr:rowOff>
    </xdr:from>
    <xdr:to>
      <xdr:col>8</xdr:col>
      <xdr:colOff>304800</xdr:colOff>
      <xdr:row>18</xdr:row>
      <xdr:rowOff>95250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xmlns="" id="{31E1586F-A324-49E1-ABF5-64E5CE62E97F}"/>
            </a:ext>
          </a:extLst>
        </xdr:cNvPr>
        <xdr:cNvSpPr>
          <a:spLocks noChangeShapeType="1"/>
        </xdr:cNvSpPr>
      </xdr:nvSpPr>
      <xdr:spPr bwMode="auto">
        <a:xfrm>
          <a:off x="5303520" y="1967865"/>
          <a:ext cx="0" cy="8096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228600</xdr:colOff>
      <xdr:row>12</xdr:row>
      <xdr:rowOff>0</xdr:rowOff>
    </xdr:from>
    <xdr:to>
      <xdr:col>12</xdr:col>
      <xdr:colOff>428625</xdr:colOff>
      <xdr:row>18</xdr:row>
      <xdr:rowOff>104775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xmlns="" id="{272E469C-ABA0-40D8-92D0-79AA90B53970}"/>
            </a:ext>
          </a:extLst>
        </xdr:cNvPr>
        <xdr:cNvGrpSpPr>
          <a:grpSpLocks/>
        </xdr:cNvGrpSpPr>
      </xdr:nvGrpSpPr>
      <xdr:grpSpPr bwMode="auto">
        <a:xfrm>
          <a:off x="7562850" y="3667125"/>
          <a:ext cx="2638425" cy="1076325"/>
          <a:chOff x="560" y="228"/>
          <a:chExt cx="277" cy="113"/>
        </a:xfrm>
      </xdr:grpSpPr>
      <xdr:sp macro="" textlink="">
        <xdr:nvSpPr>
          <xdr:cNvPr id="12" name="Text Box 11">
            <a:extLst>
              <a:ext uri="{FF2B5EF4-FFF2-40B4-BE49-F238E27FC236}">
                <a16:creationId xmlns:a16="http://schemas.microsoft.com/office/drawing/2014/main" xmlns="" id="{6F464EA0-C839-4BB2-9C0B-F831C759E624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0" y="239"/>
            <a:ext cx="36" cy="2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Nie</a:t>
            </a:r>
            <a:endParaRPr lang="en-US"/>
          </a:p>
        </xdr:txBody>
      </xdr:sp>
      <xdr:sp macro="" textlink="">
        <xdr:nvSpPr>
          <xdr:cNvPr id="13" name="AutoShape 12">
            <a:extLst>
              <a:ext uri="{FF2B5EF4-FFF2-40B4-BE49-F238E27FC236}">
                <a16:creationId xmlns:a16="http://schemas.microsoft.com/office/drawing/2014/main" xmlns="" id="{3C64838A-1445-40FC-8A88-48F5FA7091BC}"/>
              </a:ext>
            </a:extLst>
          </xdr:cNvPr>
          <xdr:cNvSpPr>
            <a:spLocks noChangeArrowheads="1"/>
          </xdr:cNvSpPr>
        </xdr:nvSpPr>
        <xdr:spPr bwMode="auto">
          <a:xfrm>
            <a:off x="590" y="228"/>
            <a:ext cx="105" cy="59"/>
          </a:xfrm>
          <a:prstGeom prst="flowChartDecision">
            <a:avLst/>
          </a:prstGeom>
          <a:solidFill>
            <a:srgbClr xmlns:mc="http://schemas.openxmlformats.org/markup-compatibility/2006" xmlns:a14="http://schemas.microsoft.com/office/drawing/2010/main" val="CCFFCC" mc:Ignorable="a14" a14:legacySpreadsheetColorIndex="4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N&gt;100</a:t>
            </a:r>
            <a:endParaRPr lang="en-US"/>
          </a:p>
        </xdr:txBody>
      </xdr:sp>
      <xdr:sp macro="" textlink="">
        <xdr:nvSpPr>
          <xdr:cNvPr id="14" name="AutoShape 13">
            <a:extLst>
              <a:ext uri="{FF2B5EF4-FFF2-40B4-BE49-F238E27FC236}">
                <a16:creationId xmlns:a16="http://schemas.microsoft.com/office/drawing/2014/main" xmlns="" id="{474DEBB6-56AB-4ED5-80A9-D05638951137}"/>
              </a:ext>
            </a:extLst>
          </xdr:cNvPr>
          <xdr:cNvSpPr>
            <a:spLocks noChangeArrowheads="1"/>
          </xdr:cNvSpPr>
        </xdr:nvSpPr>
        <xdr:spPr bwMode="auto">
          <a:xfrm>
            <a:off x="633" y="296"/>
            <a:ext cx="204" cy="45"/>
          </a:xfrm>
          <a:prstGeom prst="parallelogram">
            <a:avLst>
              <a:gd name="adj" fmla="val 113333"/>
            </a:avLst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Pisz "Duże"</a:t>
            </a:r>
            <a:endParaRPr lang="en-US"/>
          </a:p>
        </xdr:txBody>
      </xdr:sp>
      <xdr:sp macro="" textlink="">
        <xdr:nvSpPr>
          <xdr:cNvPr id="15" name="Text Box 14">
            <a:extLst>
              <a:ext uri="{FF2B5EF4-FFF2-40B4-BE49-F238E27FC236}">
                <a16:creationId xmlns:a16="http://schemas.microsoft.com/office/drawing/2014/main" xmlns="" id="{C6BB2171-4805-4EAA-9902-1E037B004234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4" y="238"/>
            <a:ext cx="41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Tak</a:t>
            </a:r>
            <a:endParaRPr lang="en-US"/>
          </a:p>
        </xdr:txBody>
      </xdr:sp>
      <xdr:sp macro="" textlink="">
        <xdr:nvSpPr>
          <xdr:cNvPr id="16" name="Line 15">
            <a:extLst>
              <a:ext uri="{FF2B5EF4-FFF2-40B4-BE49-F238E27FC236}">
                <a16:creationId xmlns:a16="http://schemas.microsoft.com/office/drawing/2014/main" xmlns="" id="{A3902AEA-E207-412A-98F2-0699917123A8}"/>
              </a:ext>
            </a:extLst>
          </xdr:cNvPr>
          <xdr:cNvSpPr>
            <a:spLocks noChangeShapeType="1"/>
          </xdr:cNvSpPr>
        </xdr:nvSpPr>
        <xdr:spPr bwMode="auto">
          <a:xfrm>
            <a:off x="715" y="259"/>
            <a:ext cx="0" cy="3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" name="Line 16">
            <a:extLst>
              <a:ext uri="{FF2B5EF4-FFF2-40B4-BE49-F238E27FC236}">
                <a16:creationId xmlns:a16="http://schemas.microsoft.com/office/drawing/2014/main" xmlns="" id="{5836379F-0FEE-4139-97E9-A704B22AAE03}"/>
              </a:ext>
            </a:extLst>
          </xdr:cNvPr>
          <xdr:cNvSpPr>
            <a:spLocks noChangeShapeType="1"/>
          </xdr:cNvSpPr>
        </xdr:nvSpPr>
        <xdr:spPr bwMode="auto">
          <a:xfrm>
            <a:off x="694" y="258"/>
            <a:ext cx="23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" name="Line 17">
            <a:extLst>
              <a:ext uri="{FF2B5EF4-FFF2-40B4-BE49-F238E27FC236}">
                <a16:creationId xmlns:a16="http://schemas.microsoft.com/office/drawing/2014/main" xmlns="" id="{C3655C07-2B8D-4214-ABE4-2FBC97DA55BE}"/>
              </a:ext>
            </a:extLst>
          </xdr:cNvPr>
          <xdr:cNvSpPr>
            <a:spLocks noChangeShapeType="1"/>
          </xdr:cNvSpPr>
        </xdr:nvSpPr>
        <xdr:spPr bwMode="auto">
          <a:xfrm flipH="1">
            <a:off x="568" y="258"/>
            <a:ext cx="24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" name="Line 18">
            <a:extLst>
              <a:ext uri="{FF2B5EF4-FFF2-40B4-BE49-F238E27FC236}">
                <a16:creationId xmlns:a16="http://schemas.microsoft.com/office/drawing/2014/main" xmlns="" id="{B2B480E3-22E3-4BDD-A6DB-D2C487458560}"/>
              </a:ext>
            </a:extLst>
          </xdr:cNvPr>
          <xdr:cNvSpPr>
            <a:spLocks noChangeShapeType="1"/>
          </xdr:cNvSpPr>
        </xdr:nvSpPr>
        <xdr:spPr bwMode="auto">
          <a:xfrm>
            <a:off x="568" y="258"/>
            <a:ext cx="0" cy="8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7</xdr:col>
      <xdr:colOff>114300</xdr:colOff>
      <xdr:row>18</xdr:row>
      <xdr:rowOff>104775</xdr:rowOff>
    </xdr:from>
    <xdr:to>
      <xdr:col>11</xdr:col>
      <xdr:colOff>314325</xdr:colOff>
      <xdr:row>25</xdr:row>
      <xdr:rowOff>47625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xmlns="" id="{4F6B3249-974D-4BD3-A499-3C7F0B6DCB00}"/>
            </a:ext>
          </a:extLst>
        </xdr:cNvPr>
        <xdr:cNvGrpSpPr>
          <a:grpSpLocks/>
        </xdr:cNvGrpSpPr>
      </xdr:nvGrpSpPr>
      <xdr:grpSpPr bwMode="auto">
        <a:xfrm>
          <a:off x="6838950" y="4743450"/>
          <a:ext cx="2638425" cy="1076325"/>
          <a:chOff x="560" y="228"/>
          <a:chExt cx="277" cy="113"/>
        </a:xfrm>
      </xdr:grpSpPr>
      <xdr:sp macro="" textlink="">
        <xdr:nvSpPr>
          <xdr:cNvPr id="21" name="Text Box 20">
            <a:extLst>
              <a:ext uri="{FF2B5EF4-FFF2-40B4-BE49-F238E27FC236}">
                <a16:creationId xmlns:a16="http://schemas.microsoft.com/office/drawing/2014/main" xmlns="" id="{BCF751DB-079E-44C5-AC7F-E6F62C2844A7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0" y="239"/>
            <a:ext cx="36" cy="2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Nie</a:t>
            </a:r>
            <a:endParaRPr lang="en-US"/>
          </a:p>
        </xdr:txBody>
      </xdr:sp>
      <xdr:sp macro="" textlink="">
        <xdr:nvSpPr>
          <xdr:cNvPr id="22" name="AutoShape 21">
            <a:extLst>
              <a:ext uri="{FF2B5EF4-FFF2-40B4-BE49-F238E27FC236}">
                <a16:creationId xmlns:a16="http://schemas.microsoft.com/office/drawing/2014/main" xmlns="" id="{6C0B535C-BEA8-418E-AF86-E2C8CFD9B784}"/>
              </a:ext>
            </a:extLst>
          </xdr:cNvPr>
          <xdr:cNvSpPr>
            <a:spLocks noChangeArrowheads="1"/>
          </xdr:cNvSpPr>
        </xdr:nvSpPr>
        <xdr:spPr bwMode="auto">
          <a:xfrm>
            <a:off x="590" y="228"/>
            <a:ext cx="105" cy="59"/>
          </a:xfrm>
          <a:prstGeom prst="flowChartDecision">
            <a:avLst/>
          </a:prstGeom>
          <a:solidFill>
            <a:srgbClr xmlns:mc="http://schemas.openxmlformats.org/markup-compatibility/2006" xmlns:a14="http://schemas.microsoft.com/office/drawing/2010/main" val="CCFFCC" mc:Ignorable="a14" a14:legacySpreadsheetColorIndex="4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N&gt;0</a:t>
            </a:r>
            <a:endParaRPr lang="en-US"/>
          </a:p>
        </xdr:txBody>
      </xdr:sp>
      <xdr:sp macro="" textlink="">
        <xdr:nvSpPr>
          <xdr:cNvPr id="23" name="AutoShape 22">
            <a:extLst>
              <a:ext uri="{FF2B5EF4-FFF2-40B4-BE49-F238E27FC236}">
                <a16:creationId xmlns:a16="http://schemas.microsoft.com/office/drawing/2014/main" xmlns="" id="{CC7CE9ED-4C64-4065-A74C-DB8190F5D544}"/>
              </a:ext>
            </a:extLst>
          </xdr:cNvPr>
          <xdr:cNvSpPr>
            <a:spLocks noChangeArrowheads="1"/>
          </xdr:cNvSpPr>
        </xdr:nvSpPr>
        <xdr:spPr bwMode="auto">
          <a:xfrm>
            <a:off x="633" y="296"/>
            <a:ext cx="204" cy="45"/>
          </a:xfrm>
          <a:prstGeom prst="parallelogram">
            <a:avLst>
              <a:gd name="adj" fmla="val 113333"/>
            </a:avLst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Pisz "dodatnie"</a:t>
            </a:r>
            <a:endParaRPr lang="en-US"/>
          </a:p>
        </xdr:txBody>
      </xdr:sp>
      <xdr:sp macro="" textlink="">
        <xdr:nvSpPr>
          <xdr:cNvPr id="24" name="Text Box 23">
            <a:extLst>
              <a:ext uri="{FF2B5EF4-FFF2-40B4-BE49-F238E27FC236}">
                <a16:creationId xmlns:a16="http://schemas.microsoft.com/office/drawing/2014/main" xmlns="" id="{0502B0CB-4A41-4A9B-8BF1-7F00BE6BC4CC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4" y="238"/>
            <a:ext cx="41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Tak</a:t>
            </a:r>
            <a:endParaRPr lang="en-US"/>
          </a:p>
        </xdr:txBody>
      </xdr:sp>
      <xdr:sp macro="" textlink="">
        <xdr:nvSpPr>
          <xdr:cNvPr id="25" name="Line 24">
            <a:extLst>
              <a:ext uri="{FF2B5EF4-FFF2-40B4-BE49-F238E27FC236}">
                <a16:creationId xmlns:a16="http://schemas.microsoft.com/office/drawing/2014/main" xmlns="" id="{38B18DBE-B7EF-49A6-A274-6AF9E335D25D}"/>
              </a:ext>
            </a:extLst>
          </xdr:cNvPr>
          <xdr:cNvSpPr>
            <a:spLocks noChangeShapeType="1"/>
          </xdr:cNvSpPr>
        </xdr:nvSpPr>
        <xdr:spPr bwMode="auto">
          <a:xfrm>
            <a:off x="715" y="259"/>
            <a:ext cx="0" cy="3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" name="Line 25">
            <a:extLst>
              <a:ext uri="{FF2B5EF4-FFF2-40B4-BE49-F238E27FC236}">
                <a16:creationId xmlns:a16="http://schemas.microsoft.com/office/drawing/2014/main" xmlns="" id="{313928D0-3482-4351-BFED-D329A90AEDDC}"/>
              </a:ext>
            </a:extLst>
          </xdr:cNvPr>
          <xdr:cNvSpPr>
            <a:spLocks noChangeShapeType="1"/>
          </xdr:cNvSpPr>
        </xdr:nvSpPr>
        <xdr:spPr bwMode="auto">
          <a:xfrm>
            <a:off x="694" y="258"/>
            <a:ext cx="23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" name="Line 26">
            <a:extLst>
              <a:ext uri="{FF2B5EF4-FFF2-40B4-BE49-F238E27FC236}">
                <a16:creationId xmlns:a16="http://schemas.microsoft.com/office/drawing/2014/main" xmlns="" id="{569C5EC2-820F-4F32-ABC1-8B721C8966B4}"/>
              </a:ext>
            </a:extLst>
          </xdr:cNvPr>
          <xdr:cNvSpPr>
            <a:spLocks noChangeShapeType="1"/>
          </xdr:cNvSpPr>
        </xdr:nvSpPr>
        <xdr:spPr bwMode="auto">
          <a:xfrm flipH="1">
            <a:off x="568" y="258"/>
            <a:ext cx="24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" name="Line 27">
            <a:extLst>
              <a:ext uri="{FF2B5EF4-FFF2-40B4-BE49-F238E27FC236}">
                <a16:creationId xmlns:a16="http://schemas.microsoft.com/office/drawing/2014/main" xmlns="" id="{DC0774D0-2AA8-4299-84EB-6C4C875711CE}"/>
              </a:ext>
            </a:extLst>
          </xdr:cNvPr>
          <xdr:cNvSpPr>
            <a:spLocks noChangeShapeType="1"/>
          </xdr:cNvSpPr>
        </xdr:nvSpPr>
        <xdr:spPr bwMode="auto">
          <a:xfrm>
            <a:off x="568" y="258"/>
            <a:ext cx="0" cy="8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6</xdr:col>
      <xdr:colOff>0</xdr:colOff>
      <xdr:row>25</xdr:row>
      <xdr:rowOff>28575</xdr:rowOff>
    </xdr:from>
    <xdr:to>
      <xdr:col>10</xdr:col>
      <xdr:colOff>200025</xdr:colOff>
      <xdr:row>31</xdr:row>
      <xdr:rowOff>133350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xmlns="" id="{B2E09893-6A95-4849-89B9-E77406D9590F}"/>
            </a:ext>
          </a:extLst>
        </xdr:cNvPr>
        <xdr:cNvGrpSpPr>
          <a:grpSpLocks/>
        </xdr:cNvGrpSpPr>
      </xdr:nvGrpSpPr>
      <xdr:grpSpPr bwMode="auto">
        <a:xfrm>
          <a:off x="6115050" y="5800725"/>
          <a:ext cx="2638425" cy="1076325"/>
          <a:chOff x="560" y="228"/>
          <a:chExt cx="277" cy="113"/>
        </a:xfrm>
      </xdr:grpSpPr>
      <xdr:sp macro="" textlink="">
        <xdr:nvSpPr>
          <xdr:cNvPr id="30" name="Text Box 29">
            <a:extLst>
              <a:ext uri="{FF2B5EF4-FFF2-40B4-BE49-F238E27FC236}">
                <a16:creationId xmlns:a16="http://schemas.microsoft.com/office/drawing/2014/main" xmlns="" id="{43F2F9B3-A1E3-4E72-AD80-64232DE32749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0" y="239"/>
            <a:ext cx="36" cy="2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Nie</a:t>
            </a:r>
            <a:endParaRPr lang="en-US"/>
          </a:p>
        </xdr:txBody>
      </xdr:sp>
      <xdr:sp macro="" textlink="">
        <xdr:nvSpPr>
          <xdr:cNvPr id="31" name="AutoShape 30">
            <a:extLst>
              <a:ext uri="{FF2B5EF4-FFF2-40B4-BE49-F238E27FC236}">
                <a16:creationId xmlns:a16="http://schemas.microsoft.com/office/drawing/2014/main" xmlns="" id="{DE67C8FA-EBA3-418C-B72A-7CBB3876D582}"/>
              </a:ext>
            </a:extLst>
          </xdr:cNvPr>
          <xdr:cNvSpPr>
            <a:spLocks noChangeArrowheads="1"/>
          </xdr:cNvSpPr>
        </xdr:nvSpPr>
        <xdr:spPr bwMode="auto">
          <a:xfrm>
            <a:off x="590" y="228"/>
            <a:ext cx="105" cy="59"/>
          </a:xfrm>
          <a:prstGeom prst="flowChartDecision">
            <a:avLst/>
          </a:prstGeom>
          <a:solidFill>
            <a:srgbClr xmlns:mc="http://schemas.openxmlformats.org/markup-compatibility/2006" xmlns:a14="http://schemas.microsoft.com/office/drawing/2010/main" val="CCFFCC" mc:Ignorable="a14" a14:legacySpreadsheetColorIndex="4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N=0</a:t>
            </a:r>
            <a:endParaRPr lang="en-US"/>
          </a:p>
        </xdr:txBody>
      </xdr:sp>
      <xdr:sp macro="" textlink="">
        <xdr:nvSpPr>
          <xdr:cNvPr id="32" name="AutoShape 31">
            <a:extLst>
              <a:ext uri="{FF2B5EF4-FFF2-40B4-BE49-F238E27FC236}">
                <a16:creationId xmlns:a16="http://schemas.microsoft.com/office/drawing/2014/main" xmlns="" id="{3817AE7D-69A1-4FF5-94B5-F31AB5AE627C}"/>
              </a:ext>
            </a:extLst>
          </xdr:cNvPr>
          <xdr:cNvSpPr>
            <a:spLocks noChangeArrowheads="1"/>
          </xdr:cNvSpPr>
        </xdr:nvSpPr>
        <xdr:spPr bwMode="auto">
          <a:xfrm>
            <a:off x="633" y="296"/>
            <a:ext cx="204" cy="45"/>
          </a:xfrm>
          <a:prstGeom prst="parallelogram">
            <a:avLst>
              <a:gd name="adj" fmla="val 113333"/>
            </a:avLst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Pisz "ZERO"</a:t>
            </a:r>
            <a:endParaRPr lang="en-US"/>
          </a:p>
        </xdr:txBody>
      </xdr:sp>
      <xdr:sp macro="" textlink="">
        <xdr:nvSpPr>
          <xdr:cNvPr id="33" name="Text Box 32">
            <a:extLst>
              <a:ext uri="{FF2B5EF4-FFF2-40B4-BE49-F238E27FC236}">
                <a16:creationId xmlns:a16="http://schemas.microsoft.com/office/drawing/2014/main" xmlns="" id="{2E725825-D29A-488B-8D9D-AF5074CB466A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4" y="238"/>
            <a:ext cx="41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Tak</a:t>
            </a:r>
            <a:endParaRPr lang="en-US"/>
          </a:p>
        </xdr:txBody>
      </xdr:sp>
      <xdr:sp macro="" textlink="">
        <xdr:nvSpPr>
          <xdr:cNvPr id="34" name="Line 33">
            <a:extLst>
              <a:ext uri="{FF2B5EF4-FFF2-40B4-BE49-F238E27FC236}">
                <a16:creationId xmlns:a16="http://schemas.microsoft.com/office/drawing/2014/main" xmlns="" id="{CFD4175B-CE13-462E-B584-666E86ED2A76}"/>
              </a:ext>
            </a:extLst>
          </xdr:cNvPr>
          <xdr:cNvSpPr>
            <a:spLocks noChangeShapeType="1"/>
          </xdr:cNvSpPr>
        </xdr:nvSpPr>
        <xdr:spPr bwMode="auto">
          <a:xfrm>
            <a:off x="715" y="259"/>
            <a:ext cx="0" cy="3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" name="Line 34">
            <a:extLst>
              <a:ext uri="{FF2B5EF4-FFF2-40B4-BE49-F238E27FC236}">
                <a16:creationId xmlns:a16="http://schemas.microsoft.com/office/drawing/2014/main" xmlns="" id="{1B5E0242-6D15-4633-99B4-1D821C6F3189}"/>
              </a:ext>
            </a:extLst>
          </xdr:cNvPr>
          <xdr:cNvSpPr>
            <a:spLocks noChangeShapeType="1"/>
          </xdr:cNvSpPr>
        </xdr:nvSpPr>
        <xdr:spPr bwMode="auto">
          <a:xfrm>
            <a:off x="694" y="258"/>
            <a:ext cx="23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" name="Line 35">
            <a:extLst>
              <a:ext uri="{FF2B5EF4-FFF2-40B4-BE49-F238E27FC236}">
                <a16:creationId xmlns:a16="http://schemas.microsoft.com/office/drawing/2014/main" xmlns="" id="{8CBBE76D-6770-48F4-97A3-38FCFF34593B}"/>
              </a:ext>
            </a:extLst>
          </xdr:cNvPr>
          <xdr:cNvSpPr>
            <a:spLocks noChangeShapeType="1"/>
          </xdr:cNvSpPr>
        </xdr:nvSpPr>
        <xdr:spPr bwMode="auto">
          <a:xfrm flipH="1">
            <a:off x="568" y="258"/>
            <a:ext cx="24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" name="Line 36">
            <a:extLst>
              <a:ext uri="{FF2B5EF4-FFF2-40B4-BE49-F238E27FC236}">
                <a16:creationId xmlns:a16="http://schemas.microsoft.com/office/drawing/2014/main" xmlns="" id="{DFD49C5F-6DCB-46D5-94E6-752D2A3AB501}"/>
              </a:ext>
            </a:extLst>
          </xdr:cNvPr>
          <xdr:cNvSpPr>
            <a:spLocks noChangeShapeType="1"/>
          </xdr:cNvSpPr>
        </xdr:nvSpPr>
        <xdr:spPr bwMode="auto">
          <a:xfrm>
            <a:off x="568" y="258"/>
            <a:ext cx="0" cy="8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10</xdr:col>
      <xdr:colOff>66675</xdr:colOff>
      <xdr:row>25</xdr:row>
      <xdr:rowOff>66675</xdr:rowOff>
    </xdr:from>
    <xdr:to>
      <xdr:col>11</xdr:col>
      <xdr:colOff>142875</xdr:colOff>
      <xdr:row>28</xdr:row>
      <xdr:rowOff>66675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xmlns="" id="{38FFDAC3-EE89-49A3-AF33-D5BBA8FF829F}"/>
            </a:ext>
          </a:extLst>
        </xdr:cNvPr>
        <xdr:cNvGrpSpPr>
          <a:grpSpLocks/>
        </xdr:cNvGrpSpPr>
      </xdr:nvGrpSpPr>
      <xdr:grpSpPr bwMode="auto">
        <a:xfrm>
          <a:off x="8620125" y="5838825"/>
          <a:ext cx="685800" cy="485775"/>
          <a:chOff x="719" y="343"/>
          <a:chExt cx="72" cy="51"/>
        </a:xfrm>
      </xdr:grpSpPr>
      <xdr:sp macro="" textlink="">
        <xdr:nvSpPr>
          <xdr:cNvPr id="39" name="Oval 38">
            <a:extLst>
              <a:ext uri="{FF2B5EF4-FFF2-40B4-BE49-F238E27FC236}">
                <a16:creationId xmlns:a16="http://schemas.microsoft.com/office/drawing/2014/main" xmlns="" id="{770AA0AB-BDA4-44B6-9187-A48248AB9358}"/>
              </a:ext>
            </a:extLst>
          </xdr:cNvPr>
          <xdr:cNvSpPr>
            <a:spLocks noChangeArrowheads="1"/>
          </xdr:cNvSpPr>
        </xdr:nvSpPr>
        <xdr:spPr bwMode="auto">
          <a:xfrm>
            <a:off x="719" y="366"/>
            <a:ext cx="72" cy="2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STOP</a:t>
            </a:r>
            <a:endParaRPr lang="en-US"/>
          </a:p>
        </xdr:txBody>
      </xdr:sp>
      <xdr:sp macro="" textlink="">
        <xdr:nvSpPr>
          <xdr:cNvPr id="40" name="Line 39">
            <a:extLst>
              <a:ext uri="{FF2B5EF4-FFF2-40B4-BE49-F238E27FC236}">
                <a16:creationId xmlns:a16="http://schemas.microsoft.com/office/drawing/2014/main" xmlns="" id="{9362EF04-0DAF-4DC9-8C80-7E8475B8F3C3}"/>
              </a:ext>
            </a:extLst>
          </xdr:cNvPr>
          <xdr:cNvSpPr>
            <a:spLocks noChangeShapeType="1"/>
          </xdr:cNvSpPr>
        </xdr:nvSpPr>
        <xdr:spPr bwMode="auto">
          <a:xfrm>
            <a:off x="754" y="343"/>
            <a:ext cx="0" cy="19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7</xdr:col>
      <xdr:colOff>581025</xdr:colOff>
      <xdr:row>32</xdr:row>
      <xdr:rowOff>0</xdr:rowOff>
    </xdr:from>
    <xdr:to>
      <xdr:col>9</xdr:col>
      <xdr:colOff>47625</xdr:colOff>
      <xdr:row>35</xdr:row>
      <xdr:rowOff>0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xmlns="" id="{C978D523-2D78-4F70-99C7-AA84BEC80450}"/>
            </a:ext>
          </a:extLst>
        </xdr:cNvPr>
        <xdr:cNvGrpSpPr>
          <a:grpSpLocks/>
        </xdr:cNvGrpSpPr>
      </xdr:nvGrpSpPr>
      <xdr:grpSpPr bwMode="auto">
        <a:xfrm>
          <a:off x="7305675" y="6905625"/>
          <a:ext cx="685800" cy="485775"/>
          <a:chOff x="719" y="343"/>
          <a:chExt cx="72" cy="51"/>
        </a:xfrm>
      </xdr:grpSpPr>
      <xdr:sp macro="" textlink="">
        <xdr:nvSpPr>
          <xdr:cNvPr id="42" name="Oval 41">
            <a:extLst>
              <a:ext uri="{FF2B5EF4-FFF2-40B4-BE49-F238E27FC236}">
                <a16:creationId xmlns:a16="http://schemas.microsoft.com/office/drawing/2014/main" xmlns="" id="{EA869ECD-B662-4DFB-93A6-2C58D08B1EA5}"/>
              </a:ext>
            </a:extLst>
          </xdr:cNvPr>
          <xdr:cNvSpPr>
            <a:spLocks noChangeArrowheads="1"/>
          </xdr:cNvSpPr>
        </xdr:nvSpPr>
        <xdr:spPr bwMode="auto">
          <a:xfrm>
            <a:off x="719" y="366"/>
            <a:ext cx="72" cy="2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STOP</a:t>
            </a:r>
            <a:endParaRPr lang="en-US"/>
          </a:p>
        </xdr:txBody>
      </xdr:sp>
      <xdr:sp macro="" textlink="">
        <xdr:nvSpPr>
          <xdr:cNvPr id="43" name="Line 42">
            <a:extLst>
              <a:ext uri="{FF2B5EF4-FFF2-40B4-BE49-F238E27FC236}">
                <a16:creationId xmlns:a16="http://schemas.microsoft.com/office/drawing/2014/main" xmlns="" id="{D447FC0C-5869-44DA-A427-876C72D333A1}"/>
              </a:ext>
            </a:extLst>
          </xdr:cNvPr>
          <xdr:cNvSpPr>
            <a:spLocks noChangeShapeType="1"/>
          </xdr:cNvSpPr>
        </xdr:nvSpPr>
        <xdr:spPr bwMode="auto">
          <a:xfrm>
            <a:off x="754" y="343"/>
            <a:ext cx="0" cy="19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4</xdr:col>
      <xdr:colOff>504825</xdr:colOff>
      <xdr:row>31</xdr:row>
      <xdr:rowOff>142875</xdr:rowOff>
    </xdr:from>
    <xdr:to>
      <xdr:col>9</xdr:col>
      <xdr:colOff>95250</xdr:colOff>
      <xdr:row>38</xdr:row>
      <xdr:rowOff>85725</xdr:rowOff>
    </xdr:to>
    <xdr:grpSp>
      <xdr:nvGrpSpPr>
        <xdr:cNvPr id="44" name="Group 43">
          <a:extLst>
            <a:ext uri="{FF2B5EF4-FFF2-40B4-BE49-F238E27FC236}">
              <a16:creationId xmlns:a16="http://schemas.microsoft.com/office/drawing/2014/main" xmlns="" id="{E12A7211-7D60-4062-83AC-8BD63AF33AAE}"/>
            </a:ext>
          </a:extLst>
        </xdr:cNvPr>
        <xdr:cNvGrpSpPr>
          <a:grpSpLocks/>
        </xdr:cNvGrpSpPr>
      </xdr:nvGrpSpPr>
      <xdr:grpSpPr bwMode="auto">
        <a:xfrm>
          <a:off x="5438775" y="6886575"/>
          <a:ext cx="2600325" cy="1076325"/>
          <a:chOff x="560" y="228"/>
          <a:chExt cx="277" cy="113"/>
        </a:xfrm>
      </xdr:grpSpPr>
      <xdr:sp macro="" textlink="">
        <xdr:nvSpPr>
          <xdr:cNvPr id="45" name="Text Box 44">
            <a:extLst>
              <a:ext uri="{FF2B5EF4-FFF2-40B4-BE49-F238E27FC236}">
                <a16:creationId xmlns:a16="http://schemas.microsoft.com/office/drawing/2014/main" xmlns="" id="{00A40584-EB21-4882-9991-9E9B384A986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0" y="239"/>
            <a:ext cx="36" cy="2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Nie</a:t>
            </a:r>
            <a:endParaRPr lang="en-US"/>
          </a:p>
        </xdr:txBody>
      </xdr:sp>
      <xdr:sp macro="" textlink="">
        <xdr:nvSpPr>
          <xdr:cNvPr id="46" name="AutoShape 45">
            <a:extLst>
              <a:ext uri="{FF2B5EF4-FFF2-40B4-BE49-F238E27FC236}">
                <a16:creationId xmlns:a16="http://schemas.microsoft.com/office/drawing/2014/main" xmlns="" id="{7D66E480-E222-458E-BF18-2FA24AA9E41E}"/>
              </a:ext>
            </a:extLst>
          </xdr:cNvPr>
          <xdr:cNvSpPr>
            <a:spLocks noChangeArrowheads="1"/>
          </xdr:cNvSpPr>
        </xdr:nvSpPr>
        <xdr:spPr bwMode="auto">
          <a:xfrm>
            <a:off x="590" y="228"/>
            <a:ext cx="105" cy="59"/>
          </a:xfrm>
          <a:prstGeom prst="flowChartDecision">
            <a:avLst/>
          </a:prstGeom>
          <a:solidFill>
            <a:srgbClr xmlns:mc="http://schemas.openxmlformats.org/markup-compatibility/2006" xmlns:a14="http://schemas.microsoft.com/office/drawing/2010/main" val="CCFFCC" mc:Ignorable="a14" a14:legacySpreadsheetColorIndex="4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N&gt; -50</a:t>
            </a:r>
            <a:endParaRPr lang="en-US"/>
          </a:p>
        </xdr:txBody>
      </xdr:sp>
      <xdr:sp macro="" textlink="">
        <xdr:nvSpPr>
          <xdr:cNvPr id="47" name="AutoShape 46">
            <a:extLst>
              <a:ext uri="{FF2B5EF4-FFF2-40B4-BE49-F238E27FC236}">
                <a16:creationId xmlns:a16="http://schemas.microsoft.com/office/drawing/2014/main" xmlns="" id="{2244C606-1415-425E-A17A-CF937E0E19C5}"/>
              </a:ext>
            </a:extLst>
          </xdr:cNvPr>
          <xdr:cNvSpPr>
            <a:spLocks noChangeArrowheads="1"/>
          </xdr:cNvSpPr>
        </xdr:nvSpPr>
        <xdr:spPr bwMode="auto">
          <a:xfrm>
            <a:off x="633" y="296"/>
            <a:ext cx="204" cy="45"/>
          </a:xfrm>
          <a:prstGeom prst="parallelogram">
            <a:avLst>
              <a:gd name="adj" fmla="val 113333"/>
            </a:avLst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Pisz "ujemne"</a:t>
            </a:r>
            <a:endParaRPr lang="en-US"/>
          </a:p>
        </xdr:txBody>
      </xdr:sp>
      <xdr:sp macro="" textlink="">
        <xdr:nvSpPr>
          <xdr:cNvPr id="48" name="Text Box 47">
            <a:extLst>
              <a:ext uri="{FF2B5EF4-FFF2-40B4-BE49-F238E27FC236}">
                <a16:creationId xmlns:a16="http://schemas.microsoft.com/office/drawing/2014/main" xmlns="" id="{E1CF8A10-AA40-4865-BAF2-298C14CBDE08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4" y="238"/>
            <a:ext cx="41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Tak</a:t>
            </a:r>
            <a:endParaRPr lang="en-US"/>
          </a:p>
        </xdr:txBody>
      </xdr:sp>
      <xdr:sp macro="" textlink="">
        <xdr:nvSpPr>
          <xdr:cNvPr id="49" name="Line 48">
            <a:extLst>
              <a:ext uri="{FF2B5EF4-FFF2-40B4-BE49-F238E27FC236}">
                <a16:creationId xmlns:a16="http://schemas.microsoft.com/office/drawing/2014/main" xmlns="" id="{314821FB-2A79-4255-9731-F89F274B612B}"/>
              </a:ext>
            </a:extLst>
          </xdr:cNvPr>
          <xdr:cNvSpPr>
            <a:spLocks noChangeShapeType="1"/>
          </xdr:cNvSpPr>
        </xdr:nvSpPr>
        <xdr:spPr bwMode="auto">
          <a:xfrm>
            <a:off x="715" y="259"/>
            <a:ext cx="0" cy="3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" name="Line 49">
            <a:extLst>
              <a:ext uri="{FF2B5EF4-FFF2-40B4-BE49-F238E27FC236}">
                <a16:creationId xmlns:a16="http://schemas.microsoft.com/office/drawing/2014/main" xmlns="" id="{965DE323-2681-4D58-BDEE-E8786A94FF64}"/>
              </a:ext>
            </a:extLst>
          </xdr:cNvPr>
          <xdr:cNvSpPr>
            <a:spLocks noChangeShapeType="1"/>
          </xdr:cNvSpPr>
        </xdr:nvSpPr>
        <xdr:spPr bwMode="auto">
          <a:xfrm>
            <a:off x="694" y="258"/>
            <a:ext cx="23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" name="Line 50">
            <a:extLst>
              <a:ext uri="{FF2B5EF4-FFF2-40B4-BE49-F238E27FC236}">
                <a16:creationId xmlns:a16="http://schemas.microsoft.com/office/drawing/2014/main" xmlns="" id="{4CBD6239-0CD3-430B-8EB8-B6269470EFA1}"/>
              </a:ext>
            </a:extLst>
          </xdr:cNvPr>
          <xdr:cNvSpPr>
            <a:spLocks noChangeShapeType="1"/>
          </xdr:cNvSpPr>
        </xdr:nvSpPr>
        <xdr:spPr bwMode="auto">
          <a:xfrm flipH="1">
            <a:off x="568" y="258"/>
            <a:ext cx="24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" name="Line 51">
            <a:extLst>
              <a:ext uri="{FF2B5EF4-FFF2-40B4-BE49-F238E27FC236}">
                <a16:creationId xmlns:a16="http://schemas.microsoft.com/office/drawing/2014/main" xmlns="" id="{39303B85-32FA-4056-9031-B0BFB0F5F4B4}"/>
              </a:ext>
            </a:extLst>
          </xdr:cNvPr>
          <xdr:cNvSpPr>
            <a:spLocks noChangeShapeType="1"/>
          </xdr:cNvSpPr>
        </xdr:nvSpPr>
        <xdr:spPr bwMode="auto">
          <a:xfrm>
            <a:off x="568" y="258"/>
            <a:ext cx="0" cy="8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6</xdr:col>
      <xdr:colOff>523875</xdr:colOff>
      <xdr:row>38</xdr:row>
      <xdr:rowOff>95250</xdr:rowOff>
    </xdr:from>
    <xdr:to>
      <xdr:col>7</xdr:col>
      <xdr:colOff>600075</xdr:colOff>
      <xdr:row>41</xdr:row>
      <xdr:rowOff>95250</xdr:rowOff>
    </xdr:to>
    <xdr:grpSp>
      <xdr:nvGrpSpPr>
        <xdr:cNvPr id="53" name="Group 52">
          <a:extLst>
            <a:ext uri="{FF2B5EF4-FFF2-40B4-BE49-F238E27FC236}">
              <a16:creationId xmlns:a16="http://schemas.microsoft.com/office/drawing/2014/main" xmlns="" id="{B2543FD7-8709-45DC-BA70-BC9B12788C73}"/>
            </a:ext>
          </a:extLst>
        </xdr:cNvPr>
        <xdr:cNvGrpSpPr>
          <a:grpSpLocks/>
        </xdr:cNvGrpSpPr>
      </xdr:nvGrpSpPr>
      <xdr:grpSpPr bwMode="auto">
        <a:xfrm>
          <a:off x="6638925" y="7972425"/>
          <a:ext cx="685800" cy="485775"/>
          <a:chOff x="719" y="343"/>
          <a:chExt cx="72" cy="51"/>
        </a:xfrm>
      </xdr:grpSpPr>
      <xdr:sp macro="" textlink="">
        <xdr:nvSpPr>
          <xdr:cNvPr id="54" name="Oval 53">
            <a:extLst>
              <a:ext uri="{FF2B5EF4-FFF2-40B4-BE49-F238E27FC236}">
                <a16:creationId xmlns:a16="http://schemas.microsoft.com/office/drawing/2014/main" xmlns="" id="{B901363C-3625-4013-AF4C-D76E7C2E042C}"/>
              </a:ext>
            </a:extLst>
          </xdr:cNvPr>
          <xdr:cNvSpPr>
            <a:spLocks noChangeArrowheads="1"/>
          </xdr:cNvSpPr>
        </xdr:nvSpPr>
        <xdr:spPr bwMode="auto">
          <a:xfrm>
            <a:off x="719" y="366"/>
            <a:ext cx="72" cy="2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STOP</a:t>
            </a:r>
            <a:endParaRPr lang="en-US"/>
          </a:p>
        </xdr:txBody>
      </xdr:sp>
      <xdr:sp macro="" textlink="">
        <xdr:nvSpPr>
          <xdr:cNvPr id="55" name="Line 54">
            <a:extLst>
              <a:ext uri="{FF2B5EF4-FFF2-40B4-BE49-F238E27FC236}">
                <a16:creationId xmlns:a16="http://schemas.microsoft.com/office/drawing/2014/main" xmlns="" id="{6A9EFBBE-1A59-405F-A851-AB2DC2A880A4}"/>
              </a:ext>
            </a:extLst>
          </xdr:cNvPr>
          <xdr:cNvSpPr>
            <a:spLocks noChangeShapeType="1"/>
          </xdr:cNvSpPr>
        </xdr:nvSpPr>
        <xdr:spPr bwMode="auto">
          <a:xfrm>
            <a:off x="754" y="343"/>
            <a:ext cx="0" cy="19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4</xdr:col>
      <xdr:colOff>38100</xdr:colOff>
      <xdr:row>41</xdr:row>
      <xdr:rowOff>47625</xdr:rowOff>
    </xdr:from>
    <xdr:to>
      <xdr:col>5</xdr:col>
      <xdr:colOff>114300</xdr:colOff>
      <xdr:row>44</xdr:row>
      <xdr:rowOff>47625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xmlns="" id="{7790BFE3-F6D7-4BD6-AF0C-903009306371}"/>
            </a:ext>
          </a:extLst>
        </xdr:cNvPr>
        <xdr:cNvGrpSpPr>
          <a:grpSpLocks/>
        </xdr:cNvGrpSpPr>
      </xdr:nvGrpSpPr>
      <xdr:grpSpPr bwMode="auto">
        <a:xfrm>
          <a:off x="4972050" y="8410575"/>
          <a:ext cx="647700" cy="485775"/>
          <a:chOff x="719" y="343"/>
          <a:chExt cx="72" cy="51"/>
        </a:xfrm>
      </xdr:grpSpPr>
      <xdr:sp macro="" textlink="">
        <xdr:nvSpPr>
          <xdr:cNvPr id="57" name="Oval 56">
            <a:extLst>
              <a:ext uri="{FF2B5EF4-FFF2-40B4-BE49-F238E27FC236}">
                <a16:creationId xmlns:a16="http://schemas.microsoft.com/office/drawing/2014/main" xmlns="" id="{47E4168C-F791-4705-B7FC-1F03AC89A4FD}"/>
              </a:ext>
            </a:extLst>
          </xdr:cNvPr>
          <xdr:cNvSpPr>
            <a:spLocks noChangeArrowheads="1"/>
          </xdr:cNvSpPr>
        </xdr:nvSpPr>
        <xdr:spPr bwMode="auto">
          <a:xfrm>
            <a:off x="719" y="366"/>
            <a:ext cx="72" cy="2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STOP</a:t>
            </a:r>
            <a:endParaRPr lang="en-US"/>
          </a:p>
        </xdr:txBody>
      </xdr:sp>
      <xdr:sp macro="" textlink="">
        <xdr:nvSpPr>
          <xdr:cNvPr id="58" name="Line 57">
            <a:extLst>
              <a:ext uri="{FF2B5EF4-FFF2-40B4-BE49-F238E27FC236}">
                <a16:creationId xmlns:a16="http://schemas.microsoft.com/office/drawing/2014/main" xmlns="" id="{C251B496-5845-45AB-9463-6044544631AA}"/>
              </a:ext>
            </a:extLst>
          </xdr:cNvPr>
          <xdr:cNvSpPr>
            <a:spLocks noChangeShapeType="1"/>
          </xdr:cNvSpPr>
        </xdr:nvSpPr>
        <xdr:spPr bwMode="auto">
          <a:xfrm>
            <a:off x="754" y="343"/>
            <a:ext cx="0" cy="19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3</xdr:col>
      <xdr:colOff>628650</xdr:colOff>
      <xdr:row>38</xdr:row>
      <xdr:rowOff>76200</xdr:rowOff>
    </xdr:from>
    <xdr:to>
      <xdr:col>5</xdr:col>
      <xdr:colOff>447675</xdr:colOff>
      <xdr:row>41</xdr:row>
      <xdr:rowOff>38100</xdr:rowOff>
    </xdr:to>
    <xdr:sp macro="" textlink="">
      <xdr:nvSpPr>
        <xdr:cNvPr id="59" name="AutoShape 58">
          <a:extLst>
            <a:ext uri="{FF2B5EF4-FFF2-40B4-BE49-F238E27FC236}">
              <a16:creationId xmlns:a16="http://schemas.microsoft.com/office/drawing/2014/main" xmlns="" id="{1165300C-35DB-4639-9D02-B9B8609AE010}"/>
            </a:ext>
          </a:extLst>
        </xdr:cNvPr>
        <xdr:cNvSpPr>
          <a:spLocks noChangeArrowheads="1"/>
        </xdr:cNvSpPr>
      </xdr:nvSpPr>
      <xdr:spPr bwMode="auto">
        <a:xfrm>
          <a:off x="2495550" y="6111240"/>
          <a:ext cx="1076325" cy="464820"/>
        </a:xfrm>
        <a:prstGeom prst="flowChartInputOutpu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Pisz: "B UJEMNE"</a:t>
          </a:r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142875</xdr:colOff>
      <xdr:row>5</xdr:row>
      <xdr:rowOff>171450</xdr:rowOff>
    </xdr:from>
    <xdr:ext cx="184731" cy="26456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 txBox="1"/>
      </xdr:nvSpPr>
      <xdr:spPr>
        <a:xfrm>
          <a:off x="9772650" y="1228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l-PL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333375</xdr:colOff>
      <xdr:row>0</xdr:row>
      <xdr:rowOff>142875</xdr:rowOff>
    </xdr:from>
    <xdr:to>
      <xdr:col>9</xdr:col>
      <xdr:colOff>476250</xdr:colOff>
      <xdr:row>15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Rozmia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zmi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05700" y="142875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0</xdr:col>
      <xdr:colOff>1004886</xdr:colOff>
      <xdr:row>17</xdr:row>
      <xdr:rowOff>85725</xdr:rowOff>
    </xdr:from>
    <xdr:to>
      <xdr:col>7</xdr:col>
      <xdr:colOff>752474</xdr:colOff>
      <xdr:row>38</xdr:row>
      <xdr:rowOff>19050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yta/AppData/Local/Temp/BI_excel_dan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uwie"/>
      <sheetName val="zadanie (2)"/>
      <sheetName val="dane"/>
      <sheetName val="zadanie"/>
    </sheetNames>
    <sheetDataSet>
      <sheetData sheetId="0">
        <row r="3">
          <cell r="B3" t="str">
            <v>Miejsce produkcji</v>
          </cell>
          <cell r="C3" t="str">
            <v>Nazwa butów</v>
          </cell>
          <cell r="D3" t="str">
            <v>Konsument</v>
          </cell>
          <cell r="E3" t="str">
            <v>Rozmiar</v>
          </cell>
          <cell r="F3" t="str">
            <v>Liczba sztuk</v>
          </cell>
          <cell r="G3" t="str">
            <v>Kolor</v>
          </cell>
          <cell r="H3" t="str">
            <v>Cena jednostkowa</v>
          </cell>
        </row>
        <row r="4">
          <cell r="B4" t="str">
            <v>Nowa Sól</v>
          </cell>
          <cell r="C4" t="str">
            <v>sportowe</v>
          </cell>
          <cell r="D4" t="str">
            <v>D</v>
          </cell>
          <cell r="E4">
            <v>22</v>
          </cell>
          <cell r="F4">
            <v>2</v>
          </cell>
          <cell r="G4" t="str">
            <v>beż</v>
          </cell>
          <cell r="H4">
            <v>110</v>
          </cell>
        </row>
        <row r="5">
          <cell r="B5" t="str">
            <v>Nowa Sól</v>
          </cell>
          <cell r="C5" t="str">
            <v>sandały</v>
          </cell>
          <cell r="D5" t="str">
            <v>D</v>
          </cell>
          <cell r="E5">
            <v>22</v>
          </cell>
          <cell r="F5">
            <v>10</v>
          </cell>
          <cell r="G5" t="str">
            <v>brąz</v>
          </cell>
          <cell r="H5">
            <v>35</v>
          </cell>
        </row>
        <row r="6">
          <cell r="B6" t="str">
            <v>Nowa Sól</v>
          </cell>
          <cell r="C6" t="str">
            <v>kozaki</v>
          </cell>
          <cell r="D6" t="str">
            <v>D</v>
          </cell>
          <cell r="E6">
            <v>22</v>
          </cell>
          <cell r="F6">
            <v>6</v>
          </cell>
          <cell r="G6" t="str">
            <v>brąz</v>
          </cell>
          <cell r="H6">
            <v>65</v>
          </cell>
        </row>
        <row r="7">
          <cell r="B7" t="str">
            <v>Nowa Sól</v>
          </cell>
          <cell r="C7" t="str">
            <v>sportowe</v>
          </cell>
          <cell r="D7" t="str">
            <v>D</v>
          </cell>
          <cell r="E7">
            <v>22</v>
          </cell>
          <cell r="F7">
            <v>2</v>
          </cell>
          <cell r="G7" t="str">
            <v>beż</v>
          </cell>
          <cell r="H7">
            <v>110</v>
          </cell>
        </row>
        <row r="8">
          <cell r="B8" t="str">
            <v>Nowa Sól</v>
          </cell>
          <cell r="C8" t="str">
            <v>sandały</v>
          </cell>
          <cell r="D8" t="str">
            <v>D</v>
          </cell>
          <cell r="E8">
            <v>22</v>
          </cell>
          <cell r="F8">
            <v>10</v>
          </cell>
          <cell r="G8" t="str">
            <v>brąz</v>
          </cell>
          <cell r="H8">
            <v>35</v>
          </cell>
        </row>
        <row r="9">
          <cell r="B9" t="str">
            <v>Nowa Sól</v>
          </cell>
          <cell r="C9" t="str">
            <v>kozaki</v>
          </cell>
          <cell r="D9" t="str">
            <v>D</v>
          </cell>
          <cell r="E9">
            <v>22</v>
          </cell>
          <cell r="F9">
            <v>6</v>
          </cell>
          <cell r="G9" t="str">
            <v>brąz</v>
          </cell>
          <cell r="H9">
            <v>65</v>
          </cell>
        </row>
        <row r="10">
          <cell r="B10" t="str">
            <v>Wrocław</v>
          </cell>
          <cell r="C10" t="str">
            <v>sportowe</v>
          </cell>
          <cell r="D10" t="str">
            <v>D</v>
          </cell>
          <cell r="E10">
            <v>22</v>
          </cell>
          <cell r="F10">
            <v>4</v>
          </cell>
          <cell r="G10" t="str">
            <v>błękit</v>
          </cell>
          <cell r="H10">
            <v>78</v>
          </cell>
        </row>
        <row r="11">
          <cell r="B11" t="str">
            <v>Wrocław</v>
          </cell>
          <cell r="C11" t="str">
            <v>sportowe</v>
          </cell>
          <cell r="D11" t="str">
            <v>D</v>
          </cell>
          <cell r="E11">
            <v>22</v>
          </cell>
          <cell r="F11">
            <v>4</v>
          </cell>
          <cell r="G11" t="str">
            <v>błękit</v>
          </cell>
          <cell r="H11">
            <v>78</v>
          </cell>
        </row>
        <row r="12">
          <cell r="B12" t="str">
            <v>Legnica</v>
          </cell>
          <cell r="C12" t="str">
            <v>tekstylne</v>
          </cell>
          <cell r="D12" t="str">
            <v>D</v>
          </cell>
          <cell r="E12">
            <v>24</v>
          </cell>
          <cell r="F12">
            <v>2</v>
          </cell>
          <cell r="G12" t="str">
            <v>błękit</v>
          </cell>
          <cell r="H12">
            <v>31</v>
          </cell>
        </row>
        <row r="13">
          <cell r="B13" t="str">
            <v>Legnica</v>
          </cell>
          <cell r="C13" t="str">
            <v>sportowe</v>
          </cell>
          <cell r="D13" t="str">
            <v>D</v>
          </cell>
          <cell r="E13">
            <v>24</v>
          </cell>
          <cell r="F13">
            <v>3</v>
          </cell>
          <cell r="G13" t="str">
            <v>popiel</v>
          </cell>
          <cell r="H13">
            <v>150</v>
          </cell>
        </row>
        <row r="14">
          <cell r="B14" t="str">
            <v>Legnica</v>
          </cell>
          <cell r="C14" t="str">
            <v>tekstylne</v>
          </cell>
          <cell r="D14" t="str">
            <v>D</v>
          </cell>
          <cell r="E14">
            <v>24</v>
          </cell>
          <cell r="F14">
            <v>2</v>
          </cell>
          <cell r="G14" t="str">
            <v>błękit</v>
          </cell>
          <cell r="H14">
            <v>31</v>
          </cell>
        </row>
        <row r="15">
          <cell r="B15" t="str">
            <v>Legnica</v>
          </cell>
          <cell r="C15" t="str">
            <v>sportowe</v>
          </cell>
          <cell r="D15" t="str">
            <v>D</v>
          </cell>
          <cell r="E15">
            <v>24</v>
          </cell>
          <cell r="F15">
            <v>3</v>
          </cell>
          <cell r="G15" t="str">
            <v>popiel</v>
          </cell>
          <cell r="H15">
            <v>150</v>
          </cell>
        </row>
        <row r="16">
          <cell r="B16" t="str">
            <v>Nowa Sól</v>
          </cell>
          <cell r="C16" t="str">
            <v>sportowe</v>
          </cell>
          <cell r="D16" t="str">
            <v>D</v>
          </cell>
          <cell r="E16">
            <v>24</v>
          </cell>
          <cell r="F16">
            <v>3</v>
          </cell>
          <cell r="G16" t="str">
            <v>czerń</v>
          </cell>
          <cell r="H16">
            <v>45</v>
          </cell>
        </row>
        <row r="17">
          <cell r="B17" t="str">
            <v>Nowa Sól</v>
          </cell>
          <cell r="C17" t="str">
            <v>sandały</v>
          </cell>
          <cell r="D17" t="str">
            <v>D</v>
          </cell>
          <cell r="E17">
            <v>24</v>
          </cell>
          <cell r="F17">
            <v>4</v>
          </cell>
          <cell r="G17" t="str">
            <v>czerń</v>
          </cell>
          <cell r="H17">
            <v>60</v>
          </cell>
        </row>
        <row r="18">
          <cell r="B18" t="str">
            <v>Nowa Sól</v>
          </cell>
          <cell r="C18" t="str">
            <v>sportowe</v>
          </cell>
          <cell r="D18" t="str">
            <v>D</v>
          </cell>
          <cell r="E18">
            <v>24</v>
          </cell>
          <cell r="F18">
            <v>3</v>
          </cell>
          <cell r="G18" t="str">
            <v>czerń</v>
          </cell>
          <cell r="H18">
            <v>45</v>
          </cell>
        </row>
        <row r="19">
          <cell r="B19" t="str">
            <v>Nowa Sól</v>
          </cell>
          <cell r="C19" t="str">
            <v>sandały</v>
          </cell>
          <cell r="D19" t="str">
            <v>D</v>
          </cell>
          <cell r="E19">
            <v>24</v>
          </cell>
          <cell r="F19">
            <v>4</v>
          </cell>
          <cell r="G19" t="str">
            <v>czerń</v>
          </cell>
          <cell r="H19">
            <v>60</v>
          </cell>
        </row>
        <row r="20">
          <cell r="B20" t="str">
            <v>Polkowice</v>
          </cell>
          <cell r="C20" t="str">
            <v>trzewiki</v>
          </cell>
          <cell r="D20" t="str">
            <v>D</v>
          </cell>
          <cell r="E20">
            <v>24</v>
          </cell>
          <cell r="F20">
            <v>5</v>
          </cell>
          <cell r="G20" t="str">
            <v>popiel</v>
          </cell>
          <cell r="H20">
            <v>30</v>
          </cell>
        </row>
        <row r="21">
          <cell r="B21" t="str">
            <v>Polkowice</v>
          </cell>
          <cell r="C21" t="str">
            <v>trzewiki</v>
          </cell>
          <cell r="D21" t="str">
            <v>D</v>
          </cell>
          <cell r="E21">
            <v>24</v>
          </cell>
          <cell r="F21">
            <v>5</v>
          </cell>
          <cell r="G21" t="str">
            <v>popiel</v>
          </cell>
          <cell r="H21">
            <v>30</v>
          </cell>
        </row>
        <row r="22">
          <cell r="B22" t="str">
            <v>Wrocław</v>
          </cell>
          <cell r="C22" t="str">
            <v>tekstylne</v>
          </cell>
          <cell r="D22" t="str">
            <v>D</v>
          </cell>
          <cell r="E22">
            <v>24</v>
          </cell>
          <cell r="F22">
            <v>8</v>
          </cell>
          <cell r="G22" t="str">
            <v>błękit</v>
          </cell>
          <cell r="H22">
            <v>25</v>
          </cell>
        </row>
        <row r="23">
          <cell r="B23" t="str">
            <v>Wrocław</v>
          </cell>
          <cell r="C23" t="str">
            <v>pantofle</v>
          </cell>
          <cell r="D23" t="str">
            <v>D</v>
          </cell>
          <cell r="E23">
            <v>24</v>
          </cell>
          <cell r="F23">
            <v>4</v>
          </cell>
          <cell r="G23" t="str">
            <v>biel</v>
          </cell>
          <cell r="H23">
            <v>61</v>
          </cell>
        </row>
        <row r="24">
          <cell r="B24" t="str">
            <v>Wrocław</v>
          </cell>
          <cell r="C24" t="str">
            <v>sportowe</v>
          </cell>
          <cell r="D24" t="str">
            <v>D</v>
          </cell>
          <cell r="E24">
            <v>24</v>
          </cell>
          <cell r="F24">
            <v>5</v>
          </cell>
          <cell r="G24" t="str">
            <v>biel</v>
          </cell>
          <cell r="H24">
            <v>75</v>
          </cell>
        </row>
        <row r="25">
          <cell r="B25" t="str">
            <v>Wrocław</v>
          </cell>
          <cell r="C25" t="str">
            <v>tekstylne</v>
          </cell>
          <cell r="D25" t="str">
            <v>D</v>
          </cell>
          <cell r="E25">
            <v>24</v>
          </cell>
          <cell r="F25">
            <v>8</v>
          </cell>
          <cell r="G25" t="str">
            <v>błękit</v>
          </cell>
          <cell r="H25">
            <v>25</v>
          </cell>
        </row>
        <row r="26">
          <cell r="B26" t="str">
            <v>Wrocław</v>
          </cell>
          <cell r="C26" t="str">
            <v>pantofle</v>
          </cell>
          <cell r="D26" t="str">
            <v>D</v>
          </cell>
          <cell r="E26">
            <v>24</v>
          </cell>
          <cell r="F26">
            <v>4</v>
          </cell>
          <cell r="G26" t="str">
            <v>biel</v>
          </cell>
          <cell r="H26">
            <v>61</v>
          </cell>
        </row>
        <row r="27">
          <cell r="B27" t="str">
            <v>Wrocław</v>
          </cell>
          <cell r="C27" t="str">
            <v>sportowe</v>
          </cell>
          <cell r="D27" t="str">
            <v>D</v>
          </cell>
          <cell r="E27">
            <v>24</v>
          </cell>
          <cell r="F27">
            <v>5</v>
          </cell>
          <cell r="G27" t="str">
            <v>biel</v>
          </cell>
          <cell r="H27">
            <v>75</v>
          </cell>
        </row>
        <row r="28">
          <cell r="B28" t="str">
            <v>Legnica</v>
          </cell>
          <cell r="C28" t="str">
            <v>tekstylne</v>
          </cell>
          <cell r="D28" t="str">
            <v>D</v>
          </cell>
          <cell r="E28">
            <v>26</v>
          </cell>
          <cell r="F28">
            <v>3</v>
          </cell>
          <cell r="G28" t="str">
            <v>popiel</v>
          </cell>
          <cell r="H28">
            <v>27</v>
          </cell>
        </row>
        <row r="29">
          <cell r="B29" t="str">
            <v>Legnica</v>
          </cell>
          <cell r="C29" t="str">
            <v>tekstylne</v>
          </cell>
          <cell r="D29" t="str">
            <v>D</v>
          </cell>
          <cell r="E29">
            <v>26</v>
          </cell>
          <cell r="F29">
            <v>3</v>
          </cell>
          <cell r="G29" t="str">
            <v>popiel</v>
          </cell>
          <cell r="H29">
            <v>27</v>
          </cell>
        </row>
        <row r="30">
          <cell r="B30" t="str">
            <v>Wrocław</v>
          </cell>
          <cell r="C30" t="str">
            <v>pantofle</v>
          </cell>
          <cell r="D30" t="str">
            <v>D</v>
          </cell>
          <cell r="E30">
            <v>26</v>
          </cell>
          <cell r="F30">
            <v>12</v>
          </cell>
          <cell r="G30" t="str">
            <v>popiel</v>
          </cell>
          <cell r="H30">
            <v>40</v>
          </cell>
        </row>
        <row r="31">
          <cell r="B31" t="str">
            <v>Wrocław</v>
          </cell>
          <cell r="C31" t="str">
            <v>sportowe</v>
          </cell>
          <cell r="D31" t="str">
            <v>D</v>
          </cell>
          <cell r="E31">
            <v>26</v>
          </cell>
          <cell r="F31">
            <v>12</v>
          </cell>
          <cell r="G31" t="str">
            <v>popiel</v>
          </cell>
          <cell r="H31">
            <v>40</v>
          </cell>
        </row>
        <row r="32">
          <cell r="B32" t="str">
            <v>Wrocław</v>
          </cell>
          <cell r="C32" t="str">
            <v>sportowe</v>
          </cell>
          <cell r="D32" t="str">
            <v>D</v>
          </cell>
          <cell r="E32">
            <v>28</v>
          </cell>
          <cell r="F32">
            <v>3</v>
          </cell>
          <cell r="G32" t="str">
            <v>brąz</v>
          </cell>
          <cell r="H32">
            <v>81</v>
          </cell>
        </row>
        <row r="33">
          <cell r="B33" t="str">
            <v>Wrocław</v>
          </cell>
          <cell r="C33" t="str">
            <v>sportowe</v>
          </cell>
          <cell r="D33" t="str">
            <v>D</v>
          </cell>
          <cell r="E33">
            <v>28</v>
          </cell>
          <cell r="F33">
            <v>3</v>
          </cell>
          <cell r="G33" t="str">
            <v>brąz</v>
          </cell>
          <cell r="H33">
            <v>81</v>
          </cell>
        </row>
        <row r="34">
          <cell r="B34" t="str">
            <v>Nowa Sól</v>
          </cell>
          <cell r="C34" t="str">
            <v>trzewiki</v>
          </cell>
          <cell r="D34" t="str">
            <v>K</v>
          </cell>
          <cell r="E34">
            <v>36</v>
          </cell>
          <cell r="F34">
            <v>1</v>
          </cell>
          <cell r="G34" t="str">
            <v>czerń</v>
          </cell>
          <cell r="H34">
            <v>90</v>
          </cell>
        </row>
        <row r="35">
          <cell r="B35" t="str">
            <v>Nowa Sól</v>
          </cell>
          <cell r="C35" t="str">
            <v>sportowe</v>
          </cell>
          <cell r="D35" t="str">
            <v>K</v>
          </cell>
          <cell r="E35">
            <v>36</v>
          </cell>
          <cell r="F35">
            <v>3</v>
          </cell>
          <cell r="G35" t="str">
            <v>brąz</v>
          </cell>
          <cell r="H35">
            <v>110</v>
          </cell>
        </row>
        <row r="36">
          <cell r="B36" t="str">
            <v>Nowa Sól</v>
          </cell>
          <cell r="C36" t="str">
            <v>kozaki</v>
          </cell>
          <cell r="D36" t="str">
            <v>K</v>
          </cell>
          <cell r="E36">
            <v>36</v>
          </cell>
          <cell r="F36">
            <v>9</v>
          </cell>
          <cell r="G36" t="str">
            <v>brąz</v>
          </cell>
          <cell r="H36">
            <v>140</v>
          </cell>
        </row>
        <row r="37">
          <cell r="B37" t="str">
            <v>Nowa Sól</v>
          </cell>
          <cell r="C37" t="str">
            <v>pantofle</v>
          </cell>
          <cell r="D37" t="str">
            <v>K</v>
          </cell>
          <cell r="E37">
            <v>36</v>
          </cell>
          <cell r="F37">
            <v>8</v>
          </cell>
          <cell r="G37" t="str">
            <v>czerń</v>
          </cell>
          <cell r="H37">
            <v>210</v>
          </cell>
        </row>
        <row r="38">
          <cell r="B38" t="str">
            <v>Nowa Sól</v>
          </cell>
          <cell r="C38" t="str">
            <v>trzewiki</v>
          </cell>
          <cell r="D38" t="str">
            <v>K</v>
          </cell>
          <cell r="E38">
            <v>36</v>
          </cell>
          <cell r="F38">
            <v>1</v>
          </cell>
          <cell r="G38" t="str">
            <v>czerń</v>
          </cell>
          <cell r="H38">
            <v>90</v>
          </cell>
        </row>
        <row r="39">
          <cell r="B39" t="str">
            <v>Nowa Sól</v>
          </cell>
          <cell r="C39" t="str">
            <v>sportowe</v>
          </cell>
          <cell r="D39" t="str">
            <v>K</v>
          </cell>
          <cell r="E39">
            <v>36</v>
          </cell>
          <cell r="F39">
            <v>3</v>
          </cell>
          <cell r="G39" t="str">
            <v>brąz</v>
          </cell>
          <cell r="H39">
            <v>110</v>
          </cell>
        </row>
        <row r="40">
          <cell r="B40" t="str">
            <v>Nowa Sól</v>
          </cell>
          <cell r="C40" t="str">
            <v>kozaki</v>
          </cell>
          <cell r="D40" t="str">
            <v>K</v>
          </cell>
          <cell r="E40">
            <v>36</v>
          </cell>
          <cell r="F40">
            <v>9</v>
          </cell>
          <cell r="G40" t="str">
            <v>brąz</v>
          </cell>
          <cell r="H40">
            <v>140</v>
          </cell>
        </row>
        <row r="41">
          <cell r="B41" t="str">
            <v>Nowa Sól</v>
          </cell>
          <cell r="C41" t="str">
            <v>pantofle</v>
          </cell>
          <cell r="D41" t="str">
            <v>K</v>
          </cell>
          <cell r="E41">
            <v>36</v>
          </cell>
          <cell r="F41">
            <v>8</v>
          </cell>
          <cell r="G41" t="str">
            <v>czerń</v>
          </cell>
          <cell r="H41">
            <v>210</v>
          </cell>
        </row>
        <row r="42">
          <cell r="B42" t="str">
            <v>Polkowice</v>
          </cell>
          <cell r="C42" t="str">
            <v>trzewiki</v>
          </cell>
          <cell r="D42" t="str">
            <v>K</v>
          </cell>
          <cell r="E42">
            <v>36</v>
          </cell>
          <cell r="F42">
            <v>3</v>
          </cell>
          <cell r="G42" t="str">
            <v>biel</v>
          </cell>
          <cell r="H42">
            <v>80</v>
          </cell>
        </row>
        <row r="43">
          <cell r="B43" t="str">
            <v>Polkowice</v>
          </cell>
          <cell r="C43" t="str">
            <v>trzewiki</v>
          </cell>
          <cell r="D43" t="str">
            <v>K</v>
          </cell>
          <cell r="E43">
            <v>36</v>
          </cell>
          <cell r="F43">
            <v>3</v>
          </cell>
          <cell r="G43" t="str">
            <v>biel</v>
          </cell>
          <cell r="H43">
            <v>80</v>
          </cell>
        </row>
        <row r="44">
          <cell r="B44" t="str">
            <v>Wrocław</v>
          </cell>
          <cell r="C44" t="str">
            <v>tekstylne</v>
          </cell>
          <cell r="D44" t="str">
            <v>K</v>
          </cell>
          <cell r="E44">
            <v>36</v>
          </cell>
          <cell r="F44">
            <v>4</v>
          </cell>
          <cell r="G44" t="str">
            <v>róż</v>
          </cell>
          <cell r="H44">
            <v>27</v>
          </cell>
        </row>
        <row r="45">
          <cell r="B45" t="str">
            <v>Wrocław</v>
          </cell>
          <cell r="C45" t="str">
            <v>pantofle</v>
          </cell>
          <cell r="D45" t="str">
            <v>K</v>
          </cell>
          <cell r="E45">
            <v>36</v>
          </cell>
          <cell r="F45">
            <v>2</v>
          </cell>
          <cell r="G45" t="str">
            <v>róż</v>
          </cell>
          <cell r="H45">
            <v>106</v>
          </cell>
        </row>
        <row r="46">
          <cell r="B46" t="str">
            <v>Wrocław</v>
          </cell>
          <cell r="C46" t="str">
            <v>sandały</v>
          </cell>
          <cell r="D46" t="str">
            <v>K</v>
          </cell>
          <cell r="E46">
            <v>36</v>
          </cell>
          <cell r="F46">
            <v>3</v>
          </cell>
          <cell r="G46" t="str">
            <v>popiel</v>
          </cell>
          <cell r="H46">
            <v>75</v>
          </cell>
        </row>
        <row r="47">
          <cell r="B47" t="str">
            <v>Wrocław</v>
          </cell>
          <cell r="C47" t="str">
            <v>pantofle</v>
          </cell>
          <cell r="D47" t="str">
            <v>K</v>
          </cell>
          <cell r="E47">
            <v>36</v>
          </cell>
          <cell r="F47">
            <v>5</v>
          </cell>
          <cell r="G47" t="str">
            <v>biel</v>
          </cell>
          <cell r="H47">
            <v>66</v>
          </cell>
        </row>
        <row r="48">
          <cell r="B48" t="str">
            <v>Wrocław</v>
          </cell>
          <cell r="C48" t="str">
            <v>tekstylne</v>
          </cell>
          <cell r="D48" t="str">
            <v>K</v>
          </cell>
          <cell r="E48">
            <v>36</v>
          </cell>
          <cell r="F48">
            <v>4</v>
          </cell>
          <cell r="G48" t="str">
            <v>róż</v>
          </cell>
          <cell r="H48">
            <v>27</v>
          </cell>
        </row>
        <row r="49">
          <cell r="B49" t="str">
            <v>Wrocław</v>
          </cell>
          <cell r="C49" t="str">
            <v>pantofle</v>
          </cell>
          <cell r="D49" t="str">
            <v>K</v>
          </cell>
          <cell r="E49">
            <v>36</v>
          </cell>
          <cell r="F49">
            <v>2</v>
          </cell>
          <cell r="G49" t="str">
            <v>róż</v>
          </cell>
          <cell r="H49">
            <v>106</v>
          </cell>
        </row>
        <row r="50">
          <cell r="B50" t="str">
            <v>Wrocław</v>
          </cell>
          <cell r="C50" t="str">
            <v>sandały</v>
          </cell>
          <cell r="D50" t="str">
            <v>K</v>
          </cell>
          <cell r="E50">
            <v>36</v>
          </cell>
          <cell r="F50">
            <v>3</v>
          </cell>
          <cell r="G50" t="str">
            <v>popiel</v>
          </cell>
          <cell r="H50">
            <v>75</v>
          </cell>
        </row>
        <row r="51">
          <cell r="B51" t="str">
            <v>Wrocław</v>
          </cell>
          <cell r="C51" t="str">
            <v>pantofle</v>
          </cell>
          <cell r="D51" t="str">
            <v>K</v>
          </cell>
          <cell r="E51">
            <v>36</v>
          </cell>
          <cell r="F51">
            <v>5</v>
          </cell>
          <cell r="G51" t="str">
            <v>biel</v>
          </cell>
          <cell r="H51">
            <v>66</v>
          </cell>
        </row>
        <row r="52">
          <cell r="B52" t="str">
            <v>Legnica</v>
          </cell>
          <cell r="C52" t="str">
            <v>tekstylne</v>
          </cell>
          <cell r="D52" t="str">
            <v>K</v>
          </cell>
          <cell r="E52">
            <v>38</v>
          </cell>
          <cell r="F52">
            <v>3</v>
          </cell>
          <cell r="G52" t="str">
            <v>róż</v>
          </cell>
          <cell r="H52">
            <v>80</v>
          </cell>
        </row>
        <row r="53">
          <cell r="B53" t="str">
            <v>Legnica</v>
          </cell>
          <cell r="C53" t="str">
            <v>tekstylne</v>
          </cell>
          <cell r="D53" t="str">
            <v>K</v>
          </cell>
          <cell r="E53">
            <v>38</v>
          </cell>
          <cell r="F53">
            <v>3</v>
          </cell>
          <cell r="G53" t="str">
            <v>róż</v>
          </cell>
          <cell r="H53">
            <v>80</v>
          </cell>
        </row>
        <row r="54">
          <cell r="B54" t="str">
            <v>Nowa Sól</v>
          </cell>
          <cell r="C54" t="str">
            <v>kozaki</v>
          </cell>
          <cell r="D54" t="str">
            <v>K</v>
          </cell>
          <cell r="E54">
            <v>38</v>
          </cell>
          <cell r="F54">
            <v>5</v>
          </cell>
          <cell r="G54" t="str">
            <v>beż</v>
          </cell>
          <cell r="H54">
            <v>125</v>
          </cell>
        </row>
        <row r="55">
          <cell r="B55" t="str">
            <v>Nowa Sól</v>
          </cell>
          <cell r="C55" t="str">
            <v>kozaki</v>
          </cell>
          <cell r="D55" t="str">
            <v>K</v>
          </cell>
          <cell r="E55">
            <v>38</v>
          </cell>
          <cell r="F55">
            <v>6</v>
          </cell>
          <cell r="G55" t="str">
            <v>beż</v>
          </cell>
          <cell r="H55">
            <v>122</v>
          </cell>
        </row>
        <row r="56">
          <cell r="B56" t="str">
            <v>Nowa Sól</v>
          </cell>
          <cell r="C56" t="str">
            <v>kozaki</v>
          </cell>
          <cell r="D56" t="str">
            <v>K</v>
          </cell>
          <cell r="E56">
            <v>38</v>
          </cell>
          <cell r="F56">
            <v>5</v>
          </cell>
          <cell r="G56" t="str">
            <v>beż</v>
          </cell>
          <cell r="H56">
            <v>125</v>
          </cell>
        </row>
        <row r="57">
          <cell r="B57" t="str">
            <v>Nowa Sól</v>
          </cell>
          <cell r="C57" t="str">
            <v>kozaki</v>
          </cell>
          <cell r="D57" t="str">
            <v>K</v>
          </cell>
          <cell r="E57">
            <v>38</v>
          </cell>
          <cell r="F57">
            <v>6</v>
          </cell>
          <cell r="G57" t="str">
            <v>beż</v>
          </cell>
          <cell r="H57">
            <v>122</v>
          </cell>
        </row>
      </sheetData>
      <sheetData sheetId="1" refreshError="1"/>
      <sheetData sheetId="2" refreshError="1"/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199" refreshedDate="43781.613083101853" createdVersion="6" refreshedVersion="6" minRefreshableVersion="3" recordCount="106">
  <cacheSource type="worksheet">
    <worksheetSource ref="B5:I111" sheet="Tabela przestawna"/>
  </cacheSource>
  <cacheFields count="9">
    <cacheField name="Nazwa producenta" numFmtId="0">
      <sharedItems count="6">
        <s v="Nowa Moda"/>
        <s v="Elegancja"/>
        <s v="Krawiec"/>
        <s v="Glamour"/>
        <s v="Szyk"/>
        <s v="Igła i nitka"/>
      </sharedItems>
    </cacheField>
    <cacheField name="Nazwa artykułu" numFmtId="0">
      <sharedItems count="6">
        <s v="garnitur"/>
        <s v="garsonka"/>
        <s v="spodnie"/>
        <s v="marynarka"/>
        <s v="spódnica"/>
        <s v="kostium"/>
      </sharedItems>
    </cacheField>
    <cacheField name="Konsument (M – mężczyzna, K – kobieta)" numFmtId="0">
      <sharedItems count="2">
        <s v="M"/>
        <s v="K"/>
      </sharedItems>
    </cacheField>
    <cacheField name="Rodzaj materiału" numFmtId="0">
      <sharedItems count="6">
        <s v="wełna"/>
        <s v="elana"/>
        <s v="bawełna"/>
        <s v="tropik"/>
        <s v="żorżeta"/>
        <s v="bistor"/>
      </sharedItems>
    </cacheField>
    <cacheField name="Rozmiar" numFmtId="0">
      <sharedItems containsSemiMixedTypes="0" containsString="0" containsNumber="1" containsInteger="1" minValue="36" maxValue="46" count="6">
        <n v="44"/>
        <n v="46"/>
        <n v="38"/>
        <n v="42"/>
        <n v="36"/>
        <n v="40"/>
      </sharedItems>
    </cacheField>
    <cacheField name="Liczba sztuk" numFmtId="0">
      <sharedItems containsSemiMixedTypes="0" containsString="0" containsNumber="1" containsInteger="1" minValue="1" maxValue="16"/>
    </cacheField>
    <cacheField name="Kolor" numFmtId="0">
      <sharedItems count="8">
        <s v="szary"/>
        <s v="beż"/>
        <s v="popiel"/>
        <s v="brąz"/>
        <s v="czerń"/>
        <s v="granat"/>
        <s v="błękit"/>
        <s v="róż"/>
      </sharedItems>
    </cacheField>
    <cacheField name="Cena jednostkowa" numFmtId="44">
      <sharedItems containsSemiMixedTypes="0" containsString="0" containsNumber="1" containsInteger="1" minValue="45" maxValue="1270"/>
    </cacheField>
    <cacheField name="Wartość" numFmtId="0" formula="'Liczba sztuk'*'Cena jednostkowa'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">
  <r>
    <x v="0"/>
    <x v="0"/>
    <x v="0"/>
    <x v="0"/>
    <x v="0"/>
    <n v="5"/>
    <x v="0"/>
    <n v="890"/>
  </r>
  <r>
    <x v="1"/>
    <x v="0"/>
    <x v="0"/>
    <x v="0"/>
    <x v="1"/>
    <n v="8"/>
    <x v="1"/>
    <n v="910"/>
  </r>
  <r>
    <x v="2"/>
    <x v="1"/>
    <x v="1"/>
    <x v="1"/>
    <x v="2"/>
    <n v="4"/>
    <x v="2"/>
    <n v="430"/>
  </r>
  <r>
    <x v="1"/>
    <x v="0"/>
    <x v="0"/>
    <x v="2"/>
    <x v="3"/>
    <n v="6"/>
    <x v="3"/>
    <n v="630"/>
  </r>
  <r>
    <x v="0"/>
    <x v="2"/>
    <x v="0"/>
    <x v="1"/>
    <x v="3"/>
    <n v="10"/>
    <x v="3"/>
    <n v="230"/>
  </r>
  <r>
    <x v="0"/>
    <x v="2"/>
    <x v="0"/>
    <x v="0"/>
    <x v="3"/>
    <n v="10"/>
    <x v="4"/>
    <n v="189"/>
  </r>
  <r>
    <x v="0"/>
    <x v="0"/>
    <x v="0"/>
    <x v="0"/>
    <x v="1"/>
    <n v="8"/>
    <x v="5"/>
    <n v="1045"/>
  </r>
  <r>
    <x v="0"/>
    <x v="2"/>
    <x v="0"/>
    <x v="1"/>
    <x v="0"/>
    <n v="4"/>
    <x v="5"/>
    <n v="210"/>
  </r>
  <r>
    <x v="1"/>
    <x v="2"/>
    <x v="0"/>
    <x v="3"/>
    <x v="3"/>
    <n v="6"/>
    <x v="0"/>
    <n v="134"/>
  </r>
  <r>
    <x v="1"/>
    <x v="2"/>
    <x v="0"/>
    <x v="3"/>
    <x v="1"/>
    <n v="6"/>
    <x v="3"/>
    <n v="156"/>
  </r>
  <r>
    <x v="1"/>
    <x v="3"/>
    <x v="0"/>
    <x v="0"/>
    <x v="0"/>
    <n v="5"/>
    <x v="0"/>
    <n v="420"/>
  </r>
  <r>
    <x v="1"/>
    <x v="3"/>
    <x v="0"/>
    <x v="0"/>
    <x v="1"/>
    <n v="4"/>
    <x v="0"/>
    <n v="390"/>
  </r>
  <r>
    <x v="1"/>
    <x v="3"/>
    <x v="0"/>
    <x v="1"/>
    <x v="0"/>
    <n v="5"/>
    <x v="2"/>
    <n v="280"/>
  </r>
  <r>
    <x v="0"/>
    <x v="3"/>
    <x v="0"/>
    <x v="1"/>
    <x v="3"/>
    <n v="3"/>
    <x v="1"/>
    <n v="310"/>
  </r>
  <r>
    <x v="0"/>
    <x v="3"/>
    <x v="0"/>
    <x v="3"/>
    <x v="3"/>
    <n v="3"/>
    <x v="3"/>
    <n v="340"/>
  </r>
  <r>
    <x v="0"/>
    <x v="3"/>
    <x v="0"/>
    <x v="3"/>
    <x v="1"/>
    <n v="2"/>
    <x v="5"/>
    <n v="330"/>
  </r>
  <r>
    <x v="0"/>
    <x v="2"/>
    <x v="0"/>
    <x v="2"/>
    <x v="0"/>
    <n v="7"/>
    <x v="4"/>
    <n v="132"/>
  </r>
  <r>
    <x v="0"/>
    <x v="2"/>
    <x v="0"/>
    <x v="2"/>
    <x v="3"/>
    <n v="6"/>
    <x v="1"/>
    <n v="122"/>
  </r>
  <r>
    <x v="0"/>
    <x v="2"/>
    <x v="0"/>
    <x v="3"/>
    <x v="3"/>
    <n v="9"/>
    <x v="3"/>
    <n v="140"/>
  </r>
  <r>
    <x v="0"/>
    <x v="0"/>
    <x v="0"/>
    <x v="3"/>
    <x v="0"/>
    <n v="3"/>
    <x v="2"/>
    <n v="720"/>
  </r>
  <r>
    <x v="2"/>
    <x v="0"/>
    <x v="0"/>
    <x v="1"/>
    <x v="3"/>
    <n v="7"/>
    <x v="0"/>
    <n v="640"/>
  </r>
  <r>
    <x v="2"/>
    <x v="0"/>
    <x v="0"/>
    <x v="0"/>
    <x v="1"/>
    <n v="5"/>
    <x v="0"/>
    <n v="1170"/>
  </r>
  <r>
    <x v="2"/>
    <x v="1"/>
    <x v="1"/>
    <x v="0"/>
    <x v="4"/>
    <n v="5"/>
    <x v="6"/>
    <n v="380"/>
  </r>
  <r>
    <x v="2"/>
    <x v="1"/>
    <x v="1"/>
    <x v="4"/>
    <x v="4"/>
    <n v="4"/>
    <x v="7"/>
    <n v="260"/>
  </r>
  <r>
    <x v="2"/>
    <x v="4"/>
    <x v="1"/>
    <x v="4"/>
    <x v="2"/>
    <n v="8"/>
    <x v="6"/>
    <n v="105"/>
  </r>
  <r>
    <x v="2"/>
    <x v="4"/>
    <x v="1"/>
    <x v="3"/>
    <x v="2"/>
    <n v="3"/>
    <x v="7"/>
    <n v="130"/>
  </r>
  <r>
    <x v="2"/>
    <x v="5"/>
    <x v="1"/>
    <x v="0"/>
    <x v="5"/>
    <n v="4"/>
    <x v="2"/>
    <n v="520"/>
  </r>
  <r>
    <x v="2"/>
    <x v="5"/>
    <x v="1"/>
    <x v="0"/>
    <x v="3"/>
    <n v="3"/>
    <x v="1"/>
    <n v="550"/>
  </r>
  <r>
    <x v="2"/>
    <x v="5"/>
    <x v="1"/>
    <x v="3"/>
    <x v="5"/>
    <n v="2"/>
    <x v="6"/>
    <n v="410"/>
  </r>
  <r>
    <x v="2"/>
    <x v="5"/>
    <x v="1"/>
    <x v="1"/>
    <x v="3"/>
    <n v="3"/>
    <x v="2"/>
    <n v="380"/>
  </r>
  <r>
    <x v="2"/>
    <x v="2"/>
    <x v="0"/>
    <x v="3"/>
    <x v="0"/>
    <n v="2"/>
    <x v="0"/>
    <n v="150"/>
  </r>
  <r>
    <x v="2"/>
    <x v="5"/>
    <x v="1"/>
    <x v="3"/>
    <x v="5"/>
    <n v="2"/>
    <x v="6"/>
    <n v="410"/>
  </r>
  <r>
    <x v="2"/>
    <x v="5"/>
    <x v="1"/>
    <x v="1"/>
    <x v="3"/>
    <n v="3"/>
    <x v="2"/>
    <n v="380"/>
  </r>
  <r>
    <x v="1"/>
    <x v="2"/>
    <x v="0"/>
    <x v="5"/>
    <x v="1"/>
    <n v="3"/>
    <x v="3"/>
    <n v="56"/>
  </r>
  <r>
    <x v="1"/>
    <x v="3"/>
    <x v="0"/>
    <x v="0"/>
    <x v="0"/>
    <n v="4"/>
    <x v="0"/>
    <n v="50"/>
  </r>
  <r>
    <x v="1"/>
    <x v="3"/>
    <x v="0"/>
    <x v="5"/>
    <x v="1"/>
    <n v="3"/>
    <x v="0"/>
    <n v="80"/>
  </r>
  <r>
    <x v="1"/>
    <x v="3"/>
    <x v="0"/>
    <x v="3"/>
    <x v="0"/>
    <n v="4"/>
    <x v="2"/>
    <n v="70"/>
  </r>
  <r>
    <x v="0"/>
    <x v="3"/>
    <x v="0"/>
    <x v="5"/>
    <x v="3"/>
    <n v="2"/>
    <x v="1"/>
    <n v="110"/>
  </r>
  <r>
    <x v="0"/>
    <x v="3"/>
    <x v="0"/>
    <x v="3"/>
    <x v="3"/>
    <n v="2"/>
    <x v="3"/>
    <n v="85"/>
  </r>
  <r>
    <x v="0"/>
    <x v="3"/>
    <x v="0"/>
    <x v="5"/>
    <x v="1"/>
    <n v="1"/>
    <x v="5"/>
    <n v="90"/>
  </r>
  <r>
    <x v="0"/>
    <x v="2"/>
    <x v="0"/>
    <x v="0"/>
    <x v="0"/>
    <n v="6"/>
    <x v="4"/>
    <n v="45"/>
  </r>
  <r>
    <x v="0"/>
    <x v="2"/>
    <x v="0"/>
    <x v="3"/>
    <x v="3"/>
    <n v="5"/>
    <x v="1"/>
    <n v="46"/>
  </r>
  <r>
    <x v="0"/>
    <x v="2"/>
    <x v="0"/>
    <x v="5"/>
    <x v="3"/>
    <n v="6"/>
    <x v="3"/>
    <n v="65"/>
  </r>
  <r>
    <x v="0"/>
    <x v="0"/>
    <x v="0"/>
    <x v="5"/>
    <x v="0"/>
    <n v="2"/>
    <x v="2"/>
    <n v="70"/>
  </r>
  <r>
    <x v="2"/>
    <x v="0"/>
    <x v="0"/>
    <x v="0"/>
    <x v="3"/>
    <n v="5"/>
    <x v="0"/>
    <n v="66"/>
  </r>
  <r>
    <x v="2"/>
    <x v="0"/>
    <x v="0"/>
    <x v="5"/>
    <x v="1"/>
    <n v="4"/>
    <x v="0"/>
    <n v="61"/>
  </r>
  <r>
    <x v="2"/>
    <x v="1"/>
    <x v="1"/>
    <x v="0"/>
    <x v="4"/>
    <n v="4"/>
    <x v="6"/>
    <n v="350"/>
  </r>
  <r>
    <x v="2"/>
    <x v="1"/>
    <x v="1"/>
    <x v="4"/>
    <x v="4"/>
    <n v="3"/>
    <x v="3"/>
    <n v="240"/>
  </r>
  <r>
    <x v="2"/>
    <x v="4"/>
    <x v="1"/>
    <x v="4"/>
    <x v="2"/>
    <n v="4"/>
    <x v="6"/>
    <n v="95"/>
  </r>
  <r>
    <x v="2"/>
    <x v="4"/>
    <x v="1"/>
    <x v="3"/>
    <x v="2"/>
    <n v="2"/>
    <x v="7"/>
    <n v="110"/>
  </r>
  <r>
    <x v="2"/>
    <x v="5"/>
    <x v="1"/>
    <x v="0"/>
    <x v="5"/>
    <n v="3"/>
    <x v="2"/>
    <n v="500"/>
  </r>
  <r>
    <x v="2"/>
    <x v="5"/>
    <x v="1"/>
    <x v="0"/>
    <x v="3"/>
    <n v="2"/>
    <x v="1"/>
    <n v="530"/>
  </r>
  <r>
    <x v="2"/>
    <x v="2"/>
    <x v="0"/>
    <x v="3"/>
    <x v="0"/>
    <n v="1"/>
    <x v="0"/>
    <n v="130"/>
  </r>
  <r>
    <x v="3"/>
    <x v="0"/>
    <x v="0"/>
    <x v="0"/>
    <x v="0"/>
    <n v="5"/>
    <x v="0"/>
    <n v="890"/>
  </r>
  <r>
    <x v="4"/>
    <x v="0"/>
    <x v="0"/>
    <x v="0"/>
    <x v="1"/>
    <n v="8"/>
    <x v="1"/>
    <n v="910"/>
  </r>
  <r>
    <x v="5"/>
    <x v="1"/>
    <x v="1"/>
    <x v="1"/>
    <x v="2"/>
    <n v="14"/>
    <x v="2"/>
    <n v="430"/>
  </r>
  <r>
    <x v="4"/>
    <x v="0"/>
    <x v="0"/>
    <x v="2"/>
    <x v="3"/>
    <n v="6"/>
    <x v="3"/>
    <n v="630"/>
  </r>
  <r>
    <x v="3"/>
    <x v="2"/>
    <x v="0"/>
    <x v="1"/>
    <x v="3"/>
    <n v="10"/>
    <x v="3"/>
    <n v="230"/>
  </r>
  <r>
    <x v="3"/>
    <x v="2"/>
    <x v="0"/>
    <x v="0"/>
    <x v="3"/>
    <n v="10"/>
    <x v="4"/>
    <n v="189"/>
  </r>
  <r>
    <x v="3"/>
    <x v="0"/>
    <x v="0"/>
    <x v="0"/>
    <x v="1"/>
    <n v="8"/>
    <x v="5"/>
    <n v="1045"/>
  </r>
  <r>
    <x v="3"/>
    <x v="2"/>
    <x v="0"/>
    <x v="1"/>
    <x v="0"/>
    <n v="4"/>
    <x v="5"/>
    <n v="210"/>
  </r>
  <r>
    <x v="4"/>
    <x v="2"/>
    <x v="0"/>
    <x v="3"/>
    <x v="3"/>
    <n v="16"/>
    <x v="0"/>
    <n v="134"/>
  </r>
  <r>
    <x v="4"/>
    <x v="2"/>
    <x v="0"/>
    <x v="3"/>
    <x v="1"/>
    <n v="6"/>
    <x v="3"/>
    <n v="156"/>
  </r>
  <r>
    <x v="4"/>
    <x v="3"/>
    <x v="0"/>
    <x v="0"/>
    <x v="0"/>
    <n v="5"/>
    <x v="0"/>
    <n v="420"/>
  </r>
  <r>
    <x v="4"/>
    <x v="3"/>
    <x v="0"/>
    <x v="0"/>
    <x v="1"/>
    <n v="4"/>
    <x v="0"/>
    <n v="390"/>
  </r>
  <r>
    <x v="4"/>
    <x v="3"/>
    <x v="0"/>
    <x v="1"/>
    <x v="0"/>
    <n v="5"/>
    <x v="2"/>
    <n v="280"/>
  </r>
  <r>
    <x v="3"/>
    <x v="3"/>
    <x v="0"/>
    <x v="1"/>
    <x v="3"/>
    <n v="3"/>
    <x v="1"/>
    <n v="310"/>
  </r>
  <r>
    <x v="3"/>
    <x v="3"/>
    <x v="0"/>
    <x v="3"/>
    <x v="3"/>
    <n v="3"/>
    <x v="3"/>
    <n v="340"/>
  </r>
  <r>
    <x v="3"/>
    <x v="3"/>
    <x v="0"/>
    <x v="3"/>
    <x v="1"/>
    <n v="12"/>
    <x v="5"/>
    <n v="330"/>
  </r>
  <r>
    <x v="3"/>
    <x v="2"/>
    <x v="0"/>
    <x v="2"/>
    <x v="0"/>
    <n v="7"/>
    <x v="4"/>
    <n v="132"/>
  </r>
  <r>
    <x v="3"/>
    <x v="2"/>
    <x v="0"/>
    <x v="2"/>
    <x v="3"/>
    <n v="6"/>
    <x v="1"/>
    <n v="122"/>
  </r>
  <r>
    <x v="3"/>
    <x v="2"/>
    <x v="0"/>
    <x v="3"/>
    <x v="3"/>
    <n v="9"/>
    <x v="3"/>
    <n v="140"/>
  </r>
  <r>
    <x v="3"/>
    <x v="0"/>
    <x v="0"/>
    <x v="3"/>
    <x v="0"/>
    <n v="13"/>
    <x v="2"/>
    <n v="720"/>
  </r>
  <r>
    <x v="5"/>
    <x v="0"/>
    <x v="0"/>
    <x v="1"/>
    <x v="3"/>
    <n v="7"/>
    <x v="0"/>
    <n v="640"/>
  </r>
  <r>
    <x v="5"/>
    <x v="0"/>
    <x v="0"/>
    <x v="0"/>
    <x v="1"/>
    <n v="5"/>
    <x v="0"/>
    <n v="1270"/>
  </r>
  <r>
    <x v="5"/>
    <x v="1"/>
    <x v="1"/>
    <x v="0"/>
    <x v="4"/>
    <n v="5"/>
    <x v="6"/>
    <n v="390"/>
  </r>
  <r>
    <x v="5"/>
    <x v="1"/>
    <x v="1"/>
    <x v="4"/>
    <x v="4"/>
    <n v="14"/>
    <x v="7"/>
    <n v="260"/>
  </r>
  <r>
    <x v="5"/>
    <x v="4"/>
    <x v="1"/>
    <x v="4"/>
    <x v="2"/>
    <n v="8"/>
    <x v="6"/>
    <n v="135"/>
  </r>
  <r>
    <x v="5"/>
    <x v="4"/>
    <x v="1"/>
    <x v="3"/>
    <x v="2"/>
    <n v="3"/>
    <x v="7"/>
    <n v="130"/>
  </r>
  <r>
    <x v="2"/>
    <x v="5"/>
    <x v="1"/>
    <x v="0"/>
    <x v="5"/>
    <n v="4"/>
    <x v="2"/>
    <n v="520"/>
  </r>
  <r>
    <x v="2"/>
    <x v="5"/>
    <x v="1"/>
    <x v="0"/>
    <x v="3"/>
    <n v="7"/>
    <x v="1"/>
    <n v="550"/>
  </r>
  <r>
    <x v="5"/>
    <x v="5"/>
    <x v="1"/>
    <x v="3"/>
    <x v="5"/>
    <n v="2"/>
    <x v="6"/>
    <n v="410"/>
  </r>
  <r>
    <x v="5"/>
    <x v="5"/>
    <x v="1"/>
    <x v="1"/>
    <x v="3"/>
    <n v="3"/>
    <x v="2"/>
    <n v="380"/>
  </r>
  <r>
    <x v="5"/>
    <x v="2"/>
    <x v="0"/>
    <x v="3"/>
    <x v="0"/>
    <n v="2"/>
    <x v="0"/>
    <n v="150"/>
  </r>
  <r>
    <x v="2"/>
    <x v="5"/>
    <x v="1"/>
    <x v="3"/>
    <x v="5"/>
    <n v="2"/>
    <x v="6"/>
    <n v="410"/>
  </r>
  <r>
    <x v="2"/>
    <x v="5"/>
    <x v="1"/>
    <x v="1"/>
    <x v="3"/>
    <n v="3"/>
    <x v="2"/>
    <n v="380"/>
  </r>
  <r>
    <x v="4"/>
    <x v="2"/>
    <x v="0"/>
    <x v="5"/>
    <x v="1"/>
    <n v="3"/>
    <x v="3"/>
    <n v="56"/>
  </r>
  <r>
    <x v="4"/>
    <x v="3"/>
    <x v="0"/>
    <x v="0"/>
    <x v="0"/>
    <n v="4"/>
    <x v="0"/>
    <n v="250"/>
  </r>
  <r>
    <x v="4"/>
    <x v="3"/>
    <x v="0"/>
    <x v="5"/>
    <x v="1"/>
    <n v="3"/>
    <x v="0"/>
    <n v="480"/>
  </r>
  <r>
    <x v="4"/>
    <x v="3"/>
    <x v="0"/>
    <x v="3"/>
    <x v="0"/>
    <n v="4"/>
    <x v="2"/>
    <n v="270"/>
  </r>
  <r>
    <x v="3"/>
    <x v="3"/>
    <x v="0"/>
    <x v="5"/>
    <x v="3"/>
    <n v="2"/>
    <x v="1"/>
    <n v="110"/>
  </r>
  <r>
    <x v="3"/>
    <x v="3"/>
    <x v="0"/>
    <x v="3"/>
    <x v="3"/>
    <n v="2"/>
    <x v="3"/>
    <n v="85"/>
  </r>
  <r>
    <x v="3"/>
    <x v="3"/>
    <x v="0"/>
    <x v="5"/>
    <x v="1"/>
    <n v="10"/>
    <x v="5"/>
    <n v="90"/>
  </r>
  <r>
    <x v="3"/>
    <x v="2"/>
    <x v="0"/>
    <x v="0"/>
    <x v="0"/>
    <n v="6"/>
    <x v="4"/>
    <n v="45"/>
  </r>
  <r>
    <x v="3"/>
    <x v="2"/>
    <x v="0"/>
    <x v="3"/>
    <x v="3"/>
    <n v="5"/>
    <x v="1"/>
    <n v="46"/>
  </r>
  <r>
    <x v="3"/>
    <x v="2"/>
    <x v="0"/>
    <x v="5"/>
    <x v="3"/>
    <n v="6"/>
    <x v="3"/>
    <n v="65"/>
  </r>
  <r>
    <x v="3"/>
    <x v="0"/>
    <x v="0"/>
    <x v="5"/>
    <x v="0"/>
    <n v="12"/>
    <x v="2"/>
    <n v="570"/>
  </r>
  <r>
    <x v="5"/>
    <x v="0"/>
    <x v="0"/>
    <x v="0"/>
    <x v="3"/>
    <n v="5"/>
    <x v="0"/>
    <n v="466"/>
  </r>
  <r>
    <x v="5"/>
    <x v="0"/>
    <x v="0"/>
    <x v="5"/>
    <x v="1"/>
    <n v="4"/>
    <x v="0"/>
    <n v="161"/>
  </r>
  <r>
    <x v="5"/>
    <x v="1"/>
    <x v="1"/>
    <x v="0"/>
    <x v="4"/>
    <n v="4"/>
    <x v="6"/>
    <n v="350"/>
  </r>
  <r>
    <x v="2"/>
    <x v="1"/>
    <x v="1"/>
    <x v="4"/>
    <x v="4"/>
    <n v="3"/>
    <x v="3"/>
    <n v="240"/>
  </r>
  <r>
    <x v="2"/>
    <x v="4"/>
    <x v="1"/>
    <x v="4"/>
    <x v="2"/>
    <n v="4"/>
    <x v="6"/>
    <n v="195"/>
  </r>
  <r>
    <x v="5"/>
    <x v="4"/>
    <x v="1"/>
    <x v="3"/>
    <x v="2"/>
    <n v="6"/>
    <x v="7"/>
    <n v="110"/>
  </r>
  <r>
    <x v="5"/>
    <x v="5"/>
    <x v="1"/>
    <x v="0"/>
    <x v="5"/>
    <n v="3"/>
    <x v="2"/>
    <n v="500"/>
  </r>
  <r>
    <x v="2"/>
    <x v="5"/>
    <x v="1"/>
    <x v="0"/>
    <x v="3"/>
    <n v="12"/>
    <x v="1"/>
    <n v="530"/>
  </r>
  <r>
    <x v="2"/>
    <x v="2"/>
    <x v="0"/>
    <x v="3"/>
    <x v="0"/>
    <n v="11"/>
    <x v="0"/>
    <n v="1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H11" firstHeaderRow="1" firstDataRow="2" firstDataCol="1"/>
  <pivotFields count="9">
    <pivotField axis="axisRow" showAll="0">
      <items count="7">
        <item x="1"/>
        <item x="3"/>
        <item x="5"/>
        <item x="2"/>
        <item x="0"/>
        <item x="4"/>
        <item t="default"/>
      </items>
    </pivotField>
    <pivotField showAll="0"/>
    <pivotField showAll="0"/>
    <pivotField axis="axisCol" showAll="0">
      <items count="7">
        <item x="2"/>
        <item x="5"/>
        <item x="1"/>
        <item x="3"/>
        <item x="0"/>
        <item x="4"/>
        <item t="default"/>
      </items>
    </pivotField>
    <pivotField showAll="0"/>
    <pivotField showAll="0"/>
    <pivotField showAll="0"/>
    <pivotField numFmtId="44" showAll="0"/>
    <pivotField dataField="1"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z Wartość" fld="8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J11" firstHeaderRow="1" firstDataRow="2" firstDataCol="1"/>
  <pivotFields count="9">
    <pivotField showAll="0">
      <items count="7">
        <item x="1"/>
        <item x="3"/>
        <item x="5"/>
        <item x="2"/>
        <item x="0"/>
        <item x="4"/>
        <item t="default"/>
      </items>
    </pivotField>
    <pivotField axis="axisRow" showAll="0">
      <items count="7">
        <item x="0"/>
        <item x="1"/>
        <item x="5"/>
        <item x="3"/>
        <item x="2"/>
        <item x="4"/>
        <item t="default"/>
      </items>
    </pivotField>
    <pivotField showAll="0"/>
    <pivotField showAll="0">
      <items count="7">
        <item x="2"/>
        <item x="5"/>
        <item x="1"/>
        <item x="3"/>
        <item x="0"/>
        <item x="4"/>
        <item t="default"/>
      </items>
    </pivotField>
    <pivotField showAll="0"/>
    <pivotField dataField="1" showAll="0"/>
    <pivotField axis="axisCol" showAll="0">
      <items count="9">
        <item x="1"/>
        <item x="6"/>
        <item x="3"/>
        <item x="4"/>
        <item x="5"/>
        <item x="2"/>
        <item x="7"/>
        <item x="0"/>
        <item t="default"/>
      </items>
    </pivotField>
    <pivotField numFmtId="44" showAll="0"/>
    <pivotField dragToRow="0" dragToCol="0" dragToPage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a z Liczba sztuk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5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3:D9" firstHeaderRow="1" firstDataRow="2" firstDataCol="1"/>
  <pivotFields count="9">
    <pivotField showAll="0"/>
    <pivotField axis="axisRow" showAll="0">
      <items count="7">
        <item x="0"/>
        <item x="1"/>
        <item x="5"/>
        <item x="3"/>
        <item x="2"/>
        <item x="4"/>
        <item t="default"/>
      </items>
    </pivotField>
    <pivotField axis="axisRow" showAll="0">
      <items count="3">
        <item x="1"/>
        <item h="1" x="0"/>
        <item t="default"/>
      </items>
    </pivotField>
    <pivotField showAll="0"/>
    <pivotField axis="axisCol" showAll="0">
      <items count="7">
        <item h="1" x="4"/>
        <item x="2"/>
        <item h="1" x="5"/>
        <item x="3"/>
        <item x="0"/>
        <item x="1"/>
        <item t="default"/>
      </items>
    </pivotField>
    <pivotField showAll="0"/>
    <pivotField showAll="0"/>
    <pivotField numFmtId="44" showAll="0"/>
    <pivotField dataField="1" dragToRow="0" dragToCol="0" dragToPage="0" showAll="0" defaultSubtotal="0"/>
  </pivotFields>
  <rowFields count="2">
    <field x="2"/>
    <field x="1"/>
  </rowFields>
  <rowItems count="5">
    <i>
      <x/>
    </i>
    <i r="1">
      <x v="1"/>
    </i>
    <i r="1">
      <x v="2"/>
    </i>
    <i r="1">
      <x v="5"/>
    </i>
    <i t="grand">
      <x/>
    </i>
  </rowItems>
  <colFields count="1">
    <field x="4"/>
  </colFields>
  <colItems count="3">
    <i>
      <x v="1"/>
    </i>
    <i>
      <x v="3"/>
    </i>
    <i t="grand">
      <x/>
    </i>
  </colItems>
  <dataFields count="1">
    <dataField name="Suma z Wartość" fld="8" baseField="0" baseItem="0" numFmtId="44"/>
  </dataFields>
  <chartFormats count="2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Rozmiar" sourceName="Rozmiar">
  <pivotTables>
    <pivotTable tabId="26" name="Tabela przestawna5"/>
  </pivotTables>
  <data>
    <tabular pivotCacheId="1">
      <items count="6">
        <i x="4"/>
        <i x="2" s="1"/>
        <i x="5"/>
        <i x="3" s="1"/>
        <i x="0" s="1" nd="1"/>
        <i x="1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ozmiar" cache="Fragmentator_Rozmiar" caption="Rozmiar" rowHeight="225425"/>
</slicer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CC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CC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opLeftCell="A4" workbookViewId="0">
      <selection activeCell="B5" sqref="B5"/>
    </sheetView>
  </sheetViews>
  <sheetFormatPr defaultColWidth="9.140625" defaultRowHeight="12.75"/>
  <cols>
    <col min="1" max="1" width="14.5703125" style="17" customWidth="1"/>
    <col min="2" max="2" width="21.85546875" style="17" customWidth="1"/>
    <col min="3" max="3" width="22.28515625" style="17" customWidth="1"/>
    <col min="4" max="4" width="15.28515625" style="17" customWidth="1"/>
    <col min="5" max="5" width="8.5703125" style="17" customWidth="1"/>
    <col min="6" max="16384" width="9.140625" style="17"/>
  </cols>
  <sheetData>
    <row r="1" spans="1:11" s="16" customFormat="1" ht="30" customHeight="1">
      <c r="A1" s="46" t="s">
        <v>50</v>
      </c>
      <c r="B1" s="47"/>
      <c r="C1" s="47"/>
      <c r="D1" s="47"/>
      <c r="E1" s="48"/>
      <c r="F1" s="48"/>
      <c r="G1" s="48"/>
      <c r="H1" s="48"/>
      <c r="I1" s="48"/>
      <c r="J1" s="48"/>
      <c r="K1" s="48"/>
    </row>
    <row r="2" spans="1:11" s="16" customFormat="1" ht="63.6" customHeight="1">
      <c r="A2" s="49" t="s">
        <v>65</v>
      </c>
      <c r="B2" s="50"/>
      <c r="C2" s="50"/>
      <c r="D2" s="50"/>
      <c r="E2" s="51"/>
      <c r="F2" s="51"/>
      <c r="G2" s="51"/>
      <c r="H2" s="51"/>
      <c r="I2" s="51"/>
      <c r="J2" s="51"/>
      <c r="K2" s="51"/>
    </row>
    <row r="3" spans="1:11" s="16" customFormat="1" ht="45.6" customHeight="1" thickBot="1">
      <c r="A3" s="27"/>
      <c r="B3" s="25"/>
      <c r="C3" s="25"/>
      <c r="D3" s="25"/>
      <c r="E3" s="26"/>
      <c r="F3" s="26"/>
      <c r="G3" s="26"/>
      <c r="H3" s="26"/>
      <c r="I3" s="26"/>
      <c r="J3" s="26"/>
      <c r="K3" s="26"/>
    </row>
    <row r="4" spans="1:11" ht="30" customHeight="1" thickBot="1">
      <c r="A4" s="22" t="s">
        <v>46</v>
      </c>
      <c r="B4" s="20" t="s">
        <v>45</v>
      </c>
    </row>
    <row r="5" spans="1:11" ht="15">
      <c r="A5" s="18">
        <v>5000</v>
      </c>
      <c r="B5" s="19" t="str">
        <f>IF(A5&gt;100,"Duże",IF(A5&gt;0,"Dodatnie",IF(A5=0,"ZERO",IF(A5&gt;-50,"Ujemne","B. UJEMNE"))))</f>
        <v>Duże</v>
      </c>
    </row>
    <row r="6" spans="1:11" ht="15">
      <c r="A6" s="24">
        <v>1000</v>
      </c>
      <c r="B6" s="19" t="str">
        <f t="shared" ref="B6:B12" si="0">IF(A6&gt;100,"Duże",IF(A6&gt;0,"Dodatnie",IF(A6=0,"ZERO",IF(A6&gt;-50,"Ujemne","B. UJEMNE"))))</f>
        <v>Duże</v>
      </c>
    </row>
    <row r="7" spans="1:11" ht="15">
      <c r="A7" s="24">
        <v>100</v>
      </c>
      <c r="B7" s="19" t="str">
        <f t="shared" si="0"/>
        <v>Dodatnie</v>
      </c>
    </row>
    <row r="8" spans="1:11" ht="15">
      <c r="A8" s="24">
        <v>50</v>
      </c>
      <c r="B8" s="19" t="str">
        <f t="shared" si="0"/>
        <v>Dodatnie</v>
      </c>
    </row>
    <row r="9" spans="1:11" ht="15">
      <c r="A9" s="24">
        <v>0</v>
      </c>
      <c r="B9" s="19" t="str">
        <f t="shared" si="0"/>
        <v>ZERO</v>
      </c>
    </row>
    <row r="10" spans="1:11" ht="15">
      <c r="A10" s="24">
        <v>-40</v>
      </c>
      <c r="B10" s="19" t="str">
        <f t="shared" si="0"/>
        <v>Ujemne</v>
      </c>
    </row>
    <row r="11" spans="1:11" ht="15">
      <c r="A11" s="24">
        <v>-50</v>
      </c>
      <c r="B11" s="19" t="str">
        <f t="shared" si="0"/>
        <v>B. UJEMNE</v>
      </c>
    </row>
    <row r="12" spans="1:11" ht="15.75" thickBot="1">
      <c r="A12" s="23">
        <v>-100</v>
      </c>
      <c r="B12" s="19" t="str">
        <f t="shared" si="0"/>
        <v>B. UJEMNE</v>
      </c>
    </row>
  </sheetData>
  <mergeCells count="2">
    <mergeCell ref="A1:K1"/>
    <mergeCell ref="A2:K2"/>
  </mergeCells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H24" sqref="H24"/>
    </sheetView>
  </sheetViews>
  <sheetFormatPr defaultColWidth="9.140625" defaultRowHeight="12.75"/>
  <cols>
    <col min="1" max="1" width="14.5703125" style="17" customWidth="1"/>
    <col min="2" max="2" width="21.85546875" style="17" customWidth="1"/>
    <col min="3" max="3" width="22.28515625" style="17" customWidth="1"/>
    <col min="4" max="4" width="20.7109375" style="17" customWidth="1"/>
    <col min="5" max="5" width="15.140625" style="17" customWidth="1"/>
    <col min="6" max="6" width="9.140625" style="17"/>
    <col min="7" max="7" width="9.7109375" style="17" bestFit="1" customWidth="1"/>
    <col min="8" max="8" width="10.7109375" style="17" customWidth="1"/>
    <col min="9" max="9" width="11.42578125" style="17" bestFit="1" customWidth="1"/>
    <col min="10" max="10" width="11.85546875" style="17" bestFit="1" customWidth="1"/>
    <col min="11" max="16384" width="9.140625" style="17"/>
  </cols>
  <sheetData>
    <row r="1" spans="1:11" s="16" customFormat="1" ht="30" customHeight="1">
      <c r="A1" s="46" t="s">
        <v>49</v>
      </c>
      <c r="B1" s="47"/>
      <c r="C1" s="47"/>
      <c r="D1" s="47"/>
      <c r="E1" s="48"/>
      <c r="F1" s="48"/>
      <c r="G1" s="48"/>
      <c r="H1" s="48"/>
      <c r="I1" s="48"/>
      <c r="J1" s="48"/>
      <c r="K1" s="48"/>
    </row>
    <row r="2" spans="1:11" s="16" customFormat="1" ht="63.6" customHeight="1">
      <c r="A2" s="49" t="s">
        <v>64</v>
      </c>
      <c r="B2" s="50"/>
      <c r="C2" s="50"/>
      <c r="D2" s="50"/>
      <c r="E2" s="51"/>
      <c r="F2" s="51"/>
      <c r="G2" s="51"/>
      <c r="H2" s="51"/>
      <c r="I2" s="51"/>
      <c r="J2" s="51"/>
      <c r="K2" s="51"/>
    </row>
    <row r="3" spans="1:11" ht="13.5" thickBot="1"/>
    <row r="4" spans="1:11" ht="15.75" thickBot="1">
      <c r="A4" s="22" t="s">
        <v>44</v>
      </c>
      <c r="B4" s="21" t="s">
        <v>43</v>
      </c>
      <c r="C4" s="20" t="s">
        <v>41</v>
      </c>
      <c r="D4" s="20" t="s">
        <v>42</v>
      </c>
      <c r="E4" s="34" t="s">
        <v>40</v>
      </c>
      <c r="G4" s="52" t="s">
        <v>51</v>
      </c>
      <c r="H4" s="53"/>
      <c r="I4" s="53"/>
      <c r="J4" s="53"/>
    </row>
    <row r="5" spans="1:11" ht="14.25">
      <c r="A5" s="29" t="s">
        <v>39</v>
      </c>
      <c r="B5" s="30" t="s">
        <v>35</v>
      </c>
      <c r="C5" s="31">
        <v>10</v>
      </c>
      <c r="D5" s="31">
        <v>140</v>
      </c>
      <c r="E5" s="44" t="str">
        <f>IF(OR(C5&gt;=100,AND(D5&gt;=60,C5&gt;=60)),1000,"BRAK PREMII")</f>
        <v>BRAK PREMII</v>
      </c>
      <c r="G5" s="28" t="s">
        <v>35</v>
      </c>
      <c r="H5" s="28" t="s">
        <v>33</v>
      </c>
      <c r="I5" s="28" t="s">
        <v>48</v>
      </c>
      <c r="J5" s="28" t="s">
        <v>47</v>
      </c>
    </row>
    <row r="6" spans="1:11" ht="14.25">
      <c r="A6" s="29" t="s">
        <v>38</v>
      </c>
      <c r="B6" s="30" t="s">
        <v>33</v>
      </c>
      <c r="C6" s="32">
        <v>50</v>
      </c>
      <c r="D6" s="32">
        <v>55</v>
      </c>
      <c r="E6" s="44" t="str">
        <f t="shared" ref="E6:E48" si="0">IF(OR(C6&gt;=100,AND(D6&gt;=60,C6&gt;=60)),1000,"BRAK PREMII")</f>
        <v>BRAK PREMII</v>
      </c>
      <c r="G6" s="43">
        <f>SUMIF($B5:$B48,G$5,$E5:$E48)</f>
        <v>6000</v>
      </c>
      <c r="H6" s="43">
        <f t="shared" ref="H6:J6" si="1">SUMIF($B5:$B48,H$5,$E5:$E48)</f>
        <v>8000</v>
      </c>
      <c r="I6" s="43">
        <f t="shared" si="1"/>
        <v>2000</v>
      </c>
      <c r="J6" s="43">
        <f t="shared" si="1"/>
        <v>3000</v>
      </c>
    </row>
    <row r="7" spans="1:11" ht="14.25">
      <c r="A7" s="29" t="s">
        <v>37</v>
      </c>
      <c r="B7" s="30" t="s">
        <v>35</v>
      </c>
      <c r="C7" s="32">
        <v>60</v>
      </c>
      <c r="D7" s="32">
        <v>40</v>
      </c>
      <c r="E7" s="44" t="str">
        <f t="shared" si="0"/>
        <v>BRAK PREMII</v>
      </c>
    </row>
    <row r="8" spans="1:11" ht="14.25">
      <c r="A8" s="29" t="s">
        <v>36</v>
      </c>
      <c r="B8" s="33" t="s">
        <v>47</v>
      </c>
      <c r="C8" s="32">
        <v>120</v>
      </c>
      <c r="D8" s="32">
        <v>130</v>
      </c>
      <c r="E8" s="44">
        <f t="shared" si="0"/>
        <v>1000</v>
      </c>
    </row>
    <row r="9" spans="1:11" ht="14.25">
      <c r="A9" s="29" t="s">
        <v>34</v>
      </c>
      <c r="B9" s="30" t="s">
        <v>33</v>
      </c>
      <c r="C9" s="32">
        <v>150</v>
      </c>
      <c r="D9" s="32">
        <v>50</v>
      </c>
      <c r="E9" s="44">
        <f t="shared" si="0"/>
        <v>1000</v>
      </c>
    </row>
    <row r="10" spans="1:11" ht="14.25">
      <c r="A10" s="29" t="s">
        <v>39</v>
      </c>
      <c r="B10" s="30" t="s">
        <v>35</v>
      </c>
      <c r="C10" s="31">
        <v>10</v>
      </c>
      <c r="D10" s="31">
        <v>140</v>
      </c>
      <c r="E10" s="44" t="str">
        <f t="shared" si="0"/>
        <v>BRAK PREMII</v>
      </c>
    </row>
    <row r="11" spans="1:11" ht="14.25">
      <c r="A11" s="29" t="s">
        <v>38</v>
      </c>
      <c r="B11" s="30" t="s">
        <v>33</v>
      </c>
      <c r="C11" s="32">
        <v>50</v>
      </c>
      <c r="D11" s="32">
        <v>55</v>
      </c>
      <c r="E11" s="44" t="str">
        <f t="shared" si="0"/>
        <v>BRAK PREMII</v>
      </c>
    </row>
    <row r="12" spans="1:11" ht="14.25">
      <c r="A12" s="29" t="s">
        <v>37</v>
      </c>
      <c r="B12" s="33" t="s">
        <v>47</v>
      </c>
      <c r="C12" s="32">
        <v>60</v>
      </c>
      <c r="D12" s="32">
        <v>40</v>
      </c>
      <c r="E12" s="44" t="str">
        <f t="shared" si="0"/>
        <v>BRAK PREMII</v>
      </c>
    </row>
    <row r="13" spans="1:11" ht="14.25">
      <c r="A13" s="29" t="s">
        <v>36</v>
      </c>
      <c r="B13" s="30" t="s">
        <v>35</v>
      </c>
      <c r="C13" s="32">
        <v>120</v>
      </c>
      <c r="D13" s="32">
        <v>30</v>
      </c>
      <c r="E13" s="44">
        <f t="shared" si="0"/>
        <v>1000</v>
      </c>
    </row>
    <row r="14" spans="1:11" ht="14.25">
      <c r="A14" s="29" t="s">
        <v>34</v>
      </c>
      <c r="B14" s="30" t="s">
        <v>33</v>
      </c>
      <c r="C14" s="32">
        <v>150</v>
      </c>
      <c r="D14" s="32">
        <v>50</v>
      </c>
      <c r="E14" s="44">
        <f t="shared" si="0"/>
        <v>1000</v>
      </c>
    </row>
    <row r="15" spans="1:11" ht="14.25">
      <c r="A15" s="29" t="s">
        <v>39</v>
      </c>
      <c r="B15" s="33" t="s">
        <v>48</v>
      </c>
      <c r="C15" s="31">
        <v>10</v>
      </c>
      <c r="D15" s="31">
        <v>140</v>
      </c>
      <c r="E15" s="44" t="str">
        <f t="shared" si="0"/>
        <v>BRAK PREMII</v>
      </c>
    </row>
    <row r="16" spans="1:11" ht="14.25">
      <c r="A16" s="29" t="s">
        <v>38</v>
      </c>
      <c r="B16" s="30" t="s">
        <v>33</v>
      </c>
      <c r="C16" s="32">
        <v>50</v>
      </c>
      <c r="D16" s="32">
        <v>55</v>
      </c>
      <c r="E16" s="44" t="str">
        <f t="shared" si="0"/>
        <v>BRAK PREMII</v>
      </c>
    </row>
    <row r="17" spans="1:5" ht="14.25">
      <c r="A17" s="29" t="s">
        <v>37</v>
      </c>
      <c r="B17" s="30" t="s">
        <v>35</v>
      </c>
      <c r="C17" s="32">
        <v>60</v>
      </c>
      <c r="D17" s="32">
        <v>110</v>
      </c>
      <c r="E17" s="44">
        <f t="shared" si="0"/>
        <v>1000</v>
      </c>
    </row>
    <row r="18" spans="1:5" ht="14.25">
      <c r="A18" s="29" t="s">
        <v>36</v>
      </c>
      <c r="B18" s="33" t="s">
        <v>47</v>
      </c>
      <c r="C18" s="32">
        <v>120</v>
      </c>
      <c r="D18" s="32">
        <v>30</v>
      </c>
      <c r="E18" s="44">
        <f t="shared" si="0"/>
        <v>1000</v>
      </c>
    </row>
    <row r="19" spans="1:5" ht="14.25">
      <c r="A19" s="29" t="s">
        <v>34</v>
      </c>
      <c r="B19" s="30" t="s">
        <v>33</v>
      </c>
      <c r="C19" s="32">
        <v>150</v>
      </c>
      <c r="D19" s="32">
        <v>50</v>
      </c>
      <c r="E19" s="44">
        <f t="shared" si="0"/>
        <v>1000</v>
      </c>
    </row>
    <row r="20" spans="1:5" ht="14.25">
      <c r="A20" s="29" t="s">
        <v>39</v>
      </c>
      <c r="B20" s="30" t="s">
        <v>35</v>
      </c>
      <c r="C20" s="31">
        <v>10</v>
      </c>
      <c r="D20" s="31">
        <v>140</v>
      </c>
      <c r="E20" s="44" t="str">
        <f t="shared" si="0"/>
        <v>BRAK PREMII</v>
      </c>
    </row>
    <row r="21" spans="1:5" ht="14.25">
      <c r="A21" s="29" t="s">
        <v>38</v>
      </c>
      <c r="B21" s="30" t="s">
        <v>33</v>
      </c>
      <c r="C21" s="32">
        <v>50</v>
      </c>
      <c r="D21" s="32">
        <v>125</v>
      </c>
      <c r="E21" s="44" t="str">
        <f t="shared" si="0"/>
        <v>BRAK PREMII</v>
      </c>
    </row>
    <row r="22" spans="1:5" ht="14.25">
      <c r="A22" s="29" t="s">
        <v>37</v>
      </c>
      <c r="B22" s="33" t="s">
        <v>48</v>
      </c>
      <c r="C22" s="32">
        <v>60</v>
      </c>
      <c r="D22" s="32">
        <v>40</v>
      </c>
      <c r="E22" s="44" t="str">
        <f t="shared" si="0"/>
        <v>BRAK PREMII</v>
      </c>
    </row>
    <row r="23" spans="1:5" ht="14.25">
      <c r="A23" s="29" t="s">
        <v>36</v>
      </c>
      <c r="B23" s="30" t="s">
        <v>35</v>
      </c>
      <c r="C23" s="32">
        <v>120</v>
      </c>
      <c r="D23" s="32">
        <v>30</v>
      </c>
      <c r="E23" s="44">
        <f t="shared" si="0"/>
        <v>1000</v>
      </c>
    </row>
    <row r="24" spans="1:5" ht="14.25">
      <c r="A24" s="29" t="s">
        <v>34</v>
      </c>
      <c r="B24" s="30" t="s">
        <v>33</v>
      </c>
      <c r="C24" s="32">
        <v>150</v>
      </c>
      <c r="D24" s="32">
        <v>50</v>
      </c>
      <c r="E24" s="44">
        <f t="shared" si="0"/>
        <v>1000</v>
      </c>
    </row>
    <row r="25" spans="1:5" ht="14.25">
      <c r="A25" s="29" t="s">
        <v>39</v>
      </c>
      <c r="B25" s="30" t="s">
        <v>35</v>
      </c>
      <c r="C25" s="31">
        <v>10</v>
      </c>
      <c r="D25" s="31">
        <v>140</v>
      </c>
      <c r="E25" s="44" t="str">
        <f t="shared" si="0"/>
        <v>BRAK PREMII</v>
      </c>
    </row>
    <row r="26" spans="1:5" ht="14.25">
      <c r="A26" s="29" t="s">
        <v>38</v>
      </c>
      <c r="B26" s="30" t="s">
        <v>33</v>
      </c>
      <c r="C26" s="32">
        <v>50</v>
      </c>
      <c r="D26" s="32">
        <v>55</v>
      </c>
      <c r="E26" s="44" t="str">
        <f t="shared" si="0"/>
        <v>BRAK PREMII</v>
      </c>
    </row>
    <row r="27" spans="1:5" ht="14.25">
      <c r="A27" s="29" t="s">
        <v>39</v>
      </c>
      <c r="B27" s="30" t="s">
        <v>35</v>
      </c>
      <c r="C27" s="31">
        <v>10</v>
      </c>
      <c r="D27" s="31">
        <v>140</v>
      </c>
      <c r="E27" s="44" t="str">
        <f t="shared" si="0"/>
        <v>BRAK PREMII</v>
      </c>
    </row>
    <row r="28" spans="1:5" ht="14.25">
      <c r="A28" s="29" t="s">
        <v>38</v>
      </c>
      <c r="B28" s="30" t="s">
        <v>33</v>
      </c>
      <c r="C28" s="32">
        <v>50</v>
      </c>
      <c r="D28" s="32">
        <v>55</v>
      </c>
      <c r="E28" s="44" t="str">
        <f t="shared" si="0"/>
        <v>BRAK PREMII</v>
      </c>
    </row>
    <row r="29" spans="1:5" ht="14.25">
      <c r="A29" s="29" t="s">
        <v>37</v>
      </c>
      <c r="B29" s="30" t="s">
        <v>35</v>
      </c>
      <c r="C29" s="32">
        <v>60</v>
      </c>
      <c r="D29" s="32">
        <v>135</v>
      </c>
      <c r="E29" s="44">
        <f t="shared" si="0"/>
        <v>1000</v>
      </c>
    </row>
    <row r="30" spans="1:5" ht="14.25">
      <c r="A30" s="29" t="s">
        <v>36</v>
      </c>
      <c r="B30" s="33" t="s">
        <v>48</v>
      </c>
      <c r="C30" s="32">
        <v>120</v>
      </c>
      <c r="D30" s="32">
        <v>30</v>
      </c>
      <c r="E30" s="44">
        <f t="shared" si="0"/>
        <v>1000</v>
      </c>
    </row>
    <row r="31" spans="1:5" ht="14.25">
      <c r="A31" s="29" t="s">
        <v>34</v>
      </c>
      <c r="B31" s="30" t="s">
        <v>33</v>
      </c>
      <c r="C31" s="32">
        <v>150</v>
      </c>
      <c r="D31" s="32">
        <v>50</v>
      </c>
      <c r="E31" s="44">
        <f t="shared" si="0"/>
        <v>1000</v>
      </c>
    </row>
    <row r="32" spans="1:5" ht="14.25">
      <c r="A32" s="29" t="s">
        <v>39</v>
      </c>
      <c r="B32" s="30" t="s">
        <v>35</v>
      </c>
      <c r="C32" s="31">
        <v>10</v>
      </c>
      <c r="D32" s="31">
        <v>140</v>
      </c>
      <c r="E32" s="44" t="str">
        <f t="shared" si="0"/>
        <v>BRAK PREMII</v>
      </c>
    </row>
    <row r="33" spans="1:5" ht="14.25">
      <c r="A33" s="29" t="s">
        <v>38</v>
      </c>
      <c r="B33" s="30" t="s">
        <v>33</v>
      </c>
      <c r="C33" s="32">
        <v>50</v>
      </c>
      <c r="D33" s="32">
        <v>55</v>
      </c>
      <c r="E33" s="44" t="str">
        <f t="shared" si="0"/>
        <v>BRAK PREMII</v>
      </c>
    </row>
    <row r="34" spans="1:5" ht="14.25">
      <c r="A34" s="29" t="s">
        <v>37</v>
      </c>
      <c r="B34" s="33" t="s">
        <v>48</v>
      </c>
      <c r="C34" s="32">
        <v>60</v>
      </c>
      <c r="D34" s="32">
        <v>40</v>
      </c>
      <c r="E34" s="44" t="str">
        <f t="shared" si="0"/>
        <v>BRAK PREMII</v>
      </c>
    </row>
    <row r="35" spans="1:5" ht="14.25">
      <c r="A35" s="29" t="s">
        <v>36</v>
      </c>
      <c r="B35" s="30" t="s">
        <v>35</v>
      </c>
      <c r="C35" s="32">
        <v>120</v>
      </c>
      <c r="D35" s="32">
        <v>30</v>
      </c>
      <c r="E35" s="44">
        <f t="shared" si="0"/>
        <v>1000</v>
      </c>
    </row>
    <row r="36" spans="1:5" ht="14.25">
      <c r="A36" s="29" t="s">
        <v>34</v>
      </c>
      <c r="B36" s="30" t="s">
        <v>33</v>
      </c>
      <c r="C36" s="32">
        <v>150</v>
      </c>
      <c r="D36" s="32">
        <v>50</v>
      </c>
      <c r="E36" s="44">
        <f t="shared" si="0"/>
        <v>1000</v>
      </c>
    </row>
    <row r="37" spans="1:5" ht="14.25">
      <c r="A37" s="29" t="s">
        <v>39</v>
      </c>
      <c r="B37" s="30" t="s">
        <v>35</v>
      </c>
      <c r="C37" s="31">
        <v>10</v>
      </c>
      <c r="D37" s="31">
        <v>140</v>
      </c>
      <c r="E37" s="44" t="str">
        <f t="shared" si="0"/>
        <v>BRAK PREMII</v>
      </c>
    </row>
    <row r="38" spans="1:5" ht="14.25">
      <c r="A38" s="29" t="s">
        <v>38</v>
      </c>
      <c r="B38" s="30" t="s">
        <v>33</v>
      </c>
      <c r="C38" s="32">
        <v>50</v>
      </c>
      <c r="D38" s="32">
        <v>55</v>
      </c>
      <c r="E38" s="44" t="str">
        <f t="shared" si="0"/>
        <v>BRAK PREMII</v>
      </c>
    </row>
    <row r="39" spans="1:5" ht="14.25">
      <c r="A39" s="29" t="s">
        <v>37</v>
      </c>
      <c r="B39" s="33" t="s">
        <v>47</v>
      </c>
      <c r="C39" s="32">
        <v>60</v>
      </c>
      <c r="D39" s="32">
        <v>40</v>
      </c>
      <c r="E39" s="44" t="str">
        <f t="shared" si="0"/>
        <v>BRAK PREMII</v>
      </c>
    </row>
    <row r="40" spans="1:5" ht="14.25">
      <c r="A40" s="29" t="s">
        <v>36</v>
      </c>
      <c r="B40" s="30" t="s">
        <v>35</v>
      </c>
      <c r="C40" s="32">
        <v>120</v>
      </c>
      <c r="D40" s="32">
        <v>30</v>
      </c>
      <c r="E40" s="44">
        <f t="shared" si="0"/>
        <v>1000</v>
      </c>
    </row>
    <row r="41" spans="1:5" ht="14.25">
      <c r="A41" s="29" t="s">
        <v>34</v>
      </c>
      <c r="B41" s="30" t="s">
        <v>33</v>
      </c>
      <c r="C41" s="32">
        <v>150</v>
      </c>
      <c r="D41" s="32">
        <v>50</v>
      </c>
      <c r="E41" s="44">
        <f t="shared" si="0"/>
        <v>1000</v>
      </c>
    </row>
    <row r="42" spans="1:5" ht="14.25">
      <c r="A42" s="29" t="s">
        <v>39</v>
      </c>
      <c r="B42" s="30" t="s">
        <v>35</v>
      </c>
      <c r="C42" s="31">
        <v>10</v>
      </c>
      <c r="D42" s="31">
        <v>140</v>
      </c>
      <c r="E42" s="44" t="str">
        <f t="shared" si="0"/>
        <v>BRAK PREMII</v>
      </c>
    </row>
    <row r="43" spans="1:5" ht="14.25">
      <c r="A43" s="29" t="s">
        <v>38</v>
      </c>
      <c r="B43" s="30" t="s">
        <v>33</v>
      </c>
      <c r="C43" s="32">
        <v>50</v>
      </c>
      <c r="D43" s="32">
        <v>55</v>
      </c>
      <c r="E43" s="44" t="str">
        <f t="shared" si="0"/>
        <v>BRAK PREMII</v>
      </c>
    </row>
    <row r="44" spans="1:5" ht="14.25">
      <c r="A44" s="29" t="s">
        <v>37</v>
      </c>
      <c r="B44" s="33" t="s">
        <v>48</v>
      </c>
      <c r="C44" s="32">
        <v>60</v>
      </c>
      <c r="D44" s="32">
        <v>140</v>
      </c>
      <c r="E44" s="44">
        <f t="shared" si="0"/>
        <v>1000</v>
      </c>
    </row>
    <row r="45" spans="1:5" ht="14.25">
      <c r="A45" s="29" t="s">
        <v>36</v>
      </c>
      <c r="B45" s="33" t="s">
        <v>47</v>
      </c>
      <c r="C45" s="32">
        <v>120</v>
      </c>
      <c r="D45" s="32">
        <v>30</v>
      </c>
      <c r="E45" s="44">
        <f t="shared" si="0"/>
        <v>1000</v>
      </c>
    </row>
    <row r="46" spans="1:5" ht="14.25">
      <c r="A46" s="29" t="s">
        <v>34</v>
      </c>
      <c r="B46" s="30" t="s">
        <v>33</v>
      </c>
      <c r="C46" s="32">
        <v>150</v>
      </c>
      <c r="D46" s="32">
        <v>50</v>
      </c>
      <c r="E46" s="44">
        <f t="shared" si="0"/>
        <v>1000</v>
      </c>
    </row>
    <row r="47" spans="1:5" ht="14.25">
      <c r="A47" s="29" t="s">
        <v>39</v>
      </c>
      <c r="B47" s="30" t="s">
        <v>35</v>
      </c>
      <c r="C47" s="31">
        <v>10</v>
      </c>
      <c r="D47" s="31">
        <v>140</v>
      </c>
      <c r="E47" s="44" t="str">
        <f t="shared" si="0"/>
        <v>BRAK PREMII</v>
      </c>
    </row>
    <row r="48" spans="1:5" ht="14.25">
      <c r="A48" s="29" t="s">
        <v>38</v>
      </c>
      <c r="B48" s="30" t="s">
        <v>33</v>
      </c>
      <c r="C48" s="32">
        <v>50</v>
      </c>
      <c r="D48" s="32">
        <v>155</v>
      </c>
      <c r="E48" s="44" t="str">
        <f t="shared" si="0"/>
        <v>BRAK PREMII</v>
      </c>
    </row>
  </sheetData>
  <mergeCells count="3">
    <mergeCell ref="A1:K1"/>
    <mergeCell ref="A2:K2"/>
    <mergeCell ref="G4:J4"/>
  </mergeCells>
  <phoneticPr fontId="28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"/>
  <sheetViews>
    <sheetView workbookViewId="0">
      <selection activeCell="E9" sqref="E9"/>
    </sheetView>
  </sheetViews>
  <sheetFormatPr defaultColWidth="8.85546875" defaultRowHeight="15.75"/>
  <cols>
    <col min="1" max="1" width="4" style="3" customWidth="1"/>
    <col min="2" max="2" width="14.28515625" style="3" customWidth="1"/>
    <col min="3" max="6" width="12.28515625" style="3" customWidth="1"/>
    <col min="7" max="7" width="12.28515625" style="4" customWidth="1"/>
    <col min="8" max="8" width="12.28515625" style="3" customWidth="1"/>
    <col min="9" max="9" width="13.5703125" style="3" customWidth="1"/>
    <col min="10" max="10" width="15.85546875" style="3" customWidth="1"/>
    <col min="11" max="16384" width="8.85546875" style="3"/>
  </cols>
  <sheetData>
    <row r="1" spans="1:10" s="16" customFormat="1" ht="30" customHeight="1">
      <c r="A1" s="46" t="s">
        <v>52</v>
      </c>
      <c r="B1" s="47"/>
      <c r="C1" s="47"/>
      <c r="D1" s="47"/>
      <c r="E1" s="48"/>
      <c r="F1" s="48"/>
      <c r="G1" s="48"/>
      <c r="H1" s="48"/>
      <c r="I1" s="48"/>
      <c r="J1" s="48"/>
    </row>
    <row r="2" spans="1:10" s="16" customFormat="1" ht="89.45" customHeight="1">
      <c r="A2" s="49" t="s">
        <v>57</v>
      </c>
      <c r="B2" s="50"/>
      <c r="C2" s="50"/>
      <c r="D2" s="50"/>
      <c r="E2" s="51"/>
      <c r="F2" s="51"/>
      <c r="G2" s="51"/>
      <c r="H2" s="51"/>
      <c r="I2" s="51"/>
      <c r="J2" s="51"/>
    </row>
    <row r="3" spans="1:10" ht="35.450000000000003" customHeight="1">
      <c r="A3" s="35"/>
      <c r="B3" s="54" t="s">
        <v>12</v>
      </c>
      <c r="C3" s="54"/>
      <c r="D3" s="54"/>
      <c r="E3" s="54"/>
      <c r="F3" s="54"/>
      <c r="G3" s="54"/>
      <c r="H3" s="54"/>
      <c r="I3" s="54"/>
    </row>
    <row r="4" spans="1:10" ht="18.75" thickBot="1">
      <c r="A4" s="35"/>
      <c r="D4" s="4"/>
    </row>
    <row r="5" spans="1:10" s="7" customFormat="1" ht="57.6" customHeight="1" thickTop="1" thickBot="1">
      <c r="A5" s="35"/>
      <c r="B5" s="5" t="s">
        <v>13</v>
      </c>
      <c r="C5" s="6" t="s">
        <v>14</v>
      </c>
      <c r="D5" s="6" t="s">
        <v>58</v>
      </c>
      <c r="E5" s="6" t="s">
        <v>15</v>
      </c>
      <c r="F5" s="6" t="s">
        <v>2</v>
      </c>
      <c r="G5" s="6" t="s">
        <v>3</v>
      </c>
      <c r="H5" s="6" t="s">
        <v>4</v>
      </c>
      <c r="I5" s="6" t="s">
        <v>5</v>
      </c>
    </row>
    <row r="6" spans="1:10" ht="18.75" thickTop="1">
      <c r="A6" s="35"/>
      <c r="B6" s="8" t="s">
        <v>16</v>
      </c>
      <c r="C6" s="9" t="s">
        <v>17</v>
      </c>
      <c r="D6" s="10" t="s">
        <v>0</v>
      </c>
      <c r="E6" s="9" t="s">
        <v>18</v>
      </c>
      <c r="F6" s="10">
        <v>44</v>
      </c>
      <c r="G6" s="10">
        <v>5</v>
      </c>
      <c r="H6" s="9" t="s">
        <v>19</v>
      </c>
      <c r="I6" s="11">
        <v>890</v>
      </c>
    </row>
    <row r="7" spans="1:10" ht="18">
      <c r="A7" s="35"/>
      <c r="B7" s="12" t="s">
        <v>20</v>
      </c>
      <c r="C7" s="13" t="s">
        <v>17</v>
      </c>
      <c r="D7" s="14" t="s">
        <v>0</v>
      </c>
      <c r="E7" s="13" t="s">
        <v>18</v>
      </c>
      <c r="F7" s="14">
        <v>46</v>
      </c>
      <c r="G7" s="14">
        <v>8</v>
      </c>
      <c r="H7" s="13" t="s">
        <v>6</v>
      </c>
      <c r="I7" s="15">
        <v>910</v>
      </c>
    </row>
    <row r="8" spans="1:10" ht="18">
      <c r="A8" s="35"/>
      <c r="B8" s="12" t="s">
        <v>32</v>
      </c>
      <c r="C8" s="13" t="s">
        <v>21</v>
      </c>
      <c r="D8" s="14" t="s">
        <v>1</v>
      </c>
      <c r="E8" s="13" t="s">
        <v>22</v>
      </c>
      <c r="F8" s="14">
        <v>38</v>
      </c>
      <c r="G8" s="14">
        <v>4</v>
      </c>
      <c r="H8" s="13" t="s">
        <v>9</v>
      </c>
      <c r="I8" s="15">
        <v>430</v>
      </c>
    </row>
    <row r="9" spans="1:10" ht="18">
      <c r="A9" s="35"/>
      <c r="B9" s="12" t="s">
        <v>20</v>
      </c>
      <c r="C9" s="13" t="s">
        <v>17</v>
      </c>
      <c r="D9" s="14" t="s">
        <v>0</v>
      </c>
      <c r="E9" s="13" t="s">
        <v>23</v>
      </c>
      <c r="F9" s="14">
        <v>42</v>
      </c>
      <c r="G9" s="14">
        <v>6</v>
      </c>
      <c r="H9" s="13" t="s">
        <v>7</v>
      </c>
      <c r="I9" s="15">
        <v>630</v>
      </c>
    </row>
    <row r="10" spans="1:10" ht="18">
      <c r="A10" s="35"/>
      <c r="B10" s="12" t="s">
        <v>16</v>
      </c>
      <c r="C10" s="13" t="s">
        <v>24</v>
      </c>
      <c r="D10" s="14" t="s">
        <v>0</v>
      </c>
      <c r="E10" s="13" t="s">
        <v>22</v>
      </c>
      <c r="F10" s="14">
        <v>42</v>
      </c>
      <c r="G10" s="14">
        <v>10</v>
      </c>
      <c r="H10" s="13" t="s">
        <v>7</v>
      </c>
      <c r="I10" s="15">
        <v>230</v>
      </c>
    </row>
    <row r="11" spans="1:10" ht="18">
      <c r="A11" s="35"/>
      <c r="B11" s="12" t="s">
        <v>16</v>
      </c>
      <c r="C11" s="13" t="s">
        <v>24</v>
      </c>
      <c r="D11" s="14" t="s">
        <v>0</v>
      </c>
      <c r="E11" s="13" t="s">
        <v>18</v>
      </c>
      <c r="F11" s="14">
        <v>42</v>
      </c>
      <c r="G11" s="14">
        <v>10</v>
      </c>
      <c r="H11" s="13" t="s">
        <v>10</v>
      </c>
      <c r="I11" s="15">
        <v>189</v>
      </c>
    </row>
    <row r="12" spans="1:10" ht="18">
      <c r="A12" s="35" t="s">
        <v>56</v>
      </c>
      <c r="B12" s="12" t="s">
        <v>16</v>
      </c>
      <c r="C12" s="13" t="s">
        <v>17</v>
      </c>
      <c r="D12" s="14" t="s">
        <v>0</v>
      </c>
      <c r="E12" s="13" t="s">
        <v>18</v>
      </c>
      <c r="F12" s="14">
        <v>46</v>
      </c>
      <c r="G12" s="14">
        <v>8</v>
      </c>
      <c r="H12" s="13" t="s">
        <v>25</v>
      </c>
      <c r="I12" s="15">
        <v>1045</v>
      </c>
    </row>
    <row r="13" spans="1:10">
      <c r="A13" s="2"/>
      <c r="B13" s="12" t="s">
        <v>16</v>
      </c>
      <c r="C13" s="13" t="s">
        <v>24</v>
      </c>
      <c r="D13" s="14" t="s">
        <v>0</v>
      </c>
      <c r="E13" s="13" t="s">
        <v>22</v>
      </c>
      <c r="F13" s="14">
        <v>44</v>
      </c>
      <c r="G13" s="14">
        <v>4</v>
      </c>
      <c r="H13" s="13" t="s">
        <v>25</v>
      </c>
      <c r="I13" s="15">
        <v>210</v>
      </c>
    </row>
    <row r="14" spans="1:10">
      <c r="A14" s="2"/>
      <c r="B14" s="12" t="s">
        <v>20</v>
      </c>
      <c r="C14" s="13" t="s">
        <v>24</v>
      </c>
      <c r="D14" s="14" t="s">
        <v>0</v>
      </c>
      <c r="E14" s="13" t="s">
        <v>26</v>
      </c>
      <c r="F14" s="14">
        <v>42</v>
      </c>
      <c r="G14" s="14">
        <v>6</v>
      </c>
      <c r="H14" s="13" t="s">
        <v>19</v>
      </c>
      <c r="I14" s="15">
        <v>134</v>
      </c>
    </row>
    <row r="15" spans="1:10">
      <c r="A15" s="2"/>
      <c r="B15" s="12" t="s">
        <v>20</v>
      </c>
      <c r="C15" s="13" t="s">
        <v>24</v>
      </c>
      <c r="D15" s="14" t="s">
        <v>0</v>
      </c>
      <c r="E15" s="13" t="s">
        <v>26</v>
      </c>
      <c r="F15" s="14">
        <v>46</v>
      </c>
      <c r="G15" s="14">
        <v>6</v>
      </c>
      <c r="H15" s="13" t="s">
        <v>7</v>
      </c>
      <c r="I15" s="15">
        <v>156</v>
      </c>
    </row>
    <row r="16" spans="1:10">
      <c r="A16" s="2"/>
      <c r="B16" s="12" t="s">
        <v>20</v>
      </c>
      <c r="C16" s="13" t="s">
        <v>27</v>
      </c>
      <c r="D16" s="14" t="s">
        <v>0</v>
      </c>
      <c r="E16" s="13" t="s">
        <v>18</v>
      </c>
      <c r="F16" s="14">
        <v>44</v>
      </c>
      <c r="G16" s="14">
        <v>5</v>
      </c>
      <c r="H16" s="13" t="s">
        <v>19</v>
      </c>
      <c r="I16" s="15">
        <v>420</v>
      </c>
    </row>
    <row r="17" spans="1:9">
      <c r="A17" s="2"/>
      <c r="B17" s="12" t="s">
        <v>20</v>
      </c>
      <c r="C17" s="13" t="s">
        <v>27</v>
      </c>
      <c r="D17" s="14" t="s">
        <v>0</v>
      </c>
      <c r="E17" s="13" t="s">
        <v>18</v>
      </c>
      <c r="F17" s="14">
        <v>46</v>
      </c>
      <c r="G17" s="14">
        <v>4</v>
      </c>
      <c r="H17" s="13" t="s">
        <v>19</v>
      </c>
      <c r="I17" s="15">
        <v>390</v>
      </c>
    </row>
    <row r="18" spans="1:9">
      <c r="A18" s="2"/>
      <c r="B18" s="12" t="s">
        <v>20</v>
      </c>
      <c r="C18" s="13" t="s">
        <v>27</v>
      </c>
      <c r="D18" s="14" t="s">
        <v>0</v>
      </c>
      <c r="E18" s="13" t="s">
        <v>22</v>
      </c>
      <c r="F18" s="14">
        <v>44</v>
      </c>
      <c r="G18" s="14">
        <v>5</v>
      </c>
      <c r="H18" s="13" t="s">
        <v>9</v>
      </c>
      <c r="I18" s="15">
        <v>280</v>
      </c>
    </row>
    <row r="19" spans="1:9">
      <c r="A19" s="2"/>
      <c r="B19" s="12" t="s">
        <v>16</v>
      </c>
      <c r="C19" s="13" t="s">
        <v>27</v>
      </c>
      <c r="D19" s="14" t="s">
        <v>0</v>
      </c>
      <c r="E19" s="13" t="s">
        <v>22</v>
      </c>
      <c r="F19" s="14">
        <v>42</v>
      </c>
      <c r="G19" s="14">
        <v>3</v>
      </c>
      <c r="H19" s="13" t="s">
        <v>6</v>
      </c>
      <c r="I19" s="15">
        <v>310</v>
      </c>
    </row>
    <row r="20" spans="1:9">
      <c r="A20" s="2"/>
      <c r="B20" s="12" t="s">
        <v>16</v>
      </c>
      <c r="C20" s="13" t="s">
        <v>27</v>
      </c>
      <c r="D20" s="14" t="s">
        <v>0</v>
      </c>
      <c r="E20" s="13" t="s">
        <v>26</v>
      </c>
      <c r="F20" s="14">
        <v>42</v>
      </c>
      <c r="G20" s="14">
        <v>3</v>
      </c>
      <c r="H20" s="13" t="s">
        <v>7</v>
      </c>
      <c r="I20" s="15">
        <v>340</v>
      </c>
    </row>
    <row r="21" spans="1:9">
      <c r="A21" s="2"/>
      <c r="B21" s="12" t="s">
        <v>16</v>
      </c>
      <c r="C21" s="13" t="s">
        <v>27</v>
      </c>
      <c r="D21" s="14" t="s">
        <v>0</v>
      </c>
      <c r="E21" s="13" t="s">
        <v>26</v>
      </c>
      <c r="F21" s="14">
        <v>46</v>
      </c>
      <c r="G21" s="14">
        <v>2</v>
      </c>
      <c r="H21" s="13" t="s">
        <v>25</v>
      </c>
      <c r="I21" s="15">
        <v>330</v>
      </c>
    </row>
    <row r="22" spans="1:9">
      <c r="A22" s="2"/>
      <c r="B22" s="12" t="s">
        <v>16</v>
      </c>
      <c r="C22" s="13" t="s">
        <v>24</v>
      </c>
      <c r="D22" s="14" t="s">
        <v>0</v>
      </c>
      <c r="E22" s="13" t="s">
        <v>23</v>
      </c>
      <c r="F22" s="14">
        <v>44</v>
      </c>
      <c r="G22" s="14">
        <v>7</v>
      </c>
      <c r="H22" s="13" t="s">
        <v>10</v>
      </c>
      <c r="I22" s="15">
        <v>132</v>
      </c>
    </row>
    <row r="23" spans="1:9">
      <c r="A23" s="2"/>
      <c r="B23" s="12" t="s">
        <v>16</v>
      </c>
      <c r="C23" s="13" t="s">
        <v>24</v>
      </c>
      <c r="D23" s="14" t="s">
        <v>0</v>
      </c>
      <c r="E23" s="13" t="s">
        <v>23</v>
      </c>
      <c r="F23" s="14">
        <v>42</v>
      </c>
      <c r="G23" s="14">
        <v>6</v>
      </c>
      <c r="H23" s="13" t="s">
        <v>6</v>
      </c>
      <c r="I23" s="15">
        <v>122</v>
      </c>
    </row>
    <row r="24" spans="1:9">
      <c r="A24" s="2"/>
      <c r="B24" s="12" t="s">
        <v>16</v>
      </c>
      <c r="C24" s="13" t="s">
        <v>24</v>
      </c>
      <c r="D24" s="14" t="s">
        <v>0</v>
      </c>
      <c r="E24" s="13" t="s">
        <v>26</v>
      </c>
      <c r="F24" s="14">
        <v>42</v>
      </c>
      <c r="G24" s="14">
        <v>9</v>
      </c>
      <c r="H24" s="13" t="s">
        <v>7</v>
      </c>
      <c r="I24" s="15">
        <v>140</v>
      </c>
    </row>
    <row r="25" spans="1:9">
      <c r="A25" s="2"/>
      <c r="B25" s="12" t="s">
        <v>16</v>
      </c>
      <c r="C25" s="13" t="s">
        <v>17</v>
      </c>
      <c r="D25" s="14" t="s">
        <v>0</v>
      </c>
      <c r="E25" s="13" t="s">
        <v>26</v>
      </c>
      <c r="F25" s="14">
        <v>44</v>
      </c>
      <c r="G25" s="14">
        <v>3</v>
      </c>
      <c r="H25" s="13" t="s">
        <v>9</v>
      </c>
      <c r="I25" s="15">
        <v>720</v>
      </c>
    </row>
    <row r="26" spans="1:9">
      <c r="A26" s="2"/>
      <c r="B26" s="12" t="s">
        <v>32</v>
      </c>
      <c r="C26" s="13" t="s">
        <v>17</v>
      </c>
      <c r="D26" s="14" t="s">
        <v>0</v>
      </c>
      <c r="E26" s="13" t="s">
        <v>22</v>
      </c>
      <c r="F26" s="14">
        <v>42</v>
      </c>
      <c r="G26" s="14">
        <v>7</v>
      </c>
      <c r="H26" s="13" t="s">
        <v>19</v>
      </c>
      <c r="I26" s="15">
        <v>640</v>
      </c>
    </row>
    <row r="27" spans="1:9">
      <c r="A27" s="2"/>
      <c r="B27" s="12" t="s">
        <v>32</v>
      </c>
      <c r="C27" s="13" t="s">
        <v>17</v>
      </c>
      <c r="D27" s="14" t="s">
        <v>0</v>
      </c>
      <c r="E27" s="13" t="s">
        <v>18</v>
      </c>
      <c r="F27" s="14">
        <v>46</v>
      </c>
      <c r="G27" s="14">
        <v>5</v>
      </c>
      <c r="H27" s="13" t="s">
        <v>19</v>
      </c>
      <c r="I27" s="15">
        <v>1170</v>
      </c>
    </row>
    <row r="28" spans="1:9">
      <c r="A28" s="2"/>
      <c r="B28" s="12" t="s">
        <v>32</v>
      </c>
      <c r="C28" s="13" t="s">
        <v>21</v>
      </c>
      <c r="D28" s="14" t="s">
        <v>1</v>
      </c>
      <c r="E28" s="13" t="s">
        <v>18</v>
      </c>
      <c r="F28" s="14">
        <v>36</v>
      </c>
      <c r="G28" s="14">
        <v>5</v>
      </c>
      <c r="H28" s="13" t="s">
        <v>8</v>
      </c>
      <c r="I28" s="15">
        <v>380</v>
      </c>
    </row>
    <row r="29" spans="1:9">
      <c r="A29" s="2"/>
      <c r="B29" s="12" t="s">
        <v>32</v>
      </c>
      <c r="C29" s="13" t="s">
        <v>21</v>
      </c>
      <c r="D29" s="14" t="s">
        <v>1</v>
      </c>
      <c r="E29" s="13" t="s">
        <v>28</v>
      </c>
      <c r="F29" s="14">
        <v>36</v>
      </c>
      <c r="G29" s="14">
        <v>4</v>
      </c>
      <c r="H29" s="13" t="s">
        <v>11</v>
      </c>
      <c r="I29" s="15">
        <v>260</v>
      </c>
    </row>
    <row r="30" spans="1:9">
      <c r="A30" s="2"/>
      <c r="B30" s="12" t="s">
        <v>32</v>
      </c>
      <c r="C30" s="13" t="s">
        <v>29</v>
      </c>
      <c r="D30" s="14" t="s">
        <v>1</v>
      </c>
      <c r="E30" s="13" t="s">
        <v>28</v>
      </c>
      <c r="F30" s="14">
        <v>38</v>
      </c>
      <c r="G30" s="14">
        <v>8</v>
      </c>
      <c r="H30" s="13" t="s">
        <v>8</v>
      </c>
      <c r="I30" s="15">
        <v>105</v>
      </c>
    </row>
    <row r="31" spans="1:9">
      <c r="A31" s="2"/>
      <c r="B31" s="12" t="s">
        <v>32</v>
      </c>
      <c r="C31" s="13" t="s">
        <v>29</v>
      </c>
      <c r="D31" s="14" t="s">
        <v>1</v>
      </c>
      <c r="E31" s="13" t="s">
        <v>26</v>
      </c>
      <c r="F31" s="14">
        <v>38</v>
      </c>
      <c r="G31" s="14">
        <v>3</v>
      </c>
      <c r="H31" s="13" t="s">
        <v>11</v>
      </c>
      <c r="I31" s="15">
        <v>130</v>
      </c>
    </row>
    <row r="32" spans="1:9">
      <c r="A32" s="2"/>
      <c r="B32" s="12" t="s">
        <v>32</v>
      </c>
      <c r="C32" s="13" t="s">
        <v>30</v>
      </c>
      <c r="D32" s="14" t="s">
        <v>1</v>
      </c>
      <c r="E32" s="13" t="s">
        <v>18</v>
      </c>
      <c r="F32" s="14">
        <v>40</v>
      </c>
      <c r="G32" s="14">
        <v>4</v>
      </c>
      <c r="H32" s="13" t="s">
        <v>9</v>
      </c>
      <c r="I32" s="15">
        <v>520</v>
      </c>
    </row>
    <row r="33" spans="1:9">
      <c r="A33" s="2"/>
      <c r="B33" s="12" t="s">
        <v>32</v>
      </c>
      <c r="C33" s="13" t="s">
        <v>30</v>
      </c>
      <c r="D33" s="14" t="s">
        <v>1</v>
      </c>
      <c r="E33" s="13" t="s">
        <v>18</v>
      </c>
      <c r="F33" s="14">
        <v>42</v>
      </c>
      <c r="G33" s="14">
        <v>3</v>
      </c>
      <c r="H33" s="13" t="s">
        <v>6</v>
      </c>
      <c r="I33" s="15">
        <v>550</v>
      </c>
    </row>
    <row r="34" spans="1:9">
      <c r="A34" s="2"/>
      <c r="B34" s="12" t="s">
        <v>32</v>
      </c>
      <c r="C34" s="13" t="s">
        <v>30</v>
      </c>
      <c r="D34" s="14" t="s">
        <v>1</v>
      </c>
      <c r="E34" s="13" t="s">
        <v>26</v>
      </c>
      <c r="F34" s="14">
        <v>40</v>
      </c>
      <c r="G34" s="14">
        <v>2</v>
      </c>
      <c r="H34" s="13" t="s">
        <v>8</v>
      </c>
      <c r="I34" s="15">
        <v>410</v>
      </c>
    </row>
    <row r="35" spans="1:9">
      <c r="A35" s="2"/>
      <c r="B35" s="12" t="s">
        <v>32</v>
      </c>
      <c r="C35" s="13" t="s">
        <v>30</v>
      </c>
      <c r="D35" s="14" t="s">
        <v>1</v>
      </c>
      <c r="E35" s="13" t="s">
        <v>22</v>
      </c>
      <c r="F35" s="14">
        <v>42</v>
      </c>
      <c r="G35" s="14">
        <v>3</v>
      </c>
      <c r="H35" s="13" t="s">
        <v>9</v>
      </c>
      <c r="I35" s="15">
        <v>380</v>
      </c>
    </row>
    <row r="36" spans="1:9">
      <c r="A36" s="2"/>
      <c r="B36" s="12" t="s">
        <v>32</v>
      </c>
      <c r="C36" s="13" t="s">
        <v>24</v>
      </c>
      <c r="D36" s="14" t="s">
        <v>0</v>
      </c>
      <c r="E36" s="13" t="s">
        <v>26</v>
      </c>
      <c r="F36" s="14">
        <v>44</v>
      </c>
      <c r="G36" s="14">
        <v>2</v>
      </c>
      <c r="H36" s="13" t="s">
        <v>19</v>
      </c>
      <c r="I36" s="15">
        <v>150</v>
      </c>
    </row>
    <row r="37" spans="1:9">
      <c r="A37" s="2"/>
      <c r="B37" s="12" t="s">
        <v>32</v>
      </c>
      <c r="C37" s="13" t="s">
        <v>30</v>
      </c>
      <c r="D37" s="14" t="s">
        <v>1</v>
      </c>
      <c r="E37" s="13" t="s">
        <v>26</v>
      </c>
      <c r="F37" s="14">
        <v>40</v>
      </c>
      <c r="G37" s="14">
        <v>2</v>
      </c>
      <c r="H37" s="13" t="s">
        <v>8</v>
      </c>
      <c r="I37" s="15">
        <v>410</v>
      </c>
    </row>
    <row r="38" spans="1:9">
      <c r="A38" s="2"/>
      <c r="B38" s="12" t="s">
        <v>32</v>
      </c>
      <c r="C38" s="13" t="s">
        <v>30</v>
      </c>
      <c r="D38" s="14" t="s">
        <v>1</v>
      </c>
      <c r="E38" s="13" t="s">
        <v>22</v>
      </c>
      <c r="F38" s="14">
        <v>42</v>
      </c>
      <c r="G38" s="14">
        <v>3</v>
      </c>
      <c r="H38" s="13" t="s">
        <v>9</v>
      </c>
      <c r="I38" s="15">
        <v>380</v>
      </c>
    </row>
    <row r="39" spans="1:9">
      <c r="A39" s="2"/>
      <c r="B39" s="12" t="s">
        <v>20</v>
      </c>
      <c r="C39" s="13" t="s">
        <v>24</v>
      </c>
      <c r="D39" s="14" t="s">
        <v>0</v>
      </c>
      <c r="E39" s="13" t="s">
        <v>31</v>
      </c>
      <c r="F39" s="14">
        <v>46</v>
      </c>
      <c r="G39" s="14">
        <v>3</v>
      </c>
      <c r="H39" s="13" t="s">
        <v>7</v>
      </c>
      <c r="I39" s="15">
        <v>56</v>
      </c>
    </row>
    <row r="40" spans="1:9">
      <c r="A40" s="2"/>
      <c r="B40" s="12" t="s">
        <v>20</v>
      </c>
      <c r="C40" s="13" t="s">
        <v>27</v>
      </c>
      <c r="D40" s="14" t="s">
        <v>0</v>
      </c>
      <c r="E40" s="13" t="s">
        <v>18</v>
      </c>
      <c r="F40" s="14">
        <v>44</v>
      </c>
      <c r="G40" s="14">
        <v>4</v>
      </c>
      <c r="H40" s="13" t="s">
        <v>19</v>
      </c>
      <c r="I40" s="15">
        <v>50</v>
      </c>
    </row>
    <row r="41" spans="1:9">
      <c r="A41" s="2"/>
      <c r="B41" s="12" t="s">
        <v>20</v>
      </c>
      <c r="C41" s="13" t="s">
        <v>27</v>
      </c>
      <c r="D41" s="14" t="s">
        <v>0</v>
      </c>
      <c r="E41" s="13" t="s">
        <v>31</v>
      </c>
      <c r="F41" s="14">
        <v>46</v>
      </c>
      <c r="G41" s="14">
        <v>3</v>
      </c>
      <c r="H41" s="13" t="s">
        <v>19</v>
      </c>
      <c r="I41" s="15">
        <v>80</v>
      </c>
    </row>
    <row r="42" spans="1:9">
      <c r="A42" s="2"/>
      <c r="B42" s="12" t="s">
        <v>20</v>
      </c>
      <c r="C42" s="13" t="s">
        <v>27</v>
      </c>
      <c r="D42" s="14" t="s">
        <v>0</v>
      </c>
      <c r="E42" s="13" t="s">
        <v>26</v>
      </c>
      <c r="F42" s="14">
        <v>44</v>
      </c>
      <c r="G42" s="14">
        <v>4</v>
      </c>
      <c r="H42" s="13" t="s">
        <v>9</v>
      </c>
      <c r="I42" s="15">
        <v>70</v>
      </c>
    </row>
    <row r="43" spans="1:9">
      <c r="A43" s="2"/>
      <c r="B43" s="12" t="s">
        <v>16</v>
      </c>
      <c r="C43" s="13" t="s">
        <v>27</v>
      </c>
      <c r="D43" s="14" t="s">
        <v>0</v>
      </c>
      <c r="E43" s="13" t="s">
        <v>31</v>
      </c>
      <c r="F43" s="14">
        <v>42</v>
      </c>
      <c r="G43" s="14">
        <v>2</v>
      </c>
      <c r="H43" s="13" t="s">
        <v>6</v>
      </c>
      <c r="I43" s="15">
        <v>110</v>
      </c>
    </row>
    <row r="44" spans="1:9">
      <c r="A44" s="2"/>
      <c r="B44" s="12" t="s">
        <v>16</v>
      </c>
      <c r="C44" s="13" t="s">
        <v>27</v>
      </c>
      <c r="D44" s="14" t="s">
        <v>0</v>
      </c>
      <c r="E44" s="13" t="s">
        <v>26</v>
      </c>
      <c r="F44" s="14">
        <v>42</v>
      </c>
      <c r="G44" s="14">
        <v>2</v>
      </c>
      <c r="H44" s="13" t="s">
        <v>7</v>
      </c>
      <c r="I44" s="15">
        <v>85</v>
      </c>
    </row>
    <row r="45" spans="1:9">
      <c r="A45" s="2"/>
      <c r="B45" s="12" t="s">
        <v>16</v>
      </c>
      <c r="C45" s="13" t="s">
        <v>27</v>
      </c>
      <c r="D45" s="14" t="s">
        <v>0</v>
      </c>
      <c r="E45" s="13" t="s">
        <v>31</v>
      </c>
      <c r="F45" s="14">
        <v>46</v>
      </c>
      <c r="G45" s="14">
        <v>1</v>
      </c>
      <c r="H45" s="13" t="s">
        <v>25</v>
      </c>
      <c r="I45" s="15">
        <v>90</v>
      </c>
    </row>
    <row r="46" spans="1:9">
      <c r="A46" s="2"/>
      <c r="B46" s="12" t="s">
        <v>16</v>
      </c>
      <c r="C46" s="13" t="s">
        <v>24</v>
      </c>
      <c r="D46" s="14" t="s">
        <v>0</v>
      </c>
      <c r="E46" s="13" t="s">
        <v>18</v>
      </c>
      <c r="F46" s="14">
        <v>44</v>
      </c>
      <c r="G46" s="14">
        <v>6</v>
      </c>
      <c r="H46" s="13" t="s">
        <v>10</v>
      </c>
      <c r="I46" s="15">
        <v>45</v>
      </c>
    </row>
    <row r="47" spans="1:9">
      <c r="A47" s="2"/>
      <c r="B47" s="12" t="s">
        <v>16</v>
      </c>
      <c r="C47" s="13" t="s">
        <v>24</v>
      </c>
      <c r="D47" s="14" t="s">
        <v>0</v>
      </c>
      <c r="E47" s="13" t="s">
        <v>26</v>
      </c>
      <c r="F47" s="14">
        <v>42</v>
      </c>
      <c r="G47" s="14">
        <v>5</v>
      </c>
      <c r="H47" s="13" t="s">
        <v>6</v>
      </c>
      <c r="I47" s="15">
        <v>46</v>
      </c>
    </row>
    <row r="48" spans="1:9">
      <c r="A48" s="2"/>
      <c r="B48" s="12" t="s">
        <v>16</v>
      </c>
      <c r="C48" s="13" t="s">
        <v>24</v>
      </c>
      <c r="D48" s="14" t="s">
        <v>0</v>
      </c>
      <c r="E48" s="13" t="s">
        <v>31</v>
      </c>
      <c r="F48" s="14">
        <v>42</v>
      </c>
      <c r="G48" s="14">
        <v>6</v>
      </c>
      <c r="H48" s="13" t="s">
        <v>7</v>
      </c>
      <c r="I48" s="15">
        <v>65</v>
      </c>
    </row>
    <row r="49" spans="1:13">
      <c r="A49" s="2"/>
      <c r="B49" s="12" t="s">
        <v>16</v>
      </c>
      <c r="C49" s="13" t="s">
        <v>17</v>
      </c>
      <c r="D49" s="14" t="s">
        <v>0</v>
      </c>
      <c r="E49" s="13" t="s">
        <v>31</v>
      </c>
      <c r="F49" s="14">
        <v>44</v>
      </c>
      <c r="G49" s="14">
        <v>2</v>
      </c>
      <c r="H49" s="13" t="s">
        <v>9</v>
      </c>
      <c r="I49" s="15">
        <v>70</v>
      </c>
    </row>
    <row r="50" spans="1:13">
      <c r="A50" s="2"/>
      <c r="B50" s="12" t="s">
        <v>32</v>
      </c>
      <c r="C50" s="13" t="s">
        <v>17</v>
      </c>
      <c r="D50" s="14" t="s">
        <v>0</v>
      </c>
      <c r="E50" s="13" t="s">
        <v>18</v>
      </c>
      <c r="F50" s="14">
        <v>42</v>
      </c>
      <c r="G50" s="14">
        <v>5</v>
      </c>
      <c r="H50" s="13" t="s">
        <v>19</v>
      </c>
      <c r="I50" s="15">
        <v>66</v>
      </c>
    </row>
    <row r="51" spans="1:13">
      <c r="A51" s="2"/>
      <c r="B51" s="12" t="s">
        <v>32</v>
      </c>
      <c r="C51" s="13" t="s">
        <v>17</v>
      </c>
      <c r="D51" s="14" t="s">
        <v>0</v>
      </c>
      <c r="E51" s="13" t="s">
        <v>31</v>
      </c>
      <c r="F51" s="14">
        <v>46</v>
      </c>
      <c r="G51" s="14">
        <v>4</v>
      </c>
      <c r="H51" s="13" t="s">
        <v>19</v>
      </c>
      <c r="I51" s="15">
        <v>61</v>
      </c>
    </row>
    <row r="52" spans="1:13">
      <c r="A52" s="2"/>
      <c r="B52" s="12" t="s">
        <v>32</v>
      </c>
      <c r="C52" s="13" t="s">
        <v>21</v>
      </c>
      <c r="D52" s="14" t="s">
        <v>1</v>
      </c>
      <c r="E52" s="13" t="s">
        <v>18</v>
      </c>
      <c r="F52" s="14">
        <v>36</v>
      </c>
      <c r="G52" s="14">
        <v>4</v>
      </c>
      <c r="H52" s="13" t="s">
        <v>8</v>
      </c>
      <c r="I52" s="15">
        <v>350</v>
      </c>
    </row>
    <row r="53" spans="1:13">
      <c r="A53" s="2"/>
      <c r="B53" s="12" t="s">
        <v>32</v>
      </c>
      <c r="C53" s="13" t="s">
        <v>21</v>
      </c>
      <c r="D53" s="14" t="s">
        <v>1</v>
      </c>
      <c r="E53" s="13" t="s">
        <v>28</v>
      </c>
      <c r="F53" s="14">
        <v>36</v>
      </c>
      <c r="G53" s="14">
        <v>3</v>
      </c>
      <c r="H53" s="13" t="s">
        <v>7</v>
      </c>
      <c r="I53" s="15">
        <v>240</v>
      </c>
    </row>
    <row r="54" spans="1:13">
      <c r="A54" s="2"/>
      <c r="B54" s="12" t="s">
        <v>32</v>
      </c>
      <c r="C54" s="13" t="s">
        <v>29</v>
      </c>
      <c r="D54" s="14" t="s">
        <v>1</v>
      </c>
      <c r="E54" s="13" t="s">
        <v>28</v>
      </c>
      <c r="F54" s="14">
        <v>38</v>
      </c>
      <c r="G54" s="14">
        <v>4</v>
      </c>
      <c r="H54" s="13" t="s">
        <v>8</v>
      </c>
      <c r="I54" s="15">
        <v>95</v>
      </c>
    </row>
    <row r="55" spans="1:13">
      <c r="A55" s="2"/>
      <c r="B55" s="12" t="s">
        <v>32</v>
      </c>
      <c r="C55" s="13" t="s">
        <v>29</v>
      </c>
      <c r="D55" s="14" t="s">
        <v>1</v>
      </c>
      <c r="E55" s="13" t="s">
        <v>26</v>
      </c>
      <c r="F55" s="14">
        <v>38</v>
      </c>
      <c r="G55" s="14">
        <v>2</v>
      </c>
      <c r="H55" s="13" t="s">
        <v>11</v>
      </c>
      <c r="I55" s="15">
        <v>110</v>
      </c>
    </row>
    <row r="56" spans="1:13">
      <c r="A56" s="2"/>
      <c r="B56" s="12" t="s">
        <v>32</v>
      </c>
      <c r="C56" s="13" t="s">
        <v>30</v>
      </c>
      <c r="D56" s="14" t="s">
        <v>1</v>
      </c>
      <c r="E56" s="13" t="s">
        <v>18</v>
      </c>
      <c r="F56" s="14">
        <v>40</v>
      </c>
      <c r="G56" s="14">
        <v>3</v>
      </c>
      <c r="H56" s="13" t="s">
        <v>9</v>
      </c>
      <c r="I56" s="15">
        <v>500</v>
      </c>
    </row>
    <row r="57" spans="1:13">
      <c r="A57" s="2"/>
      <c r="B57" s="12" t="s">
        <v>32</v>
      </c>
      <c r="C57" s="13" t="s">
        <v>30</v>
      </c>
      <c r="D57" s="14" t="s">
        <v>1</v>
      </c>
      <c r="E57" s="13" t="s">
        <v>18</v>
      </c>
      <c r="F57" s="14">
        <v>42</v>
      </c>
      <c r="G57" s="14">
        <v>2</v>
      </c>
      <c r="H57" s="13" t="s">
        <v>6</v>
      </c>
      <c r="I57" s="15">
        <v>530</v>
      </c>
    </row>
    <row r="58" spans="1:13">
      <c r="A58" s="2"/>
      <c r="B58" s="12" t="s">
        <v>32</v>
      </c>
      <c r="C58" s="13" t="s">
        <v>24</v>
      </c>
      <c r="D58" s="14" t="s">
        <v>0</v>
      </c>
      <c r="E58" s="13" t="s">
        <v>26</v>
      </c>
      <c r="F58" s="14">
        <v>44</v>
      </c>
      <c r="G58" s="14">
        <v>1</v>
      </c>
      <c r="H58" s="13" t="s">
        <v>19</v>
      </c>
      <c r="I58" s="15">
        <v>130</v>
      </c>
    </row>
    <row r="59" spans="1:13">
      <c r="A59" s="2"/>
      <c r="B59" s="8" t="s">
        <v>55</v>
      </c>
      <c r="C59" s="9" t="s">
        <v>17</v>
      </c>
      <c r="D59" s="10" t="s">
        <v>0</v>
      </c>
      <c r="E59" s="9" t="s">
        <v>18</v>
      </c>
      <c r="F59" s="10">
        <v>44</v>
      </c>
      <c r="G59" s="10">
        <v>5</v>
      </c>
      <c r="H59" s="9" t="s">
        <v>19</v>
      </c>
      <c r="I59" s="11">
        <v>890</v>
      </c>
    </row>
    <row r="60" spans="1:13">
      <c r="A60" s="2"/>
      <c r="B60" s="12" t="s">
        <v>53</v>
      </c>
      <c r="C60" s="13" t="s">
        <v>17</v>
      </c>
      <c r="D60" s="14" t="s">
        <v>0</v>
      </c>
      <c r="E60" s="13" t="s">
        <v>18</v>
      </c>
      <c r="F60" s="14">
        <v>46</v>
      </c>
      <c r="G60" s="14">
        <v>8</v>
      </c>
      <c r="H60" s="13" t="s">
        <v>6</v>
      </c>
      <c r="I60" s="15">
        <v>910</v>
      </c>
      <c r="J60" s="2"/>
      <c r="K60" s="2"/>
      <c r="L60" s="2"/>
      <c r="M60" s="2"/>
    </row>
    <row r="61" spans="1:13">
      <c r="B61" s="12" t="s">
        <v>54</v>
      </c>
      <c r="C61" s="13" t="s">
        <v>21</v>
      </c>
      <c r="D61" s="14" t="s">
        <v>1</v>
      </c>
      <c r="E61" s="13" t="s">
        <v>22</v>
      </c>
      <c r="F61" s="14">
        <v>38</v>
      </c>
      <c r="G61" s="14">
        <v>14</v>
      </c>
      <c r="H61" s="13" t="s">
        <v>9</v>
      </c>
      <c r="I61" s="15">
        <v>430</v>
      </c>
    </row>
    <row r="62" spans="1:13">
      <c r="B62" s="12" t="s">
        <v>53</v>
      </c>
      <c r="C62" s="13" t="s">
        <v>17</v>
      </c>
      <c r="D62" s="14" t="s">
        <v>0</v>
      </c>
      <c r="E62" s="13" t="s">
        <v>23</v>
      </c>
      <c r="F62" s="14">
        <v>42</v>
      </c>
      <c r="G62" s="14">
        <v>6</v>
      </c>
      <c r="H62" s="13" t="s">
        <v>7</v>
      </c>
      <c r="I62" s="15">
        <v>630</v>
      </c>
    </row>
    <row r="63" spans="1:13">
      <c r="B63" s="12" t="s">
        <v>55</v>
      </c>
      <c r="C63" s="13" t="s">
        <v>24</v>
      </c>
      <c r="D63" s="14" t="s">
        <v>0</v>
      </c>
      <c r="E63" s="13" t="s">
        <v>22</v>
      </c>
      <c r="F63" s="14">
        <v>42</v>
      </c>
      <c r="G63" s="14">
        <v>10</v>
      </c>
      <c r="H63" s="13" t="s">
        <v>7</v>
      </c>
      <c r="I63" s="15">
        <v>230</v>
      </c>
    </row>
    <row r="64" spans="1:13">
      <c r="B64" s="12" t="s">
        <v>55</v>
      </c>
      <c r="C64" s="13" t="s">
        <v>24</v>
      </c>
      <c r="D64" s="14" t="s">
        <v>0</v>
      </c>
      <c r="E64" s="13" t="s">
        <v>18</v>
      </c>
      <c r="F64" s="14">
        <v>42</v>
      </c>
      <c r="G64" s="14">
        <v>10</v>
      </c>
      <c r="H64" s="13" t="s">
        <v>10</v>
      </c>
      <c r="I64" s="15">
        <v>189</v>
      </c>
    </row>
    <row r="65" spans="2:9">
      <c r="B65" s="12" t="s">
        <v>55</v>
      </c>
      <c r="C65" s="13" t="s">
        <v>17</v>
      </c>
      <c r="D65" s="14" t="s">
        <v>0</v>
      </c>
      <c r="E65" s="13" t="s">
        <v>18</v>
      </c>
      <c r="F65" s="14">
        <v>46</v>
      </c>
      <c r="G65" s="14">
        <v>8</v>
      </c>
      <c r="H65" s="13" t="s">
        <v>25</v>
      </c>
      <c r="I65" s="15">
        <v>1045</v>
      </c>
    </row>
    <row r="66" spans="2:9">
      <c r="B66" s="12" t="s">
        <v>55</v>
      </c>
      <c r="C66" s="13" t="s">
        <v>24</v>
      </c>
      <c r="D66" s="14" t="s">
        <v>0</v>
      </c>
      <c r="E66" s="13" t="s">
        <v>22</v>
      </c>
      <c r="F66" s="14">
        <v>44</v>
      </c>
      <c r="G66" s="14">
        <v>4</v>
      </c>
      <c r="H66" s="13" t="s">
        <v>25</v>
      </c>
      <c r="I66" s="15">
        <v>210</v>
      </c>
    </row>
    <row r="67" spans="2:9">
      <c r="B67" s="12" t="s">
        <v>53</v>
      </c>
      <c r="C67" s="13" t="s">
        <v>24</v>
      </c>
      <c r="D67" s="14" t="s">
        <v>0</v>
      </c>
      <c r="E67" s="13" t="s">
        <v>26</v>
      </c>
      <c r="F67" s="14">
        <v>42</v>
      </c>
      <c r="G67" s="14">
        <v>16</v>
      </c>
      <c r="H67" s="13" t="s">
        <v>19</v>
      </c>
      <c r="I67" s="15">
        <v>134</v>
      </c>
    </row>
    <row r="68" spans="2:9">
      <c r="B68" s="12" t="s">
        <v>53</v>
      </c>
      <c r="C68" s="13" t="s">
        <v>24</v>
      </c>
      <c r="D68" s="14" t="s">
        <v>0</v>
      </c>
      <c r="E68" s="13" t="s">
        <v>26</v>
      </c>
      <c r="F68" s="14">
        <v>46</v>
      </c>
      <c r="G68" s="14">
        <v>6</v>
      </c>
      <c r="H68" s="13" t="s">
        <v>7</v>
      </c>
      <c r="I68" s="15">
        <v>156</v>
      </c>
    </row>
    <row r="69" spans="2:9">
      <c r="B69" s="12" t="s">
        <v>53</v>
      </c>
      <c r="C69" s="13" t="s">
        <v>27</v>
      </c>
      <c r="D69" s="14" t="s">
        <v>0</v>
      </c>
      <c r="E69" s="13" t="s">
        <v>18</v>
      </c>
      <c r="F69" s="14">
        <v>44</v>
      </c>
      <c r="G69" s="14">
        <v>5</v>
      </c>
      <c r="H69" s="13" t="s">
        <v>19</v>
      </c>
      <c r="I69" s="15">
        <v>420</v>
      </c>
    </row>
    <row r="70" spans="2:9">
      <c r="B70" s="12" t="s">
        <v>53</v>
      </c>
      <c r="C70" s="13" t="s">
        <v>27</v>
      </c>
      <c r="D70" s="14" t="s">
        <v>0</v>
      </c>
      <c r="E70" s="13" t="s">
        <v>18</v>
      </c>
      <c r="F70" s="14">
        <v>46</v>
      </c>
      <c r="G70" s="14">
        <v>4</v>
      </c>
      <c r="H70" s="13" t="s">
        <v>19</v>
      </c>
      <c r="I70" s="15">
        <v>390</v>
      </c>
    </row>
    <row r="71" spans="2:9">
      <c r="B71" s="12" t="s">
        <v>53</v>
      </c>
      <c r="C71" s="13" t="s">
        <v>27</v>
      </c>
      <c r="D71" s="14" t="s">
        <v>0</v>
      </c>
      <c r="E71" s="13" t="s">
        <v>22</v>
      </c>
      <c r="F71" s="14">
        <v>44</v>
      </c>
      <c r="G71" s="14">
        <v>5</v>
      </c>
      <c r="H71" s="13" t="s">
        <v>9</v>
      </c>
      <c r="I71" s="15">
        <v>280</v>
      </c>
    </row>
    <row r="72" spans="2:9">
      <c r="B72" s="12" t="s">
        <v>55</v>
      </c>
      <c r="C72" s="13" t="s">
        <v>27</v>
      </c>
      <c r="D72" s="14" t="s">
        <v>0</v>
      </c>
      <c r="E72" s="13" t="s">
        <v>22</v>
      </c>
      <c r="F72" s="14">
        <v>42</v>
      </c>
      <c r="G72" s="14">
        <v>3</v>
      </c>
      <c r="H72" s="13" t="s">
        <v>6</v>
      </c>
      <c r="I72" s="15">
        <v>310</v>
      </c>
    </row>
    <row r="73" spans="2:9">
      <c r="B73" s="12" t="s">
        <v>55</v>
      </c>
      <c r="C73" s="13" t="s">
        <v>27</v>
      </c>
      <c r="D73" s="14" t="s">
        <v>0</v>
      </c>
      <c r="E73" s="13" t="s">
        <v>26</v>
      </c>
      <c r="F73" s="14">
        <v>42</v>
      </c>
      <c r="G73" s="14">
        <v>3</v>
      </c>
      <c r="H73" s="13" t="s">
        <v>7</v>
      </c>
      <c r="I73" s="15">
        <v>340</v>
      </c>
    </row>
    <row r="74" spans="2:9">
      <c r="B74" s="12" t="s">
        <v>55</v>
      </c>
      <c r="C74" s="13" t="s">
        <v>27</v>
      </c>
      <c r="D74" s="14" t="s">
        <v>0</v>
      </c>
      <c r="E74" s="13" t="s">
        <v>26</v>
      </c>
      <c r="F74" s="14">
        <v>46</v>
      </c>
      <c r="G74" s="14">
        <v>12</v>
      </c>
      <c r="H74" s="13" t="s">
        <v>25</v>
      </c>
      <c r="I74" s="15">
        <v>330</v>
      </c>
    </row>
    <row r="75" spans="2:9">
      <c r="B75" s="12" t="s">
        <v>55</v>
      </c>
      <c r="C75" s="13" t="s">
        <v>24</v>
      </c>
      <c r="D75" s="14" t="s">
        <v>0</v>
      </c>
      <c r="E75" s="13" t="s">
        <v>23</v>
      </c>
      <c r="F75" s="14">
        <v>44</v>
      </c>
      <c r="G75" s="14">
        <v>7</v>
      </c>
      <c r="H75" s="13" t="s">
        <v>10</v>
      </c>
      <c r="I75" s="15">
        <v>132</v>
      </c>
    </row>
    <row r="76" spans="2:9">
      <c r="B76" s="12" t="s">
        <v>55</v>
      </c>
      <c r="C76" s="13" t="s">
        <v>24</v>
      </c>
      <c r="D76" s="14" t="s">
        <v>0</v>
      </c>
      <c r="E76" s="13" t="s">
        <v>23</v>
      </c>
      <c r="F76" s="14">
        <v>42</v>
      </c>
      <c r="G76" s="14">
        <v>6</v>
      </c>
      <c r="H76" s="13" t="s">
        <v>6</v>
      </c>
      <c r="I76" s="15">
        <v>122</v>
      </c>
    </row>
    <row r="77" spans="2:9">
      <c r="B77" s="12" t="s">
        <v>55</v>
      </c>
      <c r="C77" s="13" t="s">
        <v>24</v>
      </c>
      <c r="D77" s="14" t="s">
        <v>0</v>
      </c>
      <c r="E77" s="13" t="s">
        <v>26</v>
      </c>
      <c r="F77" s="14">
        <v>42</v>
      </c>
      <c r="G77" s="14">
        <v>9</v>
      </c>
      <c r="H77" s="13" t="s">
        <v>7</v>
      </c>
      <c r="I77" s="15">
        <v>140</v>
      </c>
    </row>
    <row r="78" spans="2:9">
      <c r="B78" s="12" t="s">
        <v>55</v>
      </c>
      <c r="C78" s="13" t="s">
        <v>17</v>
      </c>
      <c r="D78" s="14" t="s">
        <v>0</v>
      </c>
      <c r="E78" s="13" t="s">
        <v>26</v>
      </c>
      <c r="F78" s="14">
        <v>44</v>
      </c>
      <c r="G78" s="14">
        <v>13</v>
      </c>
      <c r="H78" s="13" t="s">
        <v>9</v>
      </c>
      <c r="I78" s="15">
        <v>720</v>
      </c>
    </row>
    <row r="79" spans="2:9">
      <c r="B79" s="12" t="s">
        <v>54</v>
      </c>
      <c r="C79" s="13" t="s">
        <v>17</v>
      </c>
      <c r="D79" s="14" t="s">
        <v>0</v>
      </c>
      <c r="E79" s="13" t="s">
        <v>22</v>
      </c>
      <c r="F79" s="14">
        <v>42</v>
      </c>
      <c r="G79" s="14">
        <v>7</v>
      </c>
      <c r="H79" s="13" t="s">
        <v>19</v>
      </c>
      <c r="I79" s="15">
        <v>640</v>
      </c>
    </row>
    <row r="80" spans="2:9">
      <c r="B80" s="12" t="s">
        <v>54</v>
      </c>
      <c r="C80" s="13" t="s">
        <v>17</v>
      </c>
      <c r="D80" s="14" t="s">
        <v>0</v>
      </c>
      <c r="E80" s="13" t="s">
        <v>18</v>
      </c>
      <c r="F80" s="14">
        <v>46</v>
      </c>
      <c r="G80" s="14">
        <v>5</v>
      </c>
      <c r="H80" s="13" t="s">
        <v>19</v>
      </c>
      <c r="I80" s="15">
        <v>1270</v>
      </c>
    </row>
    <row r="81" spans="2:9">
      <c r="B81" s="12" t="s">
        <v>54</v>
      </c>
      <c r="C81" s="13" t="s">
        <v>21</v>
      </c>
      <c r="D81" s="14" t="s">
        <v>1</v>
      </c>
      <c r="E81" s="13" t="s">
        <v>18</v>
      </c>
      <c r="F81" s="14">
        <v>36</v>
      </c>
      <c r="G81" s="14">
        <v>5</v>
      </c>
      <c r="H81" s="13" t="s">
        <v>8</v>
      </c>
      <c r="I81" s="15">
        <v>390</v>
      </c>
    </row>
    <row r="82" spans="2:9">
      <c r="B82" s="12" t="s">
        <v>54</v>
      </c>
      <c r="C82" s="13" t="s">
        <v>21</v>
      </c>
      <c r="D82" s="14" t="s">
        <v>1</v>
      </c>
      <c r="E82" s="13" t="s">
        <v>28</v>
      </c>
      <c r="F82" s="14">
        <v>36</v>
      </c>
      <c r="G82" s="14">
        <v>14</v>
      </c>
      <c r="H82" s="13" t="s">
        <v>11</v>
      </c>
      <c r="I82" s="15">
        <v>260</v>
      </c>
    </row>
    <row r="83" spans="2:9">
      <c r="B83" s="12" t="s">
        <v>54</v>
      </c>
      <c r="C83" s="13" t="s">
        <v>29</v>
      </c>
      <c r="D83" s="14" t="s">
        <v>1</v>
      </c>
      <c r="E83" s="13" t="s">
        <v>28</v>
      </c>
      <c r="F83" s="14">
        <v>38</v>
      </c>
      <c r="G83" s="14">
        <v>8</v>
      </c>
      <c r="H83" s="13" t="s">
        <v>8</v>
      </c>
      <c r="I83" s="15">
        <v>135</v>
      </c>
    </row>
    <row r="84" spans="2:9">
      <c r="B84" s="12" t="s">
        <v>54</v>
      </c>
      <c r="C84" s="13" t="s">
        <v>29</v>
      </c>
      <c r="D84" s="14" t="s">
        <v>1</v>
      </c>
      <c r="E84" s="13" t="s">
        <v>26</v>
      </c>
      <c r="F84" s="14">
        <v>38</v>
      </c>
      <c r="G84" s="14">
        <v>3</v>
      </c>
      <c r="H84" s="13" t="s">
        <v>11</v>
      </c>
      <c r="I84" s="15">
        <v>130</v>
      </c>
    </row>
    <row r="85" spans="2:9">
      <c r="B85" s="12" t="s">
        <v>32</v>
      </c>
      <c r="C85" s="13" t="s">
        <v>30</v>
      </c>
      <c r="D85" s="14" t="s">
        <v>1</v>
      </c>
      <c r="E85" s="13" t="s">
        <v>18</v>
      </c>
      <c r="F85" s="14">
        <v>40</v>
      </c>
      <c r="G85" s="14">
        <v>4</v>
      </c>
      <c r="H85" s="13" t="s">
        <v>9</v>
      </c>
      <c r="I85" s="15">
        <v>520</v>
      </c>
    </row>
    <row r="86" spans="2:9">
      <c r="B86" s="12" t="s">
        <v>32</v>
      </c>
      <c r="C86" s="13" t="s">
        <v>30</v>
      </c>
      <c r="D86" s="14" t="s">
        <v>1</v>
      </c>
      <c r="E86" s="13" t="s">
        <v>18</v>
      </c>
      <c r="F86" s="14">
        <v>42</v>
      </c>
      <c r="G86" s="14">
        <v>7</v>
      </c>
      <c r="H86" s="13" t="s">
        <v>6</v>
      </c>
      <c r="I86" s="15">
        <v>550</v>
      </c>
    </row>
    <row r="87" spans="2:9">
      <c r="B87" s="12" t="s">
        <v>54</v>
      </c>
      <c r="C87" s="13" t="s">
        <v>30</v>
      </c>
      <c r="D87" s="14" t="s">
        <v>1</v>
      </c>
      <c r="E87" s="13" t="s">
        <v>26</v>
      </c>
      <c r="F87" s="14">
        <v>40</v>
      </c>
      <c r="G87" s="14">
        <v>2</v>
      </c>
      <c r="H87" s="13" t="s">
        <v>8</v>
      </c>
      <c r="I87" s="15">
        <v>410</v>
      </c>
    </row>
    <row r="88" spans="2:9">
      <c r="B88" s="12" t="s">
        <v>54</v>
      </c>
      <c r="C88" s="13" t="s">
        <v>30</v>
      </c>
      <c r="D88" s="14" t="s">
        <v>1</v>
      </c>
      <c r="E88" s="13" t="s">
        <v>22</v>
      </c>
      <c r="F88" s="14">
        <v>42</v>
      </c>
      <c r="G88" s="14">
        <v>3</v>
      </c>
      <c r="H88" s="13" t="s">
        <v>9</v>
      </c>
      <c r="I88" s="15">
        <v>380</v>
      </c>
    </row>
    <row r="89" spans="2:9">
      <c r="B89" s="12" t="s">
        <v>54</v>
      </c>
      <c r="C89" s="13" t="s">
        <v>24</v>
      </c>
      <c r="D89" s="14" t="s">
        <v>0</v>
      </c>
      <c r="E89" s="13" t="s">
        <v>26</v>
      </c>
      <c r="F89" s="14">
        <v>44</v>
      </c>
      <c r="G89" s="14">
        <v>2</v>
      </c>
      <c r="H89" s="13" t="s">
        <v>19</v>
      </c>
      <c r="I89" s="15">
        <v>150</v>
      </c>
    </row>
    <row r="90" spans="2:9">
      <c r="B90" s="12" t="s">
        <v>32</v>
      </c>
      <c r="C90" s="13" t="s">
        <v>30</v>
      </c>
      <c r="D90" s="14" t="s">
        <v>1</v>
      </c>
      <c r="E90" s="13" t="s">
        <v>26</v>
      </c>
      <c r="F90" s="14">
        <v>40</v>
      </c>
      <c r="G90" s="14">
        <v>2</v>
      </c>
      <c r="H90" s="13" t="s">
        <v>8</v>
      </c>
      <c r="I90" s="15">
        <v>410</v>
      </c>
    </row>
    <row r="91" spans="2:9">
      <c r="B91" s="12" t="s">
        <v>32</v>
      </c>
      <c r="C91" s="13" t="s">
        <v>30</v>
      </c>
      <c r="D91" s="14" t="s">
        <v>1</v>
      </c>
      <c r="E91" s="13" t="s">
        <v>22</v>
      </c>
      <c r="F91" s="14">
        <v>42</v>
      </c>
      <c r="G91" s="14">
        <v>3</v>
      </c>
      <c r="H91" s="13" t="s">
        <v>9</v>
      </c>
      <c r="I91" s="15">
        <v>380</v>
      </c>
    </row>
    <row r="92" spans="2:9">
      <c r="B92" s="12" t="s">
        <v>53</v>
      </c>
      <c r="C92" s="13" t="s">
        <v>24</v>
      </c>
      <c r="D92" s="14" t="s">
        <v>0</v>
      </c>
      <c r="E92" s="13" t="s">
        <v>31</v>
      </c>
      <c r="F92" s="14">
        <v>46</v>
      </c>
      <c r="G92" s="14">
        <v>3</v>
      </c>
      <c r="H92" s="13" t="s">
        <v>7</v>
      </c>
      <c r="I92" s="15">
        <v>56</v>
      </c>
    </row>
    <row r="93" spans="2:9">
      <c r="B93" s="12" t="s">
        <v>53</v>
      </c>
      <c r="C93" s="13" t="s">
        <v>27</v>
      </c>
      <c r="D93" s="14" t="s">
        <v>0</v>
      </c>
      <c r="E93" s="13" t="s">
        <v>18</v>
      </c>
      <c r="F93" s="14">
        <v>44</v>
      </c>
      <c r="G93" s="14">
        <v>4</v>
      </c>
      <c r="H93" s="13" t="s">
        <v>19</v>
      </c>
      <c r="I93" s="15">
        <v>250</v>
      </c>
    </row>
    <row r="94" spans="2:9">
      <c r="B94" s="12" t="s">
        <v>53</v>
      </c>
      <c r="C94" s="13" t="s">
        <v>27</v>
      </c>
      <c r="D94" s="14" t="s">
        <v>0</v>
      </c>
      <c r="E94" s="13" t="s">
        <v>31</v>
      </c>
      <c r="F94" s="14">
        <v>46</v>
      </c>
      <c r="G94" s="14">
        <v>3</v>
      </c>
      <c r="H94" s="13" t="s">
        <v>19</v>
      </c>
      <c r="I94" s="15">
        <v>480</v>
      </c>
    </row>
    <row r="95" spans="2:9">
      <c r="B95" s="12" t="s">
        <v>53</v>
      </c>
      <c r="C95" s="13" t="s">
        <v>27</v>
      </c>
      <c r="D95" s="14" t="s">
        <v>0</v>
      </c>
      <c r="E95" s="13" t="s">
        <v>26</v>
      </c>
      <c r="F95" s="14">
        <v>44</v>
      </c>
      <c r="G95" s="14">
        <v>4</v>
      </c>
      <c r="H95" s="13" t="s">
        <v>9</v>
      </c>
      <c r="I95" s="15">
        <v>270</v>
      </c>
    </row>
    <row r="96" spans="2:9">
      <c r="B96" s="12" t="s">
        <v>55</v>
      </c>
      <c r="C96" s="13" t="s">
        <v>27</v>
      </c>
      <c r="D96" s="14" t="s">
        <v>0</v>
      </c>
      <c r="E96" s="13" t="s">
        <v>31</v>
      </c>
      <c r="F96" s="14">
        <v>42</v>
      </c>
      <c r="G96" s="14">
        <v>2</v>
      </c>
      <c r="H96" s="13" t="s">
        <v>6</v>
      </c>
      <c r="I96" s="15">
        <v>110</v>
      </c>
    </row>
    <row r="97" spans="2:9">
      <c r="B97" s="12" t="s">
        <v>55</v>
      </c>
      <c r="C97" s="13" t="s">
        <v>27</v>
      </c>
      <c r="D97" s="14" t="s">
        <v>0</v>
      </c>
      <c r="E97" s="13" t="s">
        <v>26</v>
      </c>
      <c r="F97" s="14">
        <v>42</v>
      </c>
      <c r="G97" s="14">
        <v>2</v>
      </c>
      <c r="H97" s="13" t="s">
        <v>7</v>
      </c>
      <c r="I97" s="15">
        <v>85</v>
      </c>
    </row>
    <row r="98" spans="2:9">
      <c r="B98" s="12" t="s">
        <v>55</v>
      </c>
      <c r="C98" s="13" t="s">
        <v>27</v>
      </c>
      <c r="D98" s="14" t="s">
        <v>0</v>
      </c>
      <c r="E98" s="13" t="s">
        <v>31</v>
      </c>
      <c r="F98" s="14">
        <v>46</v>
      </c>
      <c r="G98" s="14">
        <v>10</v>
      </c>
      <c r="H98" s="13" t="s">
        <v>25</v>
      </c>
      <c r="I98" s="15">
        <v>90</v>
      </c>
    </row>
    <row r="99" spans="2:9">
      <c r="B99" s="12" t="s">
        <v>55</v>
      </c>
      <c r="C99" s="13" t="s">
        <v>24</v>
      </c>
      <c r="D99" s="14" t="s">
        <v>0</v>
      </c>
      <c r="E99" s="13" t="s">
        <v>18</v>
      </c>
      <c r="F99" s="14">
        <v>44</v>
      </c>
      <c r="G99" s="14">
        <v>6</v>
      </c>
      <c r="H99" s="13" t="s">
        <v>10</v>
      </c>
      <c r="I99" s="15">
        <v>45</v>
      </c>
    </row>
    <row r="100" spans="2:9">
      <c r="B100" s="12" t="s">
        <v>55</v>
      </c>
      <c r="C100" s="13" t="s">
        <v>24</v>
      </c>
      <c r="D100" s="14" t="s">
        <v>0</v>
      </c>
      <c r="E100" s="13" t="s">
        <v>26</v>
      </c>
      <c r="F100" s="14">
        <v>42</v>
      </c>
      <c r="G100" s="14">
        <v>5</v>
      </c>
      <c r="H100" s="13" t="s">
        <v>6</v>
      </c>
      <c r="I100" s="15">
        <v>46</v>
      </c>
    </row>
    <row r="101" spans="2:9">
      <c r="B101" s="12" t="s">
        <v>55</v>
      </c>
      <c r="C101" s="13" t="s">
        <v>24</v>
      </c>
      <c r="D101" s="14" t="s">
        <v>0</v>
      </c>
      <c r="E101" s="13" t="s">
        <v>31</v>
      </c>
      <c r="F101" s="14">
        <v>42</v>
      </c>
      <c r="G101" s="14">
        <v>6</v>
      </c>
      <c r="H101" s="13" t="s">
        <v>7</v>
      </c>
      <c r="I101" s="15">
        <v>65</v>
      </c>
    </row>
    <row r="102" spans="2:9">
      <c r="B102" s="12" t="s">
        <v>55</v>
      </c>
      <c r="C102" s="13" t="s">
        <v>17</v>
      </c>
      <c r="D102" s="14" t="s">
        <v>0</v>
      </c>
      <c r="E102" s="13" t="s">
        <v>31</v>
      </c>
      <c r="F102" s="14">
        <v>44</v>
      </c>
      <c r="G102" s="14">
        <v>12</v>
      </c>
      <c r="H102" s="13" t="s">
        <v>9</v>
      </c>
      <c r="I102" s="15">
        <v>570</v>
      </c>
    </row>
    <row r="103" spans="2:9">
      <c r="B103" s="12" t="s">
        <v>54</v>
      </c>
      <c r="C103" s="13" t="s">
        <v>17</v>
      </c>
      <c r="D103" s="14" t="s">
        <v>0</v>
      </c>
      <c r="E103" s="13" t="s">
        <v>18</v>
      </c>
      <c r="F103" s="14">
        <v>42</v>
      </c>
      <c r="G103" s="14">
        <v>5</v>
      </c>
      <c r="H103" s="13" t="s">
        <v>19</v>
      </c>
      <c r="I103" s="15">
        <v>466</v>
      </c>
    </row>
    <row r="104" spans="2:9">
      <c r="B104" s="12" t="s">
        <v>54</v>
      </c>
      <c r="C104" s="13" t="s">
        <v>17</v>
      </c>
      <c r="D104" s="14" t="s">
        <v>0</v>
      </c>
      <c r="E104" s="13" t="s">
        <v>31</v>
      </c>
      <c r="F104" s="14">
        <v>46</v>
      </c>
      <c r="G104" s="14">
        <v>4</v>
      </c>
      <c r="H104" s="13" t="s">
        <v>19</v>
      </c>
      <c r="I104" s="15">
        <v>161</v>
      </c>
    </row>
    <row r="105" spans="2:9">
      <c r="B105" s="12" t="s">
        <v>54</v>
      </c>
      <c r="C105" s="13" t="s">
        <v>21</v>
      </c>
      <c r="D105" s="14" t="s">
        <v>1</v>
      </c>
      <c r="E105" s="13" t="s">
        <v>18</v>
      </c>
      <c r="F105" s="14">
        <v>36</v>
      </c>
      <c r="G105" s="14">
        <v>4</v>
      </c>
      <c r="H105" s="13" t="s">
        <v>8</v>
      </c>
      <c r="I105" s="15">
        <v>350</v>
      </c>
    </row>
    <row r="106" spans="2:9">
      <c r="B106" s="12" t="s">
        <v>32</v>
      </c>
      <c r="C106" s="13" t="s">
        <v>21</v>
      </c>
      <c r="D106" s="14" t="s">
        <v>1</v>
      </c>
      <c r="E106" s="13" t="s">
        <v>28</v>
      </c>
      <c r="F106" s="14">
        <v>36</v>
      </c>
      <c r="G106" s="14">
        <v>3</v>
      </c>
      <c r="H106" s="13" t="s">
        <v>7</v>
      </c>
      <c r="I106" s="15">
        <v>240</v>
      </c>
    </row>
    <row r="107" spans="2:9">
      <c r="B107" s="12" t="s">
        <v>32</v>
      </c>
      <c r="C107" s="13" t="s">
        <v>29</v>
      </c>
      <c r="D107" s="14" t="s">
        <v>1</v>
      </c>
      <c r="E107" s="13" t="s">
        <v>28</v>
      </c>
      <c r="F107" s="14">
        <v>38</v>
      </c>
      <c r="G107" s="14">
        <v>4</v>
      </c>
      <c r="H107" s="13" t="s">
        <v>8</v>
      </c>
      <c r="I107" s="15">
        <v>195</v>
      </c>
    </row>
    <row r="108" spans="2:9">
      <c r="B108" s="12" t="s">
        <v>54</v>
      </c>
      <c r="C108" s="13" t="s">
        <v>29</v>
      </c>
      <c r="D108" s="14" t="s">
        <v>1</v>
      </c>
      <c r="E108" s="13" t="s">
        <v>26</v>
      </c>
      <c r="F108" s="14">
        <v>38</v>
      </c>
      <c r="G108" s="14">
        <v>6</v>
      </c>
      <c r="H108" s="13" t="s">
        <v>11</v>
      </c>
      <c r="I108" s="15">
        <v>110</v>
      </c>
    </row>
    <row r="109" spans="2:9">
      <c r="B109" s="12" t="s">
        <v>54</v>
      </c>
      <c r="C109" s="13" t="s">
        <v>30</v>
      </c>
      <c r="D109" s="14" t="s">
        <v>1</v>
      </c>
      <c r="E109" s="13" t="s">
        <v>18</v>
      </c>
      <c r="F109" s="14">
        <v>40</v>
      </c>
      <c r="G109" s="14">
        <v>3</v>
      </c>
      <c r="H109" s="13" t="s">
        <v>9</v>
      </c>
      <c r="I109" s="15">
        <v>500</v>
      </c>
    </row>
    <row r="110" spans="2:9">
      <c r="B110" s="12" t="s">
        <v>32</v>
      </c>
      <c r="C110" s="13" t="s">
        <v>30</v>
      </c>
      <c r="D110" s="14" t="s">
        <v>1</v>
      </c>
      <c r="E110" s="13" t="s">
        <v>18</v>
      </c>
      <c r="F110" s="14">
        <v>42</v>
      </c>
      <c r="G110" s="14">
        <v>12</v>
      </c>
      <c r="H110" s="13" t="s">
        <v>6</v>
      </c>
      <c r="I110" s="15">
        <v>530</v>
      </c>
    </row>
    <row r="111" spans="2:9">
      <c r="B111" s="12" t="s">
        <v>32</v>
      </c>
      <c r="C111" s="13" t="s">
        <v>24</v>
      </c>
      <c r="D111" s="14" t="s">
        <v>0</v>
      </c>
      <c r="E111" s="13" t="s">
        <v>26</v>
      </c>
      <c r="F111" s="14">
        <v>44</v>
      </c>
      <c r="G111" s="14">
        <v>11</v>
      </c>
      <c r="H111" s="13" t="s">
        <v>19</v>
      </c>
      <c r="I111" s="15">
        <v>130</v>
      </c>
    </row>
  </sheetData>
  <mergeCells count="3">
    <mergeCell ref="B3:I3"/>
    <mergeCell ref="A1:J1"/>
    <mergeCell ref="A2:J2"/>
  </mergeCells>
  <phoneticPr fontId="7" type="noConversion"/>
  <pageMargins left="0.75" right="0.75" top="1" bottom="1" header="0.5" footer="0.5"/>
  <pageSetup paperSize="9" orientation="portrait" horizontalDpi="4294967295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1"/>
  <sheetViews>
    <sheetView workbookViewId="0">
      <selection activeCell="A3" sqref="A3"/>
    </sheetView>
  </sheetViews>
  <sheetFormatPr defaultRowHeight="12.75"/>
  <cols>
    <col min="1" max="1" width="17.85546875" bestFit="1" customWidth="1"/>
    <col min="2" max="2" width="17.7109375" bestFit="1" customWidth="1"/>
    <col min="3" max="4" width="13.5703125" bestFit="1" customWidth="1"/>
    <col min="5" max="6" width="15.140625" bestFit="1" customWidth="1"/>
    <col min="7" max="7" width="12.42578125" bestFit="1" customWidth="1"/>
    <col min="8" max="8" width="16.140625" bestFit="1" customWidth="1"/>
  </cols>
  <sheetData>
    <row r="3" spans="1:8">
      <c r="A3" s="40" t="s">
        <v>66</v>
      </c>
      <c r="B3" s="40" t="s">
        <v>70</v>
      </c>
    </row>
    <row r="4" spans="1:8">
      <c r="A4" s="40" t="s">
        <v>67</v>
      </c>
      <c r="B4" s="1" t="s">
        <v>23</v>
      </c>
      <c r="C4" s="1" t="s">
        <v>31</v>
      </c>
      <c r="D4" s="1" t="s">
        <v>22</v>
      </c>
      <c r="E4" s="1" t="s">
        <v>26</v>
      </c>
      <c r="F4" s="1" t="s">
        <v>18</v>
      </c>
      <c r="G4" s="1" t="s">
        <v>28</v>
      </c>
      <c r="H4" s="1" t="s">
        <v>68</v>
      </c>
    </row>
    <row r="5" spans="1:8">
      <c r="A5" s="41" t="s">
        <v>20</v>
      </c>
      <c r="B5" s="39">
        <v>3780</v>
      </c>
      <c r="C5" s="39">
        <v>816</v>
      </c>
      <c r="D5" s="39">
        <v>1400</v>
      </c>
      <c r="E5" s="39">
        <v>5760</v>
      </c>
      <c r="F5" s="39">
        <v>37170</v>
      </c>
      <c r="G5" s="39">
        <v>0</v>
      </c>
      <c r="H5" s="39">
        <v>171504</v>
      </c>
    </row>
    <row r="6" spans="1:8">
      <c r="A6" s="41" t="s">
        <v>55</v>
      </c>
      <c r="B6" s="39">
        <v>3302</v>
      </c>
      <c r="C6" s="39">
        <v>25050</v>
      </c>
      <c r="D6" s="39">
        <v>12750</v>
      </c>
      <c r="E6" s="39">
        <v>73084</v>
      </c>
      <c r="F6" s="39">
        <v>62901</v>
      </c>
      <c r="G6" s="39">
        <v>0</v>
      </c>
      <c r="H6" s="39">
        <v>753977</v>
      </c>
    </row>
    <row r="7" spans="1:8">
      <c r="A7" s="41" t="s">
        <v>54</v>
      </c>
      <c r="B7" s="39">
        <v>0</v>
      </c>
      <c r="C7" s="39">
        <v>644</v>
      </c>
      <c r="D7" s="39">
        <v>34800</v>
      </c>
      <c r="E7" s="39">
        <v>10400</v>
      </c>
      <c r="F7" s="39">
        <v>65472</v>
      </c>
      <c r="G7" s="39">
        <v>8690</v>
      </c>
      <c r="H7" s="39">
        <v>491470</v>
      </c>
    </row>
    <row r="8" spans="1:8">
      <c r="A8" s="41" t="s">
        <v>32</v>
      </c>
      <c r="B8" s="39">
        <v>0</v>
      </c>
      <c r="C8" s="39">
        <v>244</v>
      </c>
      <c r="D8" s="39">
        <v>44200</v>
      </c>
      <c r="E8" s="39">
        <v>47000</v>
      </c>
      <c r="F8" s="39">
        <v>305964</v>
      </c>
      <c r="G8" s="39">
        <v>29510</v>
      </c>
      <c r="H8" s="39">
        <v>1412808</v>
      </c>
    </row>
    <row r="9" spans="1:8">
      <c r="A9" s="41" t="s">
        <v>16</v>
      </c>
      <c r="B9" s="39">
        <v>3302</v>
      </c>
      <c r="C9" s="39">
        <v>3685</v>
      </c>
      <c r="D9" s="39">
        <v>12750</v>
      </c>
      <c r="E9" s="39">
        <v>39864</v>
      </c>
      <c r="F9" s="39">
        <v>62901</v>
      </c>
      <c r="G9" s="39">
        <v>0</v>
      </c>
      <c r="H9" s="39">
        <v>485886</v>
      </c>
    </row>
    <row r="10" spans="1:8">
      <c r="A10" s="41" t="s">
        <v>53</v>
      </c>
      <c r="B10" s="39">
        <v>3780</v>
      </c>
      <c r="C10" s="39">
        <v>3216</v>
      </c>
      <c r="D10" s="39">
        <v>1400</v>
      </c>
      <c r="E10" s="39">
        <v>14560</v>
      </c>
      <c r="F10" s="39">
        <v>41370</v>
      </c>
      <c r="G10" s="39">
        <v>0</v>
      </c>
      <c r="H10" s="39">
        <v>254464</v>
      </c>
    </row>
    <row r="11" spans="1:8">
      <c r="A11" s="41" t="s">
        <v>68</v>
      </c>
      <c r="B11" s="39">
        <v>67184</v>
      </c>
      <c r="C11" s="39">
        <v>125904</v>
      </c>
      <c r="D11" s="39">
        <v>503360</v>
      </c>
      <c r="E11" s="39">
        <v>1024456</v>
      </c>
      <c r="F11" s="39">
        <v>2942720</v>
      </c>
      <c r="G11" s="39">
        <v>73440</v>
      </c>
      <c r="H11" s="39">
        <v>19410716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1"/>
  <sheetViews>
    <sheetView workbookViewId="0">
      <selection activeCell="J19" sqref="J19"/>
    </sheetView>
  </sheetViews>
  <sheetFormatPr defaultRowHeight="12.75"/>
  <cols>
    <col min="1" max="1" width="19.85546875" bestFit="1" customWidth="1"/>
    <col min="2" max="2" width="17.7109375" customWidth="1"/>
    <col min="3" max="3" width="6" customWidth="1"/>
    <col min="4" max="4" width="5" customWidth="1"/>
    <col min="5" max="5" width="6" customWidth="1"/>
    <col min="6" max="6" width="6.85546875" customWidth="1"/>
    <col min="7" max="7" width="6.7109375" customWidth="1"/>
    <col min="8" max="8" width="3.85546875" customWidth="1"/>
    <col min="9" max="9" width="5.7109375" customWidth="1"/>
    <col min="10" max="10" width="15.140625" bestFit="1" customWidth="1"/>
  </cols>
  <sheetData>
    <row r="3" spans="1:10">
      <c r="A3" s="40" t="s">
        <v>69</v>
      </c>
      <c r="B3" s="40" t="s">
        <v>70</v>
      </c>
    </row>
    <row r="4" spans="1:10">
      <c r="A4" s="40" t="s">
        <v>67</v>
      </c>
      <c r="B4" s="1" t="s">
        <v>6</v>
      </c>
      <c r="C4" s="1" t="s">
        <v>8</v>
      </c>
      <c r="D4" s="1" t="s">
        <v>7</v>
      </c>
      <c r="E4" s="1" t="s">
        <v>10</v>
      </c>
      <c r="F4" s="1" t="s">
        <v>25</v>
      </c>
      <c r="G4" s="1" t="s">
        <v>9</v>
      </c>
      <c r="H4" s="1" t="s">
        <v>11</v>
      </c>
      <c r="I4" s="1" t="s">
        <v>19</v>
      </c>
      <c r="J4" s="1" t="s">
        <v>68</v>
      </c>
    </row>
    <row r="5" spans="1:10">
      <c r="A5" s="41" t="s">
        <v>17</v>
      </c>
      <c r="B5" s="45">
        <v>16</v>
      </c>
      <c r="C5" s="45"/>
      <c r="D5" s="45">
        <v>12</v>
      </c>
      <c r="E5" s="45"/>
      <c r="F5" s="45">
        <v>16</v>
      </c>
      <c r="G5" s="45">
        <v>30</v>
      </c>
      <c r="H5" s="45"/>
      <c r="I5" s="45">
        <v>52</v>
      </c>
      <c r="J5" s="45">
        <v>126</v>
      </c>
    </row>
    <row r="6" spans="1:10">
      <c r="A6" s="41" t="s">
        <v>21</v>
      </c>
      <c r="B6" s="45"/>
      <c r="C6" s="45">
        <v>18</v>
      </c>
      <c r="D6" s="45">
        <v>6</v>
      </c>
      <c r="E6" s="45"/>
      <c r="F6" s="45"/>
      <c r="G6" s="45">
        <v>18</v>
      </c>
      <c r="H6" s="45">
        <v>18</v>
      </c>
      <c r="I6" s="45"/>
      <c r="J6" s="45">
        <v>60</v>
      </c>
    </row>
    <row r="7" spans="1:10">
      <c r="A7" s="41" t="s">
        <v>30</v>
      </c>
      <c r="B7" s="45">
        <v>24</v>
      </c>
      <c r="C7" s="45">
        <v>8</v>
      </c>
      <c r="D7" s="45"/>
      <c r="E7" s="45"/>
      <c r="F7" s="45"/>
      <c r="G7" s="45">
        <v>26</v>
      </c>
      <c r="H7" s="45"/>
      <c r="I7" s="45"/>
      <c r="J7" s="45">
        <v>58</v>
      </c>
    </row>
    <row r="8" spans="1:10">
      <c r="A8" s="41" t="s">
        <v>27</v>
      </c>
      <c r="B8" s="45">
        <v>10</v>
      </c>
      <c r="C8" s="45"/>
      <c r="D8" s="45">
        <v>10</v>
      </c>
      <c r="E8" s="45"/>
      <c r="F8" s="45">
        <v>25</v>
      </c>
      <c r="G8" s="45">
        <v>18</v>
      </c>
      <c r="H8" s="45"/>
      <c r="I8" s="45">
        <v>32</v>
      </c>
      <c r="J8" s="45">
        <v>95</v>
      </c>
    </row>
    <row r="9" spans="1:10">
      <c r="A9" s="41" t="s">
        <v>24</v>
      </c>
      <c r="B9" s="45">
        <v>22</v>
      </c>
      <c r="C9" s="45"/>
      <c r="D9" s="45">
        <v>68</v>
      </c>
      <c r="E9" s="45">
        <v>46</v>
      </c>
      <c r="F9" s="45">
        <v>8</v>
      </c>
      <c r="G9" s="45"/>
      <c r="H9" s="45"/>
      <c r="I9" s="45">
        <v>38</v>
      </c>
      <c r="J9" s="45">
        <v>182</v>
      </c>
    </row>
    <row r="10" spans="1:10">
      <c r="A10" s="41" t="s">
        <v>29</v>
      </c>
      <c r="B10" s="45"/>
      <c r="C10" s="45">
        <v>24</v>
      </c>
      <c r="D10" s="45"/>
      <c r="E10" s="45"/>
      <c r="F10" s="45"/>
      <c r="G10" s="45"/>
      <c r="H10" s="45">
        <v>14</v>
      </c>
      <c r="I10" s="45"/>
      <c r="J10" s="45">
        <v>38</v>
      </c>
    </row>
    <row r="11" spans="1:10">
      <c r="A11" s="41" t="s">
        <v>68</v>
      </c>
      <c r="B11" s="45">
        <v>72</v>
      </c>
      <c r="C11" s="45">
        <v>50</v>
      </c>
      <c r="D11" s="45">
        <v>96</v>
      </c>
      <c r="E11" s="45">
        <v>46</v>
      </c>
      <c r="F11" s="45">
        <v>49</v>
      </c>
      <c r="G11" s="45">
        <v>92</v>
      </c>
      <c r="H11" s="45">
        <v>32</v>
      </c>
      <c r="I11" s="45">
        <v>122</v>
      </c>
      <c r="J11" s="45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workbookViewId="0">
      <selection activeCell="O16" sqref="O16"/>
    </sheetView>
  </sheetViews>
  <sheetFormatPr defaultRowHeight="12.75"/>
  <cols>
    <col min="1" max="1" width="17.85546875" bestFit="1" customWidth="1"/>
    <col min="2" max="2" width="17.7109375" bestFit="1" customWidth="1"/>
    <col min="3" max="3" width="13.5703125" customWidth="1"/>
    <col min="4" max="4" width="15.140625" customWidth="1"/>
    <col min="5" max="5" width="13.5703125" customWidth="1"/>
    <col min="6" max="6" width="16.140625" bestFit="1" customWidth="1"/>
    <col min="7" max="7" width="13.5703125" bestFit="1" customWidth="1"/>
    <col min="8" max="8" width="16.140625" bestFit="1" customWidth="1"/>
  </cols>
  <sheetData>
    <row r="3" spans="1:4">
      <c r="A3" s="40" t="s">
        <v>66</v>
      </c>
      <c r="B3" s="40" t="s">
        <v>70</v>
      </c>
    </row>
    <row r="4" spans="1:4">
      <c r="A4" s="40" t="s">
        <v>67</v>
      </c>
      <c r="B4" s="1">
        <v>38</v>
      </c>
      <c r="C4" s="1">
        <v>42</v>
      </c>
      <c r="D4" s="1" t="s">
        <v>68</v>
      </c>
    </row>
    <row r="5" spans="1:4">
      <c r="A5" s="41" t="s">
        <v>1</v>
      </c>
      <c r="B5" s="39">
        <v>104720</v>
      </c>
      <c r="C5" s="39">
        <v>132480</v>
      </c>
      <c r="D5" s="39">
        <v>510600</v>
      </c>
    </row>
    <row r="6" spans="1:4">
      <c r="A6" s="42" t="s">
        <v>21</v>
      </c>
      <c r="B6" s="39">
        <v>15480</v>
      </c>
      <c r="C6" s="39">
        <v>0</v>
      </c>
      <c r="D6" s="39">
        <v>15480</v>
      </c>
    </row>
    <row r="7" spans="1:4">
      <c r="A7" s="42" t="s">
        <v>30</v>
      </c>
      <c r="B7" s="39">
        <v>0</v>
      </c>
      <c r="C7" s="39">
        <v>132480</v>
      </c>
      <c r="D7" s="39">
        <v>132480</v>
      </c>
    </row>
    <row r="8" spans="1:4">
      <c r="A8" s="42" t="s">
        <v>29</v>
      </c>
      <c r="B8" s="39">
        <v>38380</v>
      </c>
      <c r="C8" s="39">
        <v>0</v>
      </c>
      <c r="D8" s="39">
        <v>38380</v>
      </c>
    </row>
    <row r="9" spans="1:4">
      <c r="A9" s="41" t="s">
        <v>68</v>
      </c>
      <c r="B9" s="39">
        <v>104720</v>
      </c>
      <c r="C9" s="39">
        <v>132480</v>
      </c>
      <c r="D9" s="39">
        <v>510600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workbookViewId="0">
      <selection activeCell="F5" sqref="F5"/>
    </sheetView>
  </sheetViews>
  <sheetFormatPr defaultRowHeight="12.75"/>
  <cols>
    <col min="1" max="1" width="11.5703125" bestFit="1" customWidth="1"/>
  </cols>
  <sheetData>
    <row r="1" spans="1:17" s="16" customFormat="1" ht="30" customHeight="1">
      <c r="A1" s="46" t="s">
        <v>59</v>
      </c>
      <c r="B1" s="47"/>
      <c r="C1" s="47"/>
      <c r="D1" s="47"/>
      <c r="E1" s="48"/>
      <c r="F1" s="48"/>
      <c r="G1" s="48"/>
      <c r="H1" s="48"/>
      <c r="I1" s="48"/>
      <c r="J1" s="48"/>
      <c r="K1" s="55"/>
      <c r="L1" s="55"/>
      <c r="M1" s="55"/>
      <c r="N1" s="55"/>
      <c r="O1" s="55"/>
      <c r="P1" s="55"/>
      <c r="Q1" s="55"/>
    </row>
    <row r="2" spans="1:17" s="16" customFormat="1" ht="142.15" customHeight="1">
      <c r="A2" s="49" t="s">
        <v>60</v>
      </c>
      <c r="B2" s="50"/>
      <c r="C2" s="50"/>
      <c r="D2" s="50"/>
      <c r="E2" s="51"/>
      <c r="F2" s="51"/>
      <c r="G2" s="51"/>
      <c r="H2" s="51"/>
      <c r="I2" s="51"/>
      <c r="J2" s="51"/>
      <c r="K2" s="55"/>
      <c r="L2" s="55"/>
      <c r="M2" s="55"/>
      <c r="N2" s="55"/>
      <c r="O2" s="55"/>
      <c r="P2" s="55"/>
      <c r="Q2" s="55"/>
    </row>
    <row r="4" spans="1:17" ht="13.5" thickBot="1">
      <c r="B4" s="36" t="s">
        <v>61</v>
      </c>
      <c r="F4" s="36" t="s">
        <v>71</v>
      </c>
      <c r="G4" s="36" t="s">
        <v>72</v>
      </c>
    </row>
    <row r="5" spans="1:17" ht="13.5" thickBot="1">
      <c r="B5" s="38">
        <v>127</v>
      </c>
      <c r="C5" s="37">
        <v>249.99999999999997</v>
      </c>
      <c r="F5">
        <v>377</v>
      </c>
      <c r="G5" s="36">
        <f>2*(4+2+3+7+7)</f>
        <v>46</v>
      </c>
    </row>
    <row r="6" spans="1:17">
      <c r="B6" s="36" t="s">
        <v>73</v>
      </c>
      <c r="C6" s="36" t="s">
        <v>74</v>
      </c>
      <c r="D6" s="56" t="s">
        <v>76</v>
      </c>
      <c r="E6" s="36" t="s">
        <v>73</v>
      </c>
      <c r="F6">
        <f>B5*2.2</f>
        <v>279.40000000000003</v>
      </c>
    </row>
    <row r="7" spans="1:17" ht="13.5" thickBot="1">
      <c r="B7" s="36" t="s">
        <v>63</v>
      </c>
      <c r="D7" s="57"/>
      <c r="E7" s="36" t="s">
        <v>74</v>
      </c>
      <c r="F7">
        <f>C5*2.25</f>
        <v>562.49999999999989</v>
      </c>
    </row>
    <row r="8" spans="1:17" s="1" customFormat="1" ht="13.5" thickBot="1">
      <c r="B8" s="38">
        <f>F6+F7</f>
        <v>841.89999999999986</v>
      </c>
      <c r="D8" s="58" t="s">
        <v>77</v>
      </c>
      <c r="E8" s="36" t="s">
        <v>73</v>
      </c>
      <c r="F8" s="1">
        <f>B5*0.5</f>
        <v>63.5</v>
      </c>
    </row>
    <row r="9" spans="1:17" s="1" customFormat="1">
      <c r="D9" s="59"/>
      <c r="E9" s="36" t="s">
        <v>74</v>
      </c>
      <c r="F9" s="1">
        <f>C5*0.4</f>
        <v>100</v>
      </c>
    </row>
    <row r="10" spans="1:17" s="1" customFormat="1"/>
    <row r="11" spans="1:17">
      <c r="B11" s="36" t="s">
        <v>62</v>
      </c>
      <c r="C11" s="36" t="s">
        <v>80</v>
      </c>
    </row>
    <row r="12" spans="1:17">
      <c r="A12" s="36" t="s">
        <v>75</v>
      </c>
      <c r="B12">
        <f>B5+C5</f>
        <v>377</v>
      </c>
      <c r="C12">
        <f>F5</f>
        <v>377</v>
      </c>
    </row>
    <row r="13" spans="1:17">
      <c r="A13" s="36" t="s">
        <v>78</v>
      </c>
      <c r="B13">
        <f>F8+F9</f>
        <v>163.5</v>
      </c>
      <c r="C13">
        <v>50000</v>
      </c>
    </row>
    <row r="14" spans="1:17">
      <c r="A14" s="36" t="s">
        <v>79</v>
      </c>
      <c r="B14">
        <f>C5*0.2</f>
        <v>50</v>
      </c>
      <c r="C14">
        <v>50</v>
      </c>
    </row>
  </sheetData>
  <mergeCells count="4">
    <mergeCell ref="A1:Q1"/>
    <mergeCell ref="A2:Q2"/>
    <mergeCell ref="D6:D7"/>
    <mergeCell ref="D8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Obliczenia warunkowe (1)</vt:lpstr>
      <vt:lpstr>Obliczenia warunkowe (2)</vt:lpstr>
      <vt:lpstr>Tabela przestawna</vt:lpstr>
      <vt:lpstr>Tab_1</vt:lpstr>
      <vt:lpstr>Tab_2</vt:lpstr>
      <vt:lpstr>Tab_3</vt:lpstr>
      <vt:lpstr>SOLVER</vt:lpstr>
    </vt:vector>
  </TitlesOfParts>
  <Company>Alu System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Użytkownik systemu Windows</cp:lastModifiedBy>
  <cp:lastPrinted>2019-11-12T14:10:19Z</cp:lastPrinted>
  <dcterms:created xsi:type="dcterms:W3CDTF">2013-05-08T10:04:48Z</dcterms:created>
  <dcterms:modified xsi:type="dcterms:W3CDTF">2020-02-24T15:04:38Z</dcterms:modified>
</cp:coreProperties>
</file>