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tur Morys - Magiera\zadanie 3\"/>
    </mc:Choice>
  </mc:AlternateContent>
  <bookViews>
    <workbookView xWindow="0" yWindow="0" windowWidth="28800" windowHeight="11775" activeTab="5"/>
  </bookViews>
  <sheets>
    <sheet name="Obliczenia warunkowe (1)" sheetId="20" r:id="rId1"/>
    <sheet name="Obliczenia warunkowe (2)" sheetId="22" r:id="rId2"/>
    <sheet name="Tabela przestawna" sheetId="15" r:id="rId3"/>
    <sheet name="Arkusz3" sheetId="25" state="hidden" r:id="rId4"/>
    <sheet name="Arkusz4" sheetId="26" state="hidden" r:id="rId5"/>
    <sheet name="Tab. przest. - rozwiązanie" sheetId="23" r:id="rId6"/>
    <sheet name="Zadanie dodatkowe" sheetId="28" r:id="rId7"/>
    <sheet name="SOLVER" sheetId="18" r:id="rId8"/>
  </sheets>
  <externalReferences>
    <externalReference r:id="rId9"/>
  </externalReferences>
  <definedNames>
    <definedName name="_xlnm._FilterDatabase" localSheetId="2" hidden="1">'Tabela przestawna'!$B$5:$I$111</definedName>
    <definedName name="baza">[1]Obuwie!$B$3:$H$57</definedName>
    <definedName name="Fragmentator_Cena_jednostkowa">#N/A</definedName>
    <definedName name="Fragmentator_Kolor">#N/A</definedName>
    <definedName name="Fragmentator_Konsument__M_–_mężczyzna__K_–_kobieta">#N/A</definedName>
    <definedName name="Fragmentator_Liczba_sztuk">#N/A</definedName>
    <definedName name="Fragmentator_Nazwa_artykułu">#N/A</definedName>
    <definedName name="Fragmentator_Nazwa_producenta">#N/A</definedName>
    <definedName name="Fragmentator_Rodzaj_materiału">#N/A</definedName>
    <definedName name="Fragmentator_Rozmiar">#N/A</definedName>
    <definedName name="solver_adj" localSheetId="7" hidden="1">SOLVER!$B$5:$C$5</definedName>
    <definedName name="solver_cvg" localSheetId="7" hidden="1">0.0001</definedName>
    <definedName name="solver_cvg" localSheetId="2" hidden="1">0.0001</definedName>
    <definedName name="solver_drv" localSheetId="7" hidden="1">2</definedName>
    <definedName name="solver_drv" localSheetId="2" hidden="1">1</definedName>
    <definedName name="solver_eng" localSheetId="7" hidden="1">2</definedName>
    <definedName name="solver_est" localSheetId="7" hidden="1">1</definedName>
    <definedName name="solver_est" localSheetId="2" hidden="1">1</definedName>
    <definedName name="solver_itr" localSheetId="7" hidden="1">2147483647</definedName>
    <definedName name="solver_itr" localSheetId="2" hidden="1">100</definedName>
    <definedName name="solver_lhs1" localSheetId="7" hidden="1">SOLVER!$G$11</definedName>
    <definedName name="solver_lhs2" localSheetId="7" hidden="1">SOLVER!$G$13</definedName>
    <definedName name="solver_lhs3" localSheetId="7" hidden="1">SOLVER!$G$13</definedName>
    <definedName name="solver_lhs4" localSheetId="7" hidden="1">SOLVER!$G$14</definedName>
    <definedName name="solver_lhs5" localSheetId="7" hidden="1">SOLVER!$G$14</definedName>
    <definedName name="solver_lin" localSheetId="2" hidden="1">2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eg" localSheetId="2" hidden="1">2</definedName>
    <definedName name="solver_nod" localSheetId="7" hidden="1">2147483647</definedName>
    <definedName name="solver_num" localSheetId="7" hidden="1">5</definedName>
    <definedName name="solver_num" localSheetId="2" hidden="1">0</definedName>
    <definedName name="solver_nwt" localSheetId="7" hidden="1">1</definedName>
    <definedName name="solver_nwt" localSheetId="2" hidden="1">1</definedName>
    <definedName name="solver_opt" localSheetId="7" hidden="1">SOLVER!$B$8</definedName>
    <definedName name="solver_opt" localSheetId="2" hidden="1">'Tabela przestawna'!$K$5</definedName>
    <definedName name="solver_pre" localSheetId="7" hidden="1">0.000001</definedName>
    <definedName name="solver_pre" localSheetId="2" hidden="1">0.000001</definedName>
    <definedName name="solver_rbv" localSheetId="7" hidden="1">2</definedName>
    <definedName name="solver_rel1" localSheetId="7" hidden="1">1</definedName>
    <definedName name="solver_rel2" localSheetId="7" hidden="1">1</definedName>
    <definedName name="solver_rel3" localSheetId="7" hidden="1">3</definedName>
    <definedName name="solver_rel4" localSheetId="7" hidden="1">1</definedName>
    <definedName name="solver_rel5" localSheetId="7" hidden="1">3</definedName>
    <definedName name="solver_rhs1" localSheetId="7" hidden="1">SOLVER!$H$12</definedName>
    <definedName name="solver_rhs2" localSheetId="7" hidden="1">SOLVER!$H$13</definedName>
    <definedName name="solver_rhs3" localSheetId="7" hidden="1">SOLVER!$F$13</definedName>
    <definedName name="solver_rhs4" localSheetId="7" hidden="1">SOLVER!$H$14</definedName>
    <definedName name="solver_rhs5" localSheetId="7" hidden="1">SOLVER!$F$14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cl" localSheetId="2" hidden="1">2</definedName>
    <definedName name="solver_sho" localSheetId="7" hidden="1">2</definedName>
    <definedName name="solver_sho" localSheetId="2" hidden="1">2</definedName>
    <definedName name="solver_ssz" localSheetId="7" hidden="1">100</definedName>
    <definedName name="solver_tim" localSheetId="7" hidden="1">2147483647</definedName>
    <definedName name="solver_tim" localSheetId="2" hidden="1">100</definedName>
    <definedName name="solver_tol" localSheetId="7" hidden="1">0.01</definedName>
    <definedName name="solver_tol" localSheetId="2" hidden="1">0.05</definedName>
    <definedName name="solver_typ" localSheetId="7" hidden="1">1</definedName>
    <definedName name="solver_typ" localSheetId="2" hidden="1">1</definedName>
    <definedName name="solver_val" localSheetId="7" hidden="1">0</definedName>
    <definedName name="solver_val" localSheetId="2" hidden="1">0</definedName>
    <definedName name="solver_ver" localSheetId="7" hidden="1">3</definedName>
    <definedName name="tabela" localSheetId="0">#REF!</definedName>
    <definedName name="tabela" localSheetId="1">#REF!</definedName>
    <definedName name="tabela">#REF!</definedName>
  </definedNames>
  <calcPr calcId="162913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8" l="1"/>
  <c r="G14" i="18"/>
  <c r="G13" i="18"/>
  <c r="B8" i="18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6" i="15"/>
  <c r="E6" i="22"/>
  <c r="H6" i="22" s="1"/>
  <c r="E7" i="22"/>
  <c r="E8" i="22"/>
  <c r="E9" i="22"/>
  <c r="E10" i="22"/>
  <c r="G6" i="22" s="1"/>
  <c r="E11" i="22"/>
  <c r="E12" i="22"/>
  <c r="E13" i="22"/>
  <c r="E14" i="22"/>
  <c r="E15" i="22"/>
  <c r="E16" i="22"/>
  <c r="E17" i="22"/>
  <c r="E18" i="22"/>
  <c r="E19" i="22"/>
  <c r="E20" i="22"/>
  <c r="E21" i="22"/>
  <c r="E22" i="22"/>
  <c r="I6" i="22" s="1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5" i="22"/>
  <c r="J6" i="22"/>
  <c r="B6" i="20"/>
  <c r="B7" i="20"/>
  <c r="B8" i="20"/>
  <c r="B9" i="20"/>
  <c r="B10" i="20"/>
  <c r="B11" i="20"/>
  <c r="B12" i="20"/>
  <c r="B5" i="20"/>
</calcChain>
</file>

<file path=xl/sharedStrings.xml><?xml version="1.0" encoding="utf-8"?>
<sst xmlns="http://schemas.openxmlformats.org/spreadsheetml/2006/main" count="842" uniqueCount="112">
  <si>
    <t>M</t>
  </si>
  <si>
    <t>K</t>
  </si>
  <si>
    <t>Rozmiar</t>
  </si>
  <si>
    <t>Liczba sztuk</t>
  </si>
  <si>
    <t>Kolor</t>
  </si>
  <si>
    <t>Cena jednostkowa</t>
  </si>
  <si>
    <t>beż</t>
  </si>
  <si>
    <t>brąz</t>
  </si>
  <si>
    <t>błękit</t>
  </si>
  <si>
    <t>popiel</t>
  </si>
  <si>
    <t>czerń</t>
  </si>
  <si>
    <t>róż</t>
  </si>
  <si>
    <t>Wykaz odzieży</t>
  </si>
  <si>
    <t>Nazwa producenta</t>
  </si>
  <si>
    <t>Nazwa artykułu</t>
  </si>
  <si>
    <t>Rodzaj materiału</t>
  </si>
  <si>
    <t>Nowa Moda</t>
  </si>
  <si>
    <t>garnitur</t>
  </si>
  <si>
    <t>wełna</t>
  </si>
  <si>
    <t>szary</t>
  </si>
  <si>
    <t>Elegancja</t>
  </si>
  <si>
    <t>garsonka</t>
  </si>
  <si>
    <t>elana</t>
  </si>
  <si>
    <t>bawełna</t>
  </si>
  <si>
    <t>spodnie</t>
  </si>
  <si>
    <t>granat</t>
  </si>
  <si>
    <t>tropik</t>
  </si>
  <si>
    <t>marynarka</t>
  </si>
  <si>
    <t>żorżeta</t>
  </si>
  <si>
    <t>spódnica</t>
  </si>
  <si>
    <t>kostium</t>
  </si>
  <si>
    <t>bistor</t>
  </si>
  <si>
    <t>Krawiec</t>
  </si>
  <si>
    <t>małopolskie</t>
  </si>
  <si>
    <t>S5</t>
  </si>
  <si>
    <t>łódzkie</t>
  </si>
  <si>
    <t>S4</t>
  </si>
  <si>
    <t>S3</t>
  </si>
  <si>
    <t>S2</t>
  </si>
  <si>
    <t>S1</t>
  </si>
  <si>
    <t>Premia</t>
  </si>
  <si>
    <t>Liczba produktów A</t>
  </si>
  <si>
    <t>Liczba produktów B</t>
  </si>
  <si>
    <t>Województwo</t>
  </si>
  <si>
    <t>Sprzedawca</t>
  </si>
  <si>
    <t>Wyliczona wartość</t>
  </si>
  <si>
    <t>Liczba N</t>
  </si>
  <si>
    <t>podkarpackie</t>
  </si>
  <si>
    <t>wielkopolskie</t>
  </si>
  <si>
    <t>Zadanie 2</t>
  </si>
  <si>
    <t>Zadanie 1</t>
  </si>
  <si>
    <t>Suma premii w województwie</t>
  </si>
  <si>
    <t>Zadanie 3</t>
  </si>
  <si>
    <t>Szyk</t>
  </si>
  <si>
    <t>Igła i nitka</t>
  </si>
  <si>
    <t>Glamour</t>
  </si>
  <si>
    <t xml:space="preserve">       przeznaczonych dla kobiet z podziałem j.w.</t>
  </si>
  <si>
    <t>W kolejnych akuszach przedstaw za pomocą tabeli przestawnej i wykresu przestawnego:
1) Wartości odzieży każdego producenta przygotowanej z każdego rodzaju materiału,
2) Ilość odzieży każdego artykułu w  dostępnych kolorach,
3) Wartość odzieży dla konsumentów: K, M z podziałem na nazwę artykułu i rozmiar (rozmiary tylko: 38, 42, 44, 46),
4) Na podstawie tabeli 3) sporządź wykres artykułów przeznaczonych dla kobiet z podziałem j.w.</t>
  </si>
  <si>
    <r>
      <t xml:space="preserve">Konsument </t>
    </r>
    <r>
      <rPr>
        <b/>
        <sz val="9"/>
        <rFont val="Times New Roman CE"/>
        <charset val="238"/>
      </rPr>
      <t>(M – mężczyzna, K – kobieta)</t>
    </r>
  </si>
  <si>
    <t>Zadanie 4</t>
  </si>
  <si>
    <t xml:space="preserve">Korzystając z narzędzia Solver rozwiąż następujące zadanie, dla:
A - trzy ostatnie cyfry TWOJEGO numeru albumu, B - (suma cyfr TWOJEGO numeru albumu) x2
Betoniarnia produkuje dwa rodzaje pustaków: zwykły i z gryzem marmurowym. Każdego dnia do dyspozycji ma A pustych form metalowych. Sprzedaż każdego zwykłego pustaka przynosi zysk 2,20 zł, a pustaka z gryzem marmurowym 2,25 zł. Aby wyprodukować jeden zwykły pustak, potrzeba 0,5 kg cementu, z gryzem marmurowym 0,4 kg cementu. Cementownia jest w stanie dostarczyć do betoniarni 50 ton cementu dziennie. Dodatkowo do wyprodukowania pustaka z gryzem marmurowym potrzeba 0,2 kg tego gryzu. Kamieniołom jest w stanie dziennie dostarczyć go do betoniarni w ilości 50 kg. 
Należy tak ustawić produkcję, aby osiągnąć maksymalny zysk dzienny.
</t>
  </si>
  <si>
    <t>Komórki zmieniane:</t>
  </si>
  <si>
    <t>Ograniczenia:</t>
  </si>
  <si>
    <t>Zysk (maksymalizacja):</t>
  </si>
  <si>
    <r>
      <t xml:space="preserve">1. Wykorzystując funkcje JEŻELI, LUB, ORAZ  napisz formułę  a następnie użyj jej do wyliczena wartości w kolumnie "Premia" w poniższej tabeli: warunek otrzymania premii w wysokości 1000zł uwarunkowane jest w następującej sytuacji - sprzedaż produktu A w ilości większej lub równej 100szt lub sprzedaż produktu A oraz B w ilości większych lub równych 60 szt. W przeciwnym wypadku wpisać "BRAK PREMII"
2. W polach G6, H6, I6 i J6 wpisz formułę, która wyliczy </t>
    </r>
    <r>
      <rPr>
        <b/>
        <sz val="12"/>
        <rFont val="Arial CE"/>
        <charset val="238"/>
      </rPr>
      <t>sumę</t>
    </r>
    <r>
      <rPr>
        <sz val="12"/>
        <rFont val="Arial CE"/>
        <charset val="238"/>
      </rPr>
      <t xml:space="preserve"> wyplaconych premii dla sprzedawców pracujących w odpowiednim województwie.
</t>
    </r>
  </si>
  <si>
    <t xml:space="preserve">Napisz formułę zgodnie ze schematem, a następnie użyj jej do wyliczena wartości w kolumnie "Wyliczona wartość".
</t>
  </si>
  <si>
    <t>Etykiety kolumn</t>
  </si>
  <si>
    <t>Suma końcowa</t>
  </si>
  <si>
    <t>Etykiety wierszy</t>
  </si>
  <si>
    <t>Wartość odzieży</t>
  </si>
  <si>
    <t>(Wszystko)</t>
  </si>
  <si>
    <t>1)</t>
  </si>
  <si>
    <t>2)</t>
  </si>
  <si>
    <t>3)</t>
  </si>
  <si>
    <t>4)</t>
  </si>
  <si>
    <t>Konsument (M – mężczyzna, K – kobieta)</t>
  </si>
  <si>
    <t>Pole obliczeniowe</t>
  </si>
  <si>
    <t>Kolejność rozwiązywania</t>
  </si>
  <si>
    <t>Pole</t>
  </si>
  <si>
    <t>Formuła</t>
  </si>
  <si>
    <t>Element obliczeniowy</t>
  </si>
  <si>
    <t>Element</t>
  </si>
  <si>
    <t>='Liczba sztuk' *'Cena jednostkowa'</t>
  </si>
  <si>
    <t>Wartość</t>
  </si>
  <si>
    <t>='Cena jednostkowa' *'Liczba sztuk'</t>
  </si>
  <si>
    <t>Wartość sprzedaży r. mat.</t>
  </si>
  <si>
    <t>Notatka:</t>
  </si>
  <si>
    <t>W sytuacji, gdy komórka jest aktualizowana przez więcej niż jedną formułę,</t>
  </si>
  <si>
    <t>wartość jest ustalona przez formułę, która jest ostatnia w kolejności rozwiązywania.</t>
  </si>
  <si>
    <t>Aby zmienić kolejność rozwiązywania formuł dla wielu elementów lub pól obliczeniowych,</t>
  </si>
  <si>
    <t>na karcie Opcje w grupie Obliczenia kliknij przycisk Pola, elementy i zestawy, a następnie kliknij polecenie Kolejność rozwiązywania.</t>
  </si>
  <si>
    <t>Kolumna pomocnicza do zadania dodatkowego</t>
  </si>
  <si>
    <t>Z powodu: https://support.microsoft.com/en-us/help/211470/calculated-field-returns-incorrect-grand-total-in-excel</t>
  </si>
  <si>
    <t>udział procentowy wartości ze względu na r. mat.</t>
  </si>
  <si>
    <t>Wartość - pomoc do zad. dod.</t>
  </si>
  <si>
    <t>Udział % sprzedaży</t>
  </si>
  <si>
    <t>formy</t>
  </si>
  <si>
    <t>P1 + P2 &lt;= A</t>
  </si>
  <si>
    <t>gryz</t>
  </si>
  <si>
    <t>0*P1 + 0.2*P2 &lt;= 50</t>
  </si>
  <si>
    <t>cement</t>
  </si>
  <si>
    <t>0.5*P1 + 0.4 * P2 &lt;= 50000</t>
  </si>
  <si>
    <t>A=</t>
  </si>
  <si>
    <t>Typ ubrania</t>
  </si>
  <si>
    <t>Ilość ubrań wg typu</t>
  </si>
  <si>
    <t xml:space="preserve">Liczba sztuk   </t>
  </si>
  <si>
    <t>Wartość sprzedaży wg stylu i r. materiału</t>
  </si>
  <si>
    <t>Styl</t>
  </si>
  <si>
    <t>Ilość odzieży wg typu oraz koloru</t>
  </si>
  <si>
    <t xml:space="preserve"> Wartość odzieży</t>
  </si>
  <si>
    <t>Typ i rozmiar</t>
  </si>
  <si>
    <t>Kategoria ubrania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</si>
</sst>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164" formatCode="#,##0.00\ &quot;zł&quot;"/>
  </numFmts>
  <fonts count="36">
    <font>
      <sz val="10"/>
      <name val="Arial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b/>
      <sz val="12"/>
      <name val="Times New Roman CE"/>
      <family val="1"/>
      <charset val="238"/>
    </font>
    <font>
      <sz val="12"/>
      <name val="Times New Roman CE"/>
      <family val="1"/>
      <charset val="238"/>
    </font>
    <font>
      <b/>
      <sz val="20"/>
      <name val="Times New Roman CE"/>
      <family val="1"/>
      <charset val="238"/>
    </font>
    <font>
      <sz val="12"/>
      <name val="Arial"/>
      <family val="2"/>
      <charset val="238"/>
    </font>
    <font>
      <sz val="12"/>
      <name val="Arial CE"/>
      <charset val="238"/>
    </font>
    <font>
      <b/>
      <sz val="18"/>
      <name val="Arial"/>
      <family val="2"/>
      <charset val="238"/>
    </font>
    <font>
      <b/>
      <sz val="18"/>
      <name val="Arial CE"/>
      <charset val="238"/>
    </font>
    <font>
      <b/>
      <sz val="10"/>
      <name val="Arial CE"/>
      <charset val="238"/>
    </font>
    <font>
      <sz val="8"/>
      <name val="Arial"/>
      <family val="2"/>
      <charset val="238"/>
    </font>
    <font>
      <b/>
      <sz val="12"/>
      <name val="Arial CE"/>
      <charset val="238"/>
    </font>
    <font>
      <b/>
      <sz val="10"/>
      <name val="Arial"/>
      <family val="2"/>
      <charset val="238"/>
    </font>
    <font>
      <sz val="11"/>
      <name val="Arial CE"/>
      <charset val="238"/>
    </font>
    <font>
      <sz val="14"/>
      <color rgb="FF000000"/>
      <name val="Arial"/>
      <family val="2"/>
      <charset val="238"/>
    </font>
    <font>
      <b/>
      <sz val="9"/>
      <name val="Times New Roman CE"/>
      <charset val="238"/>
    </font>
    <font>
      <b/>
      <i/>
      <sz val="10"/>
      <name val="Arial"/>
      <family val="2"/>
      <charset val="238"/>
    </font>
    <font>
      <u/>
      <sz val="12"/>
      <name val="Times New Roman CE"/>
      <family val="1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16"/>
      </left>
      <right style="double">
        <color indexed="16"/>
      </right>
      <top style="double">
        <color indexed="16"/>
      </top>
      <bottom style="double">
        <color indexed="16"/>
      </bottom>
      <diagonal/>
    </border>
    <border>
      <left style="double">
        <color indexed="16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double">
        <color indexed="16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4" borderId="0" applyNumberFormat="0" applyBorder="0" applyAlignment="0" applyProtection="0"/>
    <xf numFmtId="0" fontId="8" fillId="0" borderId="3" applyNumberFormat="0" applyFill="0" applyAlignment="0" applyProtection="0"/>
    <xf numFmtId="0" fontId="9" fillId="21" borderId="4" applyNumberFormat="0" applyAlignment="0" applyProtection="0"/>
    <xf numFmtId="0" fontId="1" fillId="0" borderId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7" fillId="0" borderId="0"/>
    <xf numFmtId="0" fontId="14" fillId="20" borderId="1" applyNumberFormat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" fillId="23" borderId="9" applyNumberFormat="0" applyFont="0" applyAlignment="0" applyProtection="0"/>
    <xf numFmtId="44" fontId="1" fillId="0" borderId="0" applyFill="0" applyBorder="0" applyAlignment="0" applyProtection="0"/>
    <xf numFmtId="0" fontId="19" fillId="3" borderId="0" applyNumberFormat="0" applyBorder="0" applyAlignment="0" applyProtection="0"/>
    <xf numFmtId="0" fontId="7" fillId="0" borderId="0"/>
    <xf numFmtId="0" fontId="1" fillId="0" borderId="0"/>
    <xf numFmtId="0" fontId="7" fillId="0" borderId="0"/>
  </cellStyleXfs>
  <cellXfs count="61">
    <xf numFmtId="0" fontId="0" fillId="0" borderId="0" xfId="0"/>
    <xf numFmtId="0" fontId="0" fillId="0" borderId="0" xfId="0"/>
    <xf numFmtId="0" fontId="7" fillId="0" borderId="0" xfId="36"/>
    <xf numFmtId="0" fontId="21" fillId="0" borderId="0" xfId="36" applyFont="1"/>
    <xf numFmtId="0" fontId="21" fillId="0" borderId="0" xfId="36" applyFont="1" applyAlignment="1">
      <alignment horizontal="center"/>
    </xf>
    <xf numFmtId="0" fontId="20" fillId="0" borderId="14" xfId="36" quotePrefix="1" applyFont="1" applyBorder="1" applyAlignment="1">
      <alignment horizontal="center" vertical="center" wrapText="1"/>
    </xf>
    <xf numFmtId="0" fontId="20" fillId="0" borderId="14" xfId="36" applyFont="1" applyBorder="1" applyAlignment="1">
      <alignment horizontal="center" vertical="center" wrapText="1"/>
    </xf>
    <xf numFmtId="0" fontId="21" fillId="0" borderId="0" xfId="36" applyFont="1" applyAlignment="1">
      <alignment horizontal="center" vertical="center"/>
    </xf>
    <xf numFmtId="0" fontId="21" fillId="0" borderId="15" xfId="36" applyFont="1" applyBorder="1"/>
    <xf numFmtId="0" fontId="21" fillId="0" borderId="16" xfId="36" applyFont="1" applyBorder="1"/>
    <xf numFmtId="0" fontId="21" fillId="0" borderId="16" xfId="36" applyFont="1" applyBorder="1" applyAlignment="1">
      <alignment horizontal="center"/>
    </xf>
    <xf numFmtId="44" fontId="21" fillId="0" borderId="16" xfId="43" applyFont="1" applyBorder="1"/>
    <xf numFmtId="0" fontId="21" fillId="0" borderId="17" xfId="36" applyFont="1" applyBorder="1"/>
    <xf numFmtId="0" fontId="21" fillId="0" borderId="18" xfId="36" applyFont="1" applyBorder="1"/>
    <xf numFmtId="0" fontId="21" fillId="0" borderId="18" xfId="36" applyFont="1" applyBorder="1" applyAlignment="1">
      <alignment horizontal="center"/>
    </xf>
    <xf numFmtId="44" fontId="21" fillId="0" borderId="18" xfId="43" applyFont="1" applyBorder="1"/>
    <xf numFmtId="0" fontId="7" fillId="0" borderId="0" xfId="45"/>
    <xf numFmtId="0" fontId="7" fillId="0" borderId="0" xfId="47"/>
    <xf numFmtId="1" fontId="24" fillId="0" borderId="21" xfId="47" applyNumberFormat="1" applyFont="1" applyBorder="1"/>
    <xf numFmtId="0" fontId="24" fillId="0" borderId="22" xfId="47" applyFont="1" applyBorder="1" applyAlignment="1">
      <alignment horizontal="right"/>
    </xf>
    <xf numFmtId="0" fontId="24" fillId="24" borderId="23" xfId="47" applyFont="1" applyFill="1" applyBorder="1"/>
    <xf numFmtId="0" fontId="24" fillId="24" borderId="24" xfId="47" applyFont="1" applyFill="1" applyBorder="1"/>
    <xf numFmtId="0" fontId="24" fillId="24" borderId="25" xfId="47" applyFont="1" applyFill="1" applyBorder="1"/>
    <xf numFmtId="1" fontId="24" fillId="0" borderId="13" xfId="47" applyNumberFormat="1" applyFont="1" applyBorder="1"/>
    <xf numFmtId="1" fontId="24" fillId="0" borderId="12" xfId="47" applyNumberFormat="1" applyFont="1" applyBorder="1"/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24" fillId="26" borderId="0" xfId="45" applyFont="1" applyFill="1" applyAlignment="1">
      <alignment vertical="top" wrapText="1"/>
    </xf>
    <xf numFmtId="0" fontId="7" fillId="0" borderId="10" xfId="47" applyBorder="1"/>
    <xf numFmtId="1" fontId="31" fillId="0" borderId="21" xfId="47" applyNumberFormat="1" applyFont="1" applyBorder="1"/>
    <xf numFmtId="1" fontId="31" fillId="0" borderId="20" xfId="47" applyNumberFormat="1" applyFont="1" applyBorder="1"/>
    <xf numFmtId="0" fontId="31" fillId="0" borderId="22" xfId="47" applyFont="1" applyBorder="1" applyAlignment="1">
      <alignment horizontal="right"/>
    </xf>
    <xf numFmtId="0" fontId="31" fillId="0" borderId="11" xfId="47" applyFont="1" applyBorder="1" applyAlignment="1">
      <alignment horizontal="right"/>
    </xf>
    <xf numFmtId="0" fontId="31" fillId="0" borderId="10" xfId="47" applyFont="1" applyBorder="1"/>
    <xf numFmtId="0" fontId="24" fillId="24" borderId="23" xfId="47" applyFont="1" applyFill="1" applyBorder="1" applyAlignment="1"/>
    <xf numFmtId="44" fontId="1" fillId="0" borderId="22" xfId="43" quotePrefix="1" applyBorder="1" applyAlignment="1"/>
    <xf numFmtId="0" fontId="32" fillId="0" borderId="0" xfId="0" applyFont="1" applyAlignment="1">
      <alignment horizontal="left" vertical="center" readingOrder="1"/>
    </xf>
    <xf numFmtId="0" fontId="1" fillId="0" borderId="0" xfId="0" applyFont="1"/>
    <xf numFmtId="164" fontId="7" fillId="0" borderId="10" xfId="47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34" fillId="0" borderId="0" xfId="0" applyFont="1"/>
    <xf numFmtId="0" fontId="30" fillId="0" borderId="27" xfId="0" applyFont="1" applyBorder="1"/>
    <xf numFmtId="44" fontId="21" fillId="0" borderId="0" xfId="36" applyNumberFormat="1" applyFont="1"/>
    <xf numFmtId="0" fontId="35" fillId="0" borderId="0" xfId="36" applyFont="1"/>
    <xf numFmtId="0" fontId="1" fillId="0" borderId="19" xfId="0" applyFont="1" applyBorder="1"/>
    <xf numFmtId="0" fontId="1" fillId="0" borderId="26" xfId="0" applyFont="1" applyBorder="1"/>
    <xf numFmtId="0" fontId="26" fillId="25" borderId="0" xfId="45" applyFont="1" applyFill="1" applyAlignment="1">
      <alignment vertical="top" wrapText="1"/>
    </xf>
    <xf numFmtId="0" fontId="25" fillId="25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24" fillId="25" borderId="0" xfId="45" applyFont="1" applyFill="1" applyAlignment="1">
      <alignment vertical="top" wrapText="1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27" fillId="0" borderId="10" xfId="47" applyFont="1" applyBorder="1" applyAlignment="1"/>
    <xf numFmtId="0" fontId="30" fillId="0" borderId="10" xfId="0" applyFont="1" applyBorder="1" applyAlignment="1"/>
    <xf numFmtId="0" fontId="22" fillId="0" borderId="0" xfId="36" applyFont="1" applyAlignment="1">
      <alignment horizontal="center"/>
    </xf>
    <xf numFmtId="0" fontId="0" fillId="0" borderId="0" xfId="0" applyAlignment="1"/>
  </cellXfs>
  <cellStyles count="48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y" xfId="27" builtinId="26" customBuiltin="1"/>
    <cellStyle name="Komórka połączona" xfId="28" builtinId="24" customBuiltin="1"/>
    <cellStyle name="Komórka zaznaczona" xfId="29" builtinId="23" customBuiltin="1"/>
    <cellStyle name="mój" xfId="30"/>
    <cellStyle name="Nagłówek 1" xfId="31" builtinId="16" customBuiltin="1"/>
    <cellStyle name="Nagłówek 2" xfId="32" builtinId="17" customBuiltin="1"/>
    <cellStyle name="Nagłówek 3" xfId="33" builtinId="18" customBuiltin="1"/>
    <cellStyle name="Nagłówek 4" xfId="34" builtinId="19" customBuiltin="1"/>
    <cellStyle name="Neutralny" xfId="35" builtinId="28" customBuiltin="1"/>
    <cellStyle name="Normalny" xfId="0" builtinId="0"/>
    <cellStyle name="Normalny 2" xfId="46"/>
    <cellStyle name="Normalny_exc_cw1-1" xfId="45"/>
    <cellStyle name="Normalny_exc_cw8-1" xfId="36"/>
    <cellStyle name="Normalny_jezeli2" xfId="47"/>
    <cellStyle name="Obliczenia" xfId="37" builtinId="22" customBuiltin="1"/>
    <cellStyle name="Suma" xfId="38" builtinId="25" customBuiltin="1"/>
    <cellStyle name="Tekst objaśnienia" xfId="39" builtinId="53" customBuiltin="1"/>
    <cellStyle name="Tekst ostrzeżenia" xfId="40" builtinId="11" customBuiltin="1"/>
    <cellStyle name="Tytuł" xfId="41" builtinId="15" customBuiltin="1"/>
    <cellStyle name="Uwaga" xfId="42" builtinId="10" customBuiltin="1"/>
    <cellStyle name="Walutowy" xfId="43" builtinId="4"/>
    <cellStyle name="Zły" xfId="44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07/relationships/slicerCache" Target="slicerCaches/slicerCache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[Kopia Eksploracja_lab3_excel_cz3.xlsx]Tab. przest. - rozwiązanie!Tabela przestawna6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'Tab. przest. - rozwiązanie'!$F$16:$F$17</c:f>
              <c:strCache>
                <c:ptCount val="1"/>
                <c:pt idx="0">
                  <c:v>garnitur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'Tab. przest. - rozwiązanie'!$E$18:$E$24</c:f>
              <c:strCache>
                <c:ptCount val="6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</c:strCache>
            </c:strRef>
          </c:cat>
          <c:val>
            <c:numRef>
              <c:f>'Tab. przest. - rozwiązanie'!$F$18:$F$24</c:f>
              <c:numCache>
                <c:formatCode>General</c:formatCode>
                <c:ptCount val="6"/>
                <c:pt idx="3">
                  <c:v>36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5-47E9-91D5-1724B990C75A}"/>
            </c:ext>
          </c:extLst>
        </c:ser>
        <c:ser>
          <c:idx val="1"/>
          <c:order val="1"/>
          <c:tx>
            <c:strRef>
              <c:f>'Tab. przest. - rozwiązanie'!$G$16:$G$17</c:f>
              <c:strCache>
                <c:ptCount val="1"/>
                <c:pt idx="0">
                  <c:v>garsonka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'Tab. przest. - rozwiązanie'!$E$18:$E$24</c:f>
              <c:strCache>
                <c:ptCount val="6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</c:strCache>
            </c:strRef>
          </c:cat>
          <c:val>
            <c:numRef>
              <c:f>'Tab. przest. - rozwiązanie'!$G$18:$G$24</c:f>
              <c:numCache>
                <c:formatCode>General</c:formatCode>
                <c:ptCount val="6"/>
                <c:pt idx="0">
                  <c:v>42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85-47E9-91D5-1724B990C75A}"/>
            </c:ext>
          </c:extLst>
        </c:ser>
        <c:ser>
          <c:idx val="2"/>
          <c:order val="2"/>
          <c:tx>
            <c:strRef>
              <c:f>'Tab. przest. - rozwiązanie'!$H$16:$H$17</c:f>
              <c:strCache>
                <c:ptCount val="1"/>
                <c:pt idx="0">
                  <c:v>kostium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'Tab. przest. - rozwiązanie'!$E$18:$E$24</c:f>
              <c:strCache>
                <c:ptCount val="6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</c:strCache>
            </c:strRef>
          </c:cat>
          <c:val>
            <c:numRef>
              <c:f>'Tab. przest. - rozwiązanie'!$H$18:$H$24</c:f>
              <c:numCache>
                <c:formatCode>General</c:formatCode>
                <c:ptCount val="6"/>
                <c:pt idx="2">
                  <c:v>22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85-47E9-91D5-1724B990C75A}"/>
            </c:ext>
          </c:extLst>
        </c:ser>
        <c:ser>
          <c:idx val="3"/>
          <c:order val="3"/>
          <c:tx>
            <c:strRef>
              <c:f>'Tab. przest. - rozwiązanie'!$I$16:$I$17</c:f>
              <c:strCache>
                <c:ptCount val="1"/>
                <c:pt idx="0">
                  <c:v>marynarka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'Tab. przest. - rozwiązanie'!$E$18:$E$24</c:f>
              <c:strCache>
                <c:ptCount val="6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</c:strCache>
            </c:strRef>
          </c:cat>
          <c:val>
            <c:numRef>
              <c:f>'Tab. przest. - rozwiązanie'!$I$18:$I$24</c:f>
              <c:numCache>
                <c:formatCode>General</c:formatCode>
                <c:ptCount val="6"/>
                <c:pt idx="3">
                  <c:v>20</c:v>
                </c:pt>
                <c:pt idx="4">
                  <c:v>36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85-47E9-91D5-1724B990C75A}"/>
            </c:ext>
          </c:extLst>
        </c:ser>
        <c:ser>
          <c:idx val="4"/>
          <c:order val="4"/>
          <c:tx>
            <c:strRef>
              <c:f>'Tab. przest. - rozwiązanie'!$J$16:$J$17</c:f>
              <c:strCache>
                <c:ptCount val="1"/>
                <c:pt idx="0">
                  <c:v>spodnie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'Tab. przest. - rozwiązanie'!$E$18:$E$24</c:f>
              <c:strCache>
                <c:ptCount val="6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</c:strCache>
            </c:strRef>
          </c:cat>
          <c:val>
            <c:numRef>
              <c:f>'Tab. przest. - rozwiązanie'!$J$18:$J$24</c:f>
              <c:numCache>
                <c:formatCode>General</c:formatCode>
                <c:ptCount val="6"/>
                <c:pt idx="3">
                  <c:v>114</c:v>
                </c:pt>
                <c:pt idx="4">
                  <c:v>50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85-47E9-91D5-1724B990C75A}"/>
            </c:ext>
          </c:extLst>
        </c:ser>
        <c:ser>
          <c:idx val="5"/>
          <c:order val="5"/>
          <c:tx>
            <c:strRef>
              <c:f>'Tab. przest. - rozwiązanie'!$K$16:$K$17</c:f>
              <c:strCache>
                <c:ptCount val="1"/>
                <c:pt idx="0">
                  <c:v>spódnica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'Tab. przest. - rozwiązanie'!$E$18:$E$24</c:f>
              <c:strCache>
                <c:ptCount val="6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</c:strCache>
            </c:strRef>
          </c:cat>
          <c:val>
            <c:numRef>
              <c:f>'Tab. przest. - rozwiązanie'!$K$18:$K$24</c:f>
              <c:numCache>
                <c:formatCode>General</c:formatCode>
                <c:ptCount val="6"/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85-47E9-91D5-1724B990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25472"/>
        <c:axId val="352430464"/>
      </c:barChart>
      <c:catAx>
        <c:axId val="3524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430464"/>
        <c:crosses val="autoZero"/>
        <c:auto val="1"/>
        <c:lblAlgn val="ctr"/>
        <c:lblOffset val="100"/>
        <c:noMultiLvlLbl val="0"/>
      </c:catAx>
      <c:valAx>
        <c:axId val="3524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4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640079</xdr:rowOff>
    </xdr:from>
    <xdr:to>
      <xdr:col>10</xdr:col>
      <xdr:colOff>243840</xdr:colOff>
      <xdr:row>5</xdr:row>
      <xdr:rowOff>81914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6B9A8A2-FB38-4B4A-99D4-6E73121C29A6}"/>
            </a:ext>
          </a:extLst>
        </xdr:cNvPr>
        <xdr:cNvSpPr>
          <a:spLocks noChangeArrowheads="1"/>
        </xdr:cNvSpPr>
      </xdr:nvSpPr>
      <xdr:spPr bwMode="auto">
        <a:xfrm>
          <a:off x="8115300" y="1828799"/>
          <a:ext cx="922020" cy="4400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START</a:t>
          </a:r>
          <a:endParaRPr lang="en-US"/>
        </a:p>
      </xdr:txBody>
    </xdr:sp>
    <xdr:clientData/>
  </xdr:twoCellAnchor>
  <xdr:twoCellAnchor>
    <xdr:from>
      <xdr:col>9</xdr:col>
      <xdr:colOff>409575</xdr:colOff>
      <xdr:row>10</xdr:row>
      <xdr:rowOff>19050</xdr:rowOff>
    </xdr:from>
    <xdr:to>
      <xdr:col>9</xdr:col>
      <xdr:colOff>409575</xdr:colOff>
      <xdr:row>12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290D520-D380-47F8-A1EE-B02498EA675B}"/>
            </a:ext>
          </a:extLst>
        </xdr:cNvPr>
        <xdr:cNvSpPr>
          <a:spLocks noChangeShapeType="1"/>
        </xdr:cNvSpPr>
      </xdr:nvSpPr>
      <xdr:spPr bwMode="auto">
        <a:xfrm>
          <a:off x="6033135" y="1360170"/>
          <a:ext cx="0" cy="3162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7</xdr:row>
      <xdr:rowOff>57150</xdr:rowOff>
    </xdr:from>
    <xdr:to>
      <xdr:col>11</xdr:col>
      <xdr:colOff>200025</xdr:colOff>
      <xdr:row>9</xdr:row>
      <xdr:rowOff>152400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71605B7-C35A-4D67-8656-E60B74A331AE}"/>
            </a:ext>
          </a:extLst>
        </xdr:cNvPr>
        <xdr:cNvSpPr>
          <a:spLocks noChangeArrowheads="1"/>
        </xdr:cNvSpPr>
      </xdr:nvSpPr>
      <xdr:spPr bwMode="auto">
        <a:xfrm>
          <a:off x="4926330" y="895350"/>
          <a:ext cx="2146935" cy="430530"/>
        </a:xfrm>
        <a:prstGeom prst="parallelogram">
          <a:avLst>
            <a:gd name="adj" fmla="val 109500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Wczytaj N</a:t>
          </a:r>
          <a:endParaRPr lang="en-US"/>
        </a:p>
      </xdr:txBody>
    </xdr:sp>
    <xdr:clientData/>
  </xdr:twoCellAnchor>
  <xdr:twoCellAnchor>
    <xdr:from>
      <xdr:col>10</xdr:col>
      <xdr:colOff>190500</xdr:colOff>
      <xdr:row>18</xdr:row>
      <xdr:rowOff>123825</xdr:rowOff>
    </xdr:from>
    <xdr:to>
      <xdr:col>11</xdr:col>
      <xdr:colOff>266700</xdr:colOff>
      <xdr:row>21</xdr:row>
      <xdr:rowOff>123825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197F910-D3A4-4000-849D-DCEF5CC65001}"/>
            </a:ext>
          </a:extLst>
        </xdr:cNvPr>
        <xdr:cNvGrpSpPr>
          <a:grpSpLocks/>
        </xdr:cNvGrpSpPr>
      </xdr:nvGrpSpPr>
      <xdr:grpSpPr bwMode="auto">
        <a:xfrm>
          <a:off x="8743950" y="4762500"/>
          <a:ext cx="685800" cy="485775"/>
          <a:chOff x="719" y="343"/>
          <a:chExt cx="72" cy="51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65297981-B786-4F8C-91CB-8F4A15F3C2C0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5298FC3A-AB82-45CA-9117-D187E10A2D89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9</xdr:col>
      <xdr:colOff>409575</xdr:colOff>
      <xdr:row>5</xdr:row>
      <xdr:rowOff>114300</xdr:rowOff>
    </xdr:from>
    <xdr:to>
      <xdr:col>9</xdr:col>
      <xdr:colOff>409575</xdr:colOff>
      <xdr:row>7</xdr:row>
      <xdr:rowOff>19050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C13ACA18-1BC0-44B0-9D2A-036754CFA77C}"/>
            </a:ext>
          </a:extLst>
        </xdr:cNvPr>
        <xdr:cNvSpPr>
          <a:spLocks noChangeShapeType="1"/>
        </xdr:cNvSpPr>
      </xdr:nvSpPr>
      <xdr:spPr bwMode="auto">
        <a:xfrm>
          <a:off x="6033135" y="617220"/>
          <a:ext cx="0" cy="2400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304800</xdr:colOff>
      <xdr:row>13</xdr:row>
      <xdr:rowOff>123825</xdr:rowOff>
    </xdr:from>
    <xdr:to>
      <xdr:col>8</xdr:col>
      <xdr:colOff>533400</xdr:colOff>
      <xdr:row>13</xdr:row>
      <xdr:rowOff>123825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223A5900-405B-404E-99FE-C73E5DB97C24}"/>
            </a:ext>
          </a:extLst>
        </xdr:cNvPr>
        <xdr:cNvSpPr>
          <a:spLocks noChangeShapeType="1"/>
        </xdr:cNvSpPr>
      </xdr:nvSpPr>
      <xdr:spPr bwMode="auto">
        <a:xfrm flipH="1">
          <a:off x="5303520" y="196786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13</xdr:row>
      <xdr:rowOff>123825</xdr:rowOff>
    </xdr:from>
    <xdr:to>
      <xdr:col>8</xdr:col>
      <xdr:colOff>304800</xdr:colOff>
      <xdr:row>18</xdr:row>
      <xdr:rowOff>95250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31E1586F-A324-49E1-ABF5-64E5CE62E97F}"/>
            </a:ext>
          </a:extLst>
        </xdr:cNvPr>
        <xdr:cNvSpPr>
          <a:spLocks noChangeShapeType="1"/>
        </xdr:cNvSpPr>
      </xdr:nvSpPr>
      <xdr:spPr bwMode="auto">
        <a:xfrm>
          <a:off x="5303520" y="1967865"/>
          <a:ext cx="0" cy="809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228600</xdr:colOff>
      <xdr:row>12</xdr:row>
      <xdr:rowOff>0</xdr:rowOff>
    </xdr:from>
    <xdr:to>
      <xdr:col>12</xdr:col>
      <xdr:colOff>428625</xdr:colOff>
      <xdr:row>18</xdr:row>
      <xdr:rowOff>104775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72E469C-ABA0-40D8-92D0-79AA90B53970}"/>
            </a:ext>
          </a:extLst>
        </xdr:cNvPr>
        <xdr:cNvGrpSpPr>
          <a:grpSpLocks/>
        </xdr:cNvGrpSpPr>
      </xdr:nvGrpSpPr>
      <xdr:grpSpPr bwMode="auto">
        <a:xfrm>
          <a:off x="7562850" y="3667125"/>
          <a:ext cx="2638425" cy="1076325"/>
          <a:chOff x="560" y="228"/>
          <a:chExt cx="277" cy="113"/>
        </a:xfrm>
      </xdr:grpSpPr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id="{6F464EA0-C839-4BB2-9C0B-F831C759E6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13" name="AutoShape 12">
            <a:extLst>
              <a:ext uri="{FF2B5EF4-FFF2-40B4-BE49-F238E27FC236}">
                <a16:creationId xmlns:a16="http://schemas.microsoft.com/office/drawing/2014/main" id="{3C64838A-1445-40FC-8A88-48F5FA7091BC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N&gt;100</a:t>
            </a:r>
            <a:endParaRPr lang="en-US"/>
          </a:p>
        </xdr:txBody>
      </xdr:sp>
      <xdr:sp macro="" textlink="">
        <xdr:nvSpPr>
          <xdr:cNvPr id="14" name="AutoShape 13">
            <a:extLst>
              <a:ext uri="{FF2B5EF4-FFF2-40B4-BE49-F238E27FC236}">
                <a16:creationId xmlns:a16="http://schemas.microsoft.com/office/drawing/2014/main" id="{474DEBB6-56AB-4ED5-80A9-D05638951137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"Duże"</a:t>
            </a:r>
            <a:endParaRPr lang="en-US"/>
          </a:p>
        </xdr:txBody>
      </xdr:sp>
      <xdr:sp macro="" textlink="">
        <xdr:nvSpPr>
          <xdr:cNvPr id="15" name="Text Box 14">
            <a:extLst>
              <a:ext uri="{FF2B5EF4-FFF2-40B4-BE49-F238E27FC236}">
                <a16:creationId xmlns:a16="http://schemas.microsoft.com/office/drawing/2014/main" id="{C6BB2171-4805-4EAA-9902-1E037B004234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16" name="Line 15">
            <a:extLst>
              <a:ext uri="{FF2B5EF4-FFF2-40B4-BE49-F238E27FC236}">
                <a16:creationId xmlns:a16="http://schemas.microsoft.com/office/drawing/2014/main" id="{A3902AEA-E207-412A-98F2-0699917123A8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6">
            <a:extLst>
              <a:ext uri="{FF2B5EF4-FFF2-40B4-BE49-F238E27FC236}">
                <a16:creationId xmlns:a16="http://schemas.microsoft.com/office/drawing/2014/main" id="{5836379F-0FEE-4139-97E9-A704B22AAE03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>
            <a:extLst>
              <a:ext uri="{FF2B5EF4-FFF2-40B4-BE49-F238E27FC236}">
                <a16:creationId xmlns:a16="http://schemas.microsoft.com/office/drawing/2014/main" id="{C3655C07-2B8D-4214-ABE4-2FBC97DA55BE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8">
            <a:extLst>
              <a:ext uri="{FF2B5EF4-FFF2-40B4-BE49-F238E27FC236}">
                <a16:creationId xmlns:a16="http://schemas.microsoft.com/office/drawing/2014/main" id="{B2B480E3-22E3-4BDD-A6DB-D2C487458560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114300</xdr:colOff>
      <xdr:row>18</xdr:row>
      <xdr:rowOff>104775</xdr:rowOff>
    </xdr:from>
    <xdr:to>
      <xdr:col>11</xdr:col>
      <xdr:colOff>314325</xdr:colOff>
      <xdr:row>25</xdr:row>
      <xdr:rowOff>47625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F6B3249-974D-4BD3-A499-3C7F0B6DCB00}"/>
            </a:ext>
          </a:extLst>
        </xdr:cNvPr>
        <xdr:cNvGrpSpPr>
          <a:grpSpLocks/>
        </xdr:cNvGrpSpPr>
      </xdr:nvGrpSpPr>
      <xdr:grpSpPr bwMode="auto">
        <a:xfrm>
          <a:off x="6838950" y="4743450"/>
          <a:ext cx="2638425" cy="1076325"/>
          <a:chOff x="560" y="228"/>
          <a:chExt cx="277" cy="113"/>
        </a:xfrm>
      </xdr:grpSpPr>
      <xdr:sp macro="" textlink="">
        <xdr:nvSpPr>
          <xdr:cNvPr id="21" name="Text Box 20">
            <a:extLst>
              <a:ext uri="{FF2B5EF4-FFF2-40B4-BE49-F238E27FC236}">
                <a16:creationId xmlns:a16="http://schemas.microsoft.com/office/drawing/2014/main" id="{BCF751DB-079E-44C5-AC7F-E6F62C2844A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22" name="AutoShape 21">
            <a:extLst>
              <a:ext uri="{FF2B5EF4-FFF2-40B4-BE49-F238E27FC236}">
                <a16:creationId xmlns:a16="http://schemas.microsoft.com/office/drawing/2014/main" id="{6C0B535C-BEA8-418E-AF86-E2C8CFD9B784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N&gt;0</a:t>
            </a:r>
            <a:endParaRPr lang="en-US"/>
          </a:p>
        </xdr:txBody>
      </xdr:sp>
      <xdr:sp macro="" textlink="">
        <xdr:nvSpPr>
          <xdr:cNvPr id="23" name="AutoShape 22">
            <a:extLst>
              <a:ext uri="{FF2B5EF4-FFF2-40B4-BE49-F238E27FC236}">
                <a16:creationId xmlns:a16="http://schemas.microsoft.com/office/drawing/2014/main" id="{CC7CE9ED-4C64-4065-A74C-DB8190F5D544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"dodatnie"</a:t>
            </a:r>
            <a:endParaRPr lang="en-US"/>
          </a:p>
        </xdr:txBody>
      </xdr:sp>
      <xdr:sp macro="" textlink="">
        <xdr:nvSpPr>
          <xdr:cNvPr id="24" name="Text Box 23">
            <a:extLst>
              <a:ext uri="{FF2B5EF4-FFF2-40B4-BE49-F238E27FC236}">
                <a16:creationId xmlns:a16="http://schemas.microsoft.com/office/drawing/2014/main" id="{0502B0CB-4A41-4A9B-8BF1-7F00BE6BC4C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25" name="Line 24">
            <a:extLst>
              <a:ext uri="{FF2B5EF4-FFF2-40B4-BE49-F238E27FC236}">
                <a16:creationId xmlns:a16="http://schemas.microsoft.com/office/drawing/2014/main" id="{38B18DBE-B7EF-49A6-A274-6AF9E335D25D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25">
            <a:extLst>
              <a:ext uri="{FF2B5EF4-FFF2-40B4-BE49-F238E27FC236}">
                <a16:creationId xmlns:a16="http://schemas.microsoft.com/office/drawing/2014/main" id="{313928D0-3482-4351-BFED-D329A90AEDDC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26">
            <a:extLst>
              <a:ext uri="{FF2B5EF4-FFF2-40B4-BE49-F238E27FC236}">
                <a16:creationId xmlns:a16="http://schemas.microsoft.com/office/drawing/2014/main" id="{569C5EC2-820F-4F32-ABC1-8B721C8966B4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27">
            <a:extLst>
              <a:ext uri="{FF2B5EF4-FFF2-40B4-BE49-F238E27FC236}">
                <a16:creationId xmlns:a16="http://schemas.microsoft.com/office/drawing/2014/main" id="{DC0774D0-2AA8-4299-84EB-6C4C875711CE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0</xdr:colOff>
      <xdr:row>25</xdr:row>
      <xdr:rowOff>28575</xdr:rowOff>
    </xdr:from>
    <xdr:to>
      <xdr:col>10</xdr:col>
      <xdr:colOff>200025</xdr:colOff>
      <xdr:row>31</xdr:row>
      <xdr:rowOff>133350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B2E09893-6A95-4849-89B9-E77406D9590F}"/>
            </a:ext>
          </a:extLst>
        </xdr:cNvPr>
        <xdr:cNvGrpSpPr>
          <a:grpSpLocks/>
        </xdr:cNvGrpSpPr>
      </xdr:nvGrpSpPr>
      <xdr:grpSpPr bwMode="auto">
        <a:xfrm>
          <a:off x="6115050" y="5800725"/>
          <a:ext cx="2638425" cy="1076325"/>
          <a:chOff x="560" y="228"/>
          <a:chExt cx="277" cy="113"/>
        </a:xfrm>
      </xdr:grpSpPr>
      <xdr:sp macro="" textlink="">
        <xdr:nvSpPr>
          <xdr:cNvPr id="30" name="Text Box 29">
            <a:extLst>
              <a:ext uri="{FF2B5EF4-FFF2-40B4-BE49-F238E27FC236}">
                <a16:creationId xmlns:a16="http://schemas.microsoft.com/office/drawing/2014/main" id="{43F2F9B3-A1E3-4E72-AD80-64232DE327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31" name="AutoShape 30">
            <a:extLst>
              <a:ext uri="{FF2B5EF4-FFF2-40B4-BE49-F238E27FC236}">
                <a16:creationId xmlns:a16="http://schemas.microsoft.com/office/drawing/2014/main" id="{DE67C8FA-EBA3-418C-B72A-7CBB3876D582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N=0</a:t>
            </a:r>
            <a:endParaRPr lang="en-US"/>
          </a:p>
        </xdr:txBody>
      </xdr:sp>
      <xdr:sp macro="" textlink="">
        <xdr:nvSpPr>
          <xdr:cNvPr id="32" name="AutoShape 31">
            <a:extLst>
              <a:ext uri="{FF2B5EF4-FFF2-40B4-BE49-F238E27FC236}">
                <a16:creationId xmlns:a16="http://schemas.microsoft.com/office/drawing/2014/main" id="{3817AE7D-69A1-4FF5-94B5-F31AB5AE627C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"ZERO"</a:t>
            </a:r>
            <a:endParaRPr lang="en-US"/>
          </a:p>
        </xdr:txBody>
      </xdr:sp>
      <xdr:sp macro="" textlink="">
        <xdr:nvSpPr>
          <xdr:cNvPr id="33" name="Text Box 32">
            <a:extLst>
              <a:ext uri="{FF2B5EF4-FFF2-40B4-BE49-F238E27FC236}">
                <a16:creationId xmlns:a16="http://schemas.microsoft.com/office/drawing/2014/main" id="{2E725825-D29A-488B-8D9D-AF5074CB46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34" name="Line 33">
            <a:extLst>
              <a:ext uri="{FF2B5EF4-FFF2-40B4-BE49-F238E27FC236}">
                <a16:creationId xmlns:a16="http://schemas.microsoft.com/office/drawing/2014/main" id="{CFD4175B-CE13-462E-B584-666E86ED2A76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4">
            <a:extLst>
              <a:ext uri="{FF2B5EF4-FFF2-40B4-BE49-F238E27FC236}">
                <a16:creationId xmlns:a16="http://schemas.microsoft.com/office/drawing/2014/main" id="{1B5E0242-6D15-4633-99B4-1D821C6F3189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5">
            <a:extLst>
              <a:ext uri="{FF2B5EF4-FFF2-40B4-BE49-F238E27FC236}">
                <a16:creationId xmlns:a16="http://schemas.microsoft.com/office/drawing/2014/main" id="{8CBBE76D-6770-48F4-97A3-38FCFF34593B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6">
            <a:extLst>
              <a:ext uri="{FF2B5EF4-FFF2-40B4-BE49-F238E27FC236}">
                <a16:creationId xmlns:a16="http://schemas.microsoft.com/office/drawing/2014/main" id="{DFD49C5F-6DCB-46D5-94E6-752D2A3AB501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66675</xdr:colOff>
      <xdr:row>25</xdr:row>
      <xdr:rowOff>66675</xdr:rowOff>
    </xdr:from>
    <xdr:to>
      <xdr:col>11</xdr:col>
      <xdr:colOff>142875</xdr:colOff>
      <xdr:row>28</xdr:row>
      <xdr:rowOff>66675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8FFDAC3-EE89-49A3-AF33-D5BBA8FF829F}"/>
            </a:ext>
          </a:extLst>
        </xdr:cNvPr>
        <xdr:cNvGrpSpPr>
          <a:grpSpLocks/>
        </xdr:cNvGrpSpPr>
      </xdr:nvGrpSpPr>
      <xdr:grpSpPr bwMode="auto">
        <a:xfrm>
          <a:off x="8620125" y="5838825"/>
          <a:ext cx="685800" cy="485775"/>
          <a:chOff x="719" y="343"/>
          <a:chExt cx="72" cy="51"/>
        </a:xfrm>
      </xdr:grpSpPr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770AA0AB-BDA4-44B6-9187-A48248AB9358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40" name="Line 39">
            <a:extLst>
              <a:ext uri="{FF2B5EF4-FFF2-40B4-BE49-F238E27FC236}">
                <a16:creationId xmlns:a16="http://schemas.microsoft.com/office/drawing/2014/main" id="{9362EF04-0DAF-4DC9-8C80-7E8475B8F3C3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7</xdr:col>
      <xdr:colOff>581025</xdr:colOff>
      <xdr:row>32</xdr:row>
      <xdr:rowOff>0</xdr:rowOff>
    </xdr:from>
    <xdr:to>
      <xdr:col>9</xdr:col>
      <xdr:colOff>47625</xdr:colOff>
      <xdr:row>35</xdr:row>
      <xdr:rowOff>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C978D523-2D78-4F70-99C7-AA84BEC80450}"/>
            </a:ext>
          </a:extLst>
        </xdr:cNvPr>
        <xdr:cNvGrpSpPr>
          <a:grpSpLocks/>
        </xdr:cNvGrpSpPr>
      </xdr:nvGrpSpPr>
      <xdr:grpSpPr bwMode="auto">
        <a:xfrm>
          <a:off x="7305675" y="6905625"/>
          <a:ext cx="685800" cy="485775"/>
          <a:chOff x="719" y="343"/>
          <a:chExt cx="72" cy="51"/>
        </a:xfrm>
      </xdr:grpSpPr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EA869ECD-B662-4DFB-93A6-2C58D08B1EA5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43" name="Line 42">
            <a:extLst>
              <a:ext uri="{FF2B5EF4-FFF2-40B4-BE49-F238E27FC236}">
                <a16:creationId xmlns:a16="http://schemas.microsoft.com/office/drawing/2014/main" id="{D447FC0C-5869-44DA-A427-876C72D333A1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504825</xdr:colOff>
      <xdr:row>31</xdr:row>
      <xdr:rowOff>142875</xdr:rowOff>
    </xdr:from>
    <xdr:to>
      <xdr:col>9</xdr:col>
      <xdr:colOff>95250</xdr:colOff>
      <xdr:row>38</xdr:row>
      <xdr:rowOff>85725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E12A7211-7D60-4062-83AC-8BD63AF33AAE}"/>
            </a:ext>
          </a:extLst>
        </xdr:cNvPr>
        <xdr:cNvGrpSpPr>
          <a:grpSpLocks/>
        </xdr:cNvGrpSpPr>
      </xdr:nvGrpSpPr>
      <xdr:grpSpPr bwMode="auto">
        <a:xfrm>
          <a:off x="5438775" y="6886575"/>
          <a:ext cx="2600325" cy="1076325"/>
          <a:chOff x="560" y="228"/>
          <a:chExt cx="277" cy="113"/>
        </a:xfrm>
      </xdr:grpSpPr>
      <xdr:sp macro="" textlink="">
        <xdr:nvSpPr>
          <xdr:cNvPr id="45" name="Text Box 44">
            <a:extLst>
              <a:ext uri="{FF2B5EF4-FFF2-40B4-BE49-F238E27FC236}">
                <a16:creationId xmlns:a16="http://schemas.microsoft.com/office/drawing/2014/main" id="{00A40584-EB21-4882-9991-9E9B384A98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Nie</a:t>
            </a:r>
            <a:endParaRPr lang="en-US"/>
          </a:p>
        </xdr:txBody>
      </xdr:sp>
      <xdr:sp macro="" textlink="">
        <xdr:nvSpPr>
          <xdr:cNvPr id="46" name="AutoShape 45">
            <a:extLst>
              <a:ext uri="{FF2B5EF4-FFF2-40B4-BE49-F238E27FC236}">
                <a16:creationId xmlns:a16="http://schemas.microsoft.com/office/drawing/2014/main" id="{7D66E480-E222-458E-BF18-2FA24AA9E41E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 -50</a:t>
            </a:r>
            <a:endParaRPr lang="en-US"/>
          </a:p>
        </xdr:txBody>
      </xdr:sp>
      <xdr:sp macro="" textlink="">
        <xdr:nvSpPr>
          <xdr:cNvPr id="47" name="AutoShape 46">
            <a:extLst>
              <a:ext uri="{FF2B5EF4-FFF2-40B4-BE49-F238E27FC236}">
                <a16:creationId xmlns:a16="http://schemas.microsoft.com/office/drawing/2014/main" id="{2244C606-1415-425E-A17A-CF937E0E19C5}"/>
              </a:ext>
            </a:extLst>
          </xdr:cNvPr>
          <xdr:cNvSpPr>
            <a:spLocks noChangeArrowheads="1"/>
          </xdr:cNvSpPr>
        </xdr:nvSpPr>
        <xdr:spPr bwMode="auto">
          <a:xfrm>
            <a:off x="633" y="296"/>
            <a:ext cx="204" cy="4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Pisz "ujemne"</a:t>
            </a:r>
            <a:endParaRPr lang="en-US"/>
          </a:p>
        </xdr:txBody>
      </xdr:sp>
      <xdr:sp macro="" textlink="">
        <xdr:nvSpPr>
          <xdr:cNvPr id="48" name="Text Box 47">
            <a:extLst>
              <a:ext uri="{FF2B5EF4-FFF2-40B4-BE49-F238E27FC236}">
                <a16:creationId xmlns:a16="http://schemas.microsoft.com/office/drawing/2014/main" id="{E1CF8A10-AA40-4865-BAF2-298C14CBDE0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Tak</a:t>
            </a:r>
            <a:endParaRPr lang="en-US"/>
          </a:p>
        </xdr:txBody>
      </xdr:sp>
      <xdr:sp macro="" textlink="">
        <xdr:nvSpPr>
          <xdr:cNvPr id="49" name="Line 48">
            <a:extLst>
              <a:ext uri="{FF2B5EF4-FFF2-40B4-BE49-F238E27FC236}">
                <a16:creationId xmlns:a16="http://schemas.microsoft.com/office/drawing/2014/main" id="{314821FB-2A79-4255-9731-F89F274B612B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" name="Line 49">
            <a:extLst>
              <a:ext uri="{FF2B5EF4-FFF2-40B4-BE49-F238E27FC236}">
                <a16:creationId xmlns:a16="http://schemas.microsoft.com/office/drawing/2014/main" id="{965DE323-2681-4D58-BDEE-E8786A94FF64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" name="Line 50">
            <a:extLst>
              <a:ext uri="{FF2B5EF4-FFF2-40B4-BE49-F238E27FC236}">
                <a16:creationId xmlns:a16="http://schemas.microsoft.com/office/drawing/2014/main" id="{4CBD6239-0CD3-430B-8EB8-B6269470EFA1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" name="Line 51">
            <a:extLst>
              <a:ext uri="{FF2B5EF4-FFF2-40B4-BE49-F238E27FC236}">
                <a16:creationId xmlns:a16="http://schemas.microsoft.com/office/drawing/2014/main" id="{39303B85-32FA-4056-9031-B0BFB0F5F4B4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523875</xdr:colOff>
      <xdr:row>38</xdr:row>
      <xdr:rowOff>95250</xdr:rowOff>
    </xdr:from>
    <xdr:to>
      <xdr:col>7</xdr:col>
      <xdr:colOff>600075</xdr:colOff>
      <xdr:row>41</xdr:row>
      <xdr:rowOff>95250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B2543FD7-8709-45DC-BA70-BC9B12788C73}"/>
            </a:ext>
          </a:extLst>
        </xdr:cNvPr>
        <xdr:cNvGrpSpPr>
          <a:grpSpLocks/>
        </xdr:cNvGrpSpPr>
      </xdr:nvGrpSpPr>
      <xdr:grpSpPr bwMode="auto">
        <a:xfrm>
          <a:off x="6638925" y="7972425"/>
          <a:ext cx="685800" cy="485775"/>
          <a:chOff x="719" y="343"/>
          <a:chExt cx="72" cy="51"/>
        </a:xfrm>
      </xdr:grpSpPr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B901363C-3625-4013-AF4C-D76E7C2E042C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55" name="Line 54">
            <a:extLst>
              <a:ext uri="{FF2B5EF4-FFF2-40B4-BE49-F238E27FC236}">
                <a16:creationId xmlns:a16="http://schemas.microsoft.com/office/drawing/2014/main" id="{6A9EFBBE-1A59-405F-A851-AB2DC2A880A4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38100</xdr:colOff>
      <xdr:row>41</xdr:row>
      <xdr:rowOff>47625</xdr:rowOff>
    </xdr:from>
    <xdr:to>
      <xdr:col>5</xdr:col>
      <xdr:colOff>114300</xdr:colOff>
      <xdr:row>44</xdr:row>
      <xdr:rowOff>47625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7790BFE3-F6D7-4BD6-AF0C-903009306371}"/>
            </a:ext>
          </a:extLst>
        </xdr:cNvPr>
        <xdr:cNvGrpSpPr>
          <a:grpSpLocks/>
        </xdr:cNvGrpSpPr>
      </xdr:nvGrpSpPr>
      <xdr:grpSpPr bwMode="auto">
        <a:xfrm>
          <a:off x="4972050" y="8410575"/>
          <a:ext cx="647700" cy="485775"/>
          <a:chOff x="719" y="343"/>
          <a:chExt cx="72" cy="51"/>
        </a:xfrm>
      </xdr:grpSpPr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47E4168C-F791-4705-B7FC-1F03AC89A4FD}"/>
              </a:ext>
            </a:extLst>
          </xdr:cNvPr>
          <xdr:cNvSpPr>
            <a:spLocks noChangeArrowheads="1"/>
          </xdr:cNvSpPr>
        </xdr:nvSpPr>
        <xdr:spPr bwMode="auto">
          <a:xfrm>
            <a:off x="719" y="366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  <a:endParaRPr lang="en-US"/>
          </a:p>
        </xdr:txBody>
      </xdr:sp>
      <xdr:sp macro="" textlink="">
        <xdr:nvSpPr>
          <xdr:cNvPr id="58" name="Line 57">
            <a:extLst>
              <a:ext uri="{FF2B5EF4-FFF2-40B4-BE49-F238E27FC236}">
                <a16:creationId xmlns:a16="http://schemas.microsoft.com/office/drawing/2014/main" id="{C251B496-5845-45AB-9463-6044544631AA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</xdr:col>
      <xdr:colOff>628650</xdr:colOff>
      <xdr:row>38</xdr:row>
      <xdr:rowOff>76200</xdr:rowOff>
    </xdr:from>
    <xdr:to>
      <xdr:col>5</xdr:col>
      <xdr:colOff>447675</xdr:colOff>
      <xdr:row>41</xdr:row>
      <xdr:rowOff>38100</xdr:rowOff>
    </xdr:to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1165300C-35DB-4639-9D02-B9B8609AE010}"/>
            </a:ext>
          </a:extLst>
        </xdr:cNvPr>
        <xdr:cNvSpPr>
          <a:spLocks noChangeArrowheads="1"/>
        </xdr:cNvSpPr>
      </xdr:nvSpPr>
      <xdr:spPr bwMode="auto">
        <a:xfrm>
          <a:off x="2495550" y="6111240"/>
          <a:ext cx="1076325" cy="46482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Pisz: "B UJEMNE"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142875</xdr:colOff>
      <xdr:row>5</xdr:row>
      <xdr:rowOff>171450</xdr:rowOff>
    </xdr:from>
    <xdr:ext cx="18473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772650" y="122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2447925</xdr:colOff>
      <xdr:row>26</xdr:row>
      <xdr:rowOff>14287</xdr:rowOff>
    </xdr:from>
    <xdr:to>
      <xdr:col>13</xdr:col>
      <xdr:colOff>514350</xdr:colOff>
      <xdr:row>51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15</xdr:row>
      <xdr:rowOff>133350</xdr:rowOff>
    </xdr:from>
    <xdr:to>
      <xdr:col>16</xdr:col>
      <xdr:colOff>133350</xdr:colOff>
      <xdr:row>30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zwa producen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wa produc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7275" y="25622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647700</xdr:colOff>
      <xdr:row>18</xdr:row>
      <xdr:rowOff>123825</xdr:rowOff>
    </xdr:from>
    <xdr:to>
      <xdr:col>16</xdr:col>
      <xdr:colOff>609600</xdr:colOff>
      <xdr:row>33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zwa artykułu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wa artykuł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63525" y="30384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390525</xdr:colOff>
      <xdr:row>21</xdr:row>
      <xdr:rowOff>152400</xdr:rowOff>
    </xdr:from>
    <xdr:to>
      <xdr:col>17</xdr:col>
      <xdr:colOff>57150</xdr:colOff>
      <xdr:row>36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Konsument (M – mężczyzna, K – kobieta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onsument (M – mężczyzna, K – kobie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35528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342900</xdr:colOff>
      <xdr:row>24</xdr:row>
      <xdr:rowOff>104775</xdr:rowOff>
    </xdr:from>
    <xdr:to>
      <xdr:col>17</xdr:col>
      <xdr:colOff>552450</xdr:colOff>
      <xdr:row>39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dzaj materiału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dzaj materiał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16025" y="39909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209550</xdr:colOff>
      <xdr:row>27</xdr:row>
      <xdr:rowOff>95250</xdr:rowOff>
    </xdr:from>
    <xdr:to>
      <xdr:col>18</xdr:col>
      <xdr:colOff>419100</xdr:colOff>
      <xdr:row>42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ozmi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zm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2275" y="44672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685800</xdr:colOff>
      <xdr:row>30</xdr:row>
      <xdr:rowOff>85725</xdr:rowOff>
    </xdr:from>
    <xdr:to>
      <xdr:col>18</xdr:col>
      <xdr:colOff>895350</xdr:colOff>
      <xdr:row>45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iczba sztu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czba sztu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68525" y="49434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152400</xdr:colOff>
      <xdr:row>33</xdr:row>
      <xdr:rowOff>76200</xdr:rowOff>
    </xdr:from>
    <xdr:to>
      <xdr:col>18</xdr:col>
      <xdr:colOff>1371600</xdr:colOff>
      <xdr:row>48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Kol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44775" y="54197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19050</xdr:colOff>
      <xdr:row>36</xdr:row>
      <xdr:rowOff>66675</xdr:rowOff>
    </xdr:from>
    <xdr:to>
      <xdr:col>19</xdr:col>
      <xdr:colOff>266700</xdr:colOff>
      <xdr:row>51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ena jednostkow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a jednostkow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21025" y="58959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yta\AppData\Local\Temp\BI_excel_da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uwie"/>
      <sheetName val="zadanie (2)"/>
      <sheetName val="dane"/>
      <sheetName val="zadanie"/>
    </sheetNames>
    <sheetDataSet>
      <sheetData sheetId="0">
        <row r="3">
          <cell r="B3" t="str">
            <v>Miejsce produkcji</v>
          </cell>
          <cell r="C3" t="str">
            <v>Nazwa butów</v>
          </cell>
          <cell r="D3" t="str">
            <v>Konsument</v>
          </cell>
          <cell r="E3" t="str">
            <v>Rozmiar</v>
          </cell>
          <cell r="F3" t="str">
            <v>Liczba sztuk</v>
          </cell>
          <cell r="G3" t="str">
            <v>Kolor</v>
          </cell>
          <cell r="H3" t="str">
            <v>Cena jednostkowa</v>
          </cell>
        </row>
        <row r="4">
          <cell r="B4" t="str">
            <v>Nowa Sól</v>
          </cell>
          <cell r="C4" t="str">
            <v>sportowe</v>
          </cell>
          <cell r="D4" t="str">
            <v>D</v>
          </cell>
          <cell r="E4">
            <v>22</v>
          </cell>
          <cell r="F4">
            <v>2</v>
          </cell>
          <cell r="G4" t="str">
            <v>beż</v>
          </cell>
          <cell r="H4">
            <v>110</v>
          </cell>
        </row>
        <row r="5">
          <cell r="B5" t="str">
            <v>Nowa Sól</v>
          </cell>
          <cell r="C5" t="str">
            <v>sandały</v>
          </cell>
          <cell r="D5" t="str">
            <v>D</v>
          </cell>
          <cell r="E5">
            <v>22</v>
          </cell>
          <cell r="F5">
            <v>10</v>
          </cell>
          <cell r="G5" t="str">
            <v>brąz</v>
          </cell>
          <cell r="H5">
            <v>35</v>
          </cell>
        </row>
        <row r="6">
          <cell r="B6" t="str">
            <v>Nowa Sól</v>
          </cell>
          <cell r="C6" t="str">
            <v>kozaki</v>
          </cell>
          <cell r="D6" t="str">
            <v>D</v>
          </cell>
          <cell r="E6">
            <v>22</v>
          </cell>
          <cell r="F6">
            <v>6</v>
          </cell>
          <cell r="G6" t="str">
            <v>brąz</v>
          </cell>
          <cell r="H6">
            <v>65</v>
          </cell>
        </row>
        <row r="7">
          <cell r="B7" t="str">
            <v>Nowa Sól</v>
          </cell>
          <cell r="C7" t="str">
            <v>sportowe</v>
          </cell>
          <cell r="D7" t="str">
            <v>D</v>
          </cell>
          <cell r="E7">
            <v>22</v>
          </cell>
          <cell r="F7">
            <v>2</v>
          </cell>
          <cell r="G7" t="str">
            <v>beż</v>
          </cell>
          <cell r="H7">
            <v>110</v>
          </cell>
        </row>
        <row r="8">
          <cell r="B8" t="str">
            <v>Nowa Sól</v>
          </cell>
          <cell r="C8" t="str">
            <v>sandały</v>
          </cell>
          <cell r="D8" t="str">
            <v>D</v>
          </cell>
          <cell r="E8">
            <v>22</v>
          </cell>
          <cell r="F8">
            <v>10</v>
          </cell>
          <cell r="G8" t="str">
            <v>brąz</v>
          </cell>
          <cell r="H8">
            <v>35</v>
          </cell>
        </row>
        <row r="9">
          <cell r="B9" t="str">
            <v>Nowa Sól</v>
          </cell>
          <cell r="C9" t="str">
            <v>kozaki</v>
          </cell>
          <cell r="D9" t="str">
            <v>D</v>
          </cell>
          <cell r="E9">
            <v>22</v>
          </cell>
          <cell r="F9">
            <v>6</v>
          </cell>
          <cell r="G9" t="str">
            <v>brąz</v>
          </cell>
          <cell r="H9">
            <v>65</v>
          </cell>
        </row>
        <row r="10">
          <cell r="B10" t="str">
            <v>Wrocław</v>
          </cell>
          <cell r="C10" t="str">
            <v>sportowe</v>
          </cell>
          <cell r="D10" t="str">
            <v>D</v>
          </cell>
          <cell r="E10">
            <v>22</v>
          </cell>
          <cell r="F10">
            <v>4</v>
          </cell>
          <cell r="G10" t="str">
            <v>błękit</v>
          </cell>
          <cell r="H10">
            <v>78</v>
          </cell>
        </row>
        <row r="11">
          <cell r="B11" t="str">
            <v>Wrocław</v>
          </cell>
          <cell r="C11" t="str">
            <v>sportowe</v>
          </cell>
          <cell r="D11" t="str">
            <v>D</v>
          </cell>
          <cell r="E11">
            <v>22</v>
          </cell>
          <cell r="F11">
            <v>4</v>
          </cell>
          <cell r="G11" t="str">
            <v>błękit</v>
          </cell>
          <cell r="H11">
            <v>78</v>
          </cell>
        </row>
        <row r="12">
          <cell r="B12" t="str">
            <v>Legnica</v>
          </cell>
          <cell r="C12" t="str">
            <v>tekstylne</v>
          </cell>
          <cell r="D12" t="str">
            <v>D</v>
          </cell>
          <cell r="E12">
            <v>24</v>
          </cell>
          <cell r="F12">
            <v>2</v>
          </cell>
          <cell r="G12" t="str">
            <v>błękit</v>
          </cell>
          <cell r="H12">
            <v>31</v>
          </cell>
        </row>
        <row r="13">
          <cell r="B13" t="str">
            <v>Legnica</v>
          </cell>
          <cell r="C13" t="str">
            <v>sportowe</v>
          </cell>
          <cell r="D13" t="str">
            <v>D</v>
          </cell>
          <cell r="E13">
            <v>24</v>
          </cell>
          <cell r="F13">
            <v>3</v>
          </cell>
          <cell r="G13" t="str">
            <v>popiel</v>
          </cell>
          <cell r="H13">
            <v>150</v>
          </cell>
        </row>
        <row r="14">
          <cell r="B14" t="str">
            <v>Legnica</v>
          </cell>
          <cell r="C14" t="str">
            <v>tekstylne</v>
          </cell>
          <cell r="D14" t="str">
            <v>D</v>
          </cell>
          <cell r="E14">
            <v>24</v>
          </cell>
          <cell r="F14">
            <v>2</v>
          </cell>
          <cell r="G14" t="str">
            <v>błękit</v>
          </cell>
          <cell r="H14">
            <v>31</v>
          </cell>
        </row>
        <row r="15">
          <cell r="B15" t="str">
            <v>Legnica</v>
          </cell>
          <cell r="C15" t="str">
            <v>sportowe</v>
          </cell>
          <cell r="D15" t="str">
            <v>D</v>
          </cell>
          <cell r="E15">
            <v>24</v>
          </cell>
          <cell r="F15">
            <v>3</v>
          </cell>
          <cell r="G15" t="str">
            <v>popiel</v>
          </cell>
          <cell r="H15">
            <v>150</v>
          </cell>
        </row>
        <row r="16">
          <cell r="B16" t="str">
            <v>Nowa Sól</v>
          </cell>
          <cell r="C16" t="str">
            <v>sportowe</v>
          </cell>
          <cell r="D16" t="str">
            <v>D</v>
          </cell>
          <cell r="E16">
            <v>24</v>
          </cell>
          <cell r="F16">
            <v>3</v>
          </cell>
          <cell r="G16" t="str">
            <v>czerń</v>
          </cell>
          <cell r="H16">
            <v>45</v>
          </cell>
        </row>
        <row r="17">
          <cell r="B17" t="str">
            <v>Nowa Sól</v>
          </cell>
          <cell r="C17" t="str">
            <v>sandały</v>
          </cell>
          <cell r="D17" t="str">
            <v>D</v>
          </cell>
          <cell r="E17">
            <v>24</v>
          </cell>
          <cell r="F17">
            <v>4</v>
          </cell>
          <cell r="G17" t="str">
            <v>czerń</v>
          </cell>
          <cell r="H17">
            <v>60</v>
          </cell>
        </row>
        <row r="18">
          <cell r="B18" t="str">
            <v>Nowa Sól</v>
          </cell>
          <cell r="C18" t="str">
            <v>sportowe</v>
          </cell>
          <cell r="D18" t="str">
            <v>D</v>
          </cell>
          <cell r="E18">
            <v>24</v>
          </cell>
          <cell r="F18">
            <v>3</v>
          </cell>
          <cell r="G18" t="str">
            <v>czerń</v>
          </cell>
          <cell r="H18">
            <v>45</v>
          </cell>
        </row>
        <row r="19">
          <cell r="B19" t="str">
            <v>Nowa Sól</v>
          </cell>
          <cell r="C19" t="str">
            <v>sandały</v>
          </cell>
          <cell r="D19" t="str">
            <v>D</v>
          </cell>
          <cell r="E19">
            <v>24</v>
          </cell>
          <cell r="F19">
            <v>4</v>
          </cell>
          <cell r="G19" t="str">
            <v>czerń</v>
          </cell>
          <cell r="H19">
            <v>60</v>
          </cell>
        </row>
        <row r="20">
          <cell r="B20" t="str">
            <v>Polkowice</v>
          </cell>
          <cell r="C20" t="str">
            <v>trzewiki</v>
          </cell>
          <cell r="D20" t="str">
            <v>D</v>
          </cell>
          <cell r="E20">
            <v>24</v>
          </cell>
          <cell r="F20">
            <v>5</v>
          </cell>
          <cell r="G20" t="str">
            <v>popiel</v>
          </cell>
          <cell r="H20">
            <v>30</v>
          </cell>
        </row>
        <row r="21">
          <cell r="B21" t="str">
            <v>Polkowice</v>
          </cell>
          <cell r="C21" t="str">
            <v>trzewiki</v>
          </cell>
          <cell r="D21" t="str">
            <v>D</v>
          </cell>
          <cell r="E21">
            <v>24</v>
          </cell>
          <cell r="F21">
            <v>5</v>
          </cell>
          <cell r="G21" t="str">
            <v>popiel</v>
          </cell>
          <cell r="H21">
            <v>30</v>
          </cell>
        </row>
        <row r="22">
          <cell r="B22" t="str">
            <v>Wrocław</v>
          </cell>
          <cell r="C22" t="str">
            <v>tekstylne</v>
          </cell>
          <cell r="D22" t="str">
            <v>D</v>
          </cell>
          <cell r="E22">
            <v>24</v>
          </cell>
          <cell r="F22">
            <v>8</v>
          </cell>
          <cell r="G22" t="str">
            <v>błękit</v>
          </cell>
          <cell r="H22">
            <v>25</v>
          </cell>
        </row>
        <row r="23">
          <cell r="B23" t="str">
            <v>Wrocław</v>
          </cell>
          <cell r="C23" t="str">
            <v>pantofle</v>
          </cell>
          <cell r="D23" t="str">
            <v>D</v>
          </cell>
          <cell r="E23">
            <v>24</v>
          </cell>
          <cell r="F23">
            <v>4</v>
          </cell>
          <cell r="G23" t="str">
            <v>biel</v>
          </cell>
          <cell r="H23">
            <v>61</v>
          </cell>
        </row>
        <row r="24">
          <cell r="B24" t="str">
            <v>Wrocław</v>
          </cell>
          <cell r="C24" t="str">
            <v>sportowe</v>
          </cell>
          <cell r="D24" t="str">
            <v>D</v>
          </cell>
          <cell r="E24">
            <v>24</v>
          </cell>
          <cell r="F24">
            <v>5</v>
          </cell>
          <cell r="G24" t="str">
            <v>biel</v>
          </cell>
          <cell r="H24">
            <v>75</v>
          </cell>
        </row>
        <row r="25">
          <cell r="B25" t="str">
            <v>Wrocław</v>
          </cell>
          <cell r="C25" t="str">
            <v>tekstylne</v>
          </cell>
          <cell r="D25" t="str">
            <v>D</v>
          </cell>
          <cell r="E25">
            <v>24</v>
          </cell>
          <cell r="F25">
            <v>8</v>
          </cell>
          <cell r="G25" t="str">
            <v>błękit</v>
          </cell>
          <cell r="H25">
            <v>25</v>
          </cell>
        </row>
        <row r="26">
          <cell r="B26" t="str">
            <v>Wrocław</v>
          </cell>
          <cell r="C26" t="str">
            <v>pantofle</v>
          </cell>
          <cell r="D26" t="str">
            <v>D</v>
          </cell>
          <cell r="E26">
            <v>24</v>
          </cell>
          <cell r="F26">
            <v>4</v>
          </cell>
          <cell r="G26" t="str">
            <v>biel</v>
          </cell>
          <cell r="H26">
            <v>61</v>
          </cell>
        </row>
        <row r="27">
          <cell r="B27" t="str">
            <v>Wrocław</v>
          </cell>
          <cell r="C27" t="str">
            <v>sportowe</v>
          </cell>
          <cell r="D27" t="str">
            <v>D</v>
          </cell>
          <cell r="E27">
            <v>24</v>
          </cell>
          <cell r="F27">
            <v>5</v>
          </cell>
          <cell r="G27" t="str">
            <v>biel</v>
          </cell>
          <cell r="H27">
            <v>75</v>
          </cell>
        </row>
        <row r="28">
          <cell r="B28" t="str">
            <v>Legnica</v>
          </cell>
          <cell r="C28" t="str">
            <v>tekstylne</v>
          </cell>
          <cell r="D28" t="str">
            <v>D</v>
          </cell>
          <cell r="E28">
            <v>26</v>
          </cell>
          <cell r="F28">
            <v>3</v>
          </cell>
          <cell r="G28" t="str">
            <v>popiel</v>
          </cell>
          <cell r="H28">
            <v>27</v>
          </cell>
        </row>
        <row r="29">
          <cell r="B29" t="str">
            <v>Legnica</v>
          </cell>
          <cell r="C29" t="str">
            <v>tekstylne</v>
          </cell>
          <cell r="D29" t="str">
            <v>D</v>
          </cell>
          <cell r="E29">
            <v>26</v>
          </cell>
          <cell r="F29">
            <v>3</v>
          </cell>
          <cell r="G29" t="str">
            <v>popiel</v>
          </cell>
          <cell r="H29">
            <v>27</v>
          </cell>
        </row>
        <row r="30">
          <cell r="B30" t="str">
            <v>Wrocław</v>
          </cell>
          <cell r="C30" t="str">
            <v>pantofle</v>
          </cell>
          <cell r="D30" t="str">
            <v>D</v>
          </cell>
          <cell r="E30">
            <v>26</v>
          </cell>
          <cell r="F30">
            <v>12</v>
          </cell>
          <cell r="G30" t="str">
            <v>popiel</v>
          </cell>
          <cell r="H30">
            <v>40</v>
          </cell>
        </row>
        <row r="31">
          <cell r="B31" t="str">
            <v>Wrocław</v>
          </cell>
          <cell r="C31" t="str">
            <v>sportowe</v>
          </cell>
          <cell r="D31" t="str">
            <v>D</v>
          </cell>
          <cell r="E31">
            <v>26</v>
          </cell>
          <cell r="F31">
            <v>12</v>
          </cell>
          <cell r="G31" t="str">
            <v>popiel</v>
          </cell>
          <cell r="H31">
            <v>40</v>
          </cell>
        </row>
        <row r="32">
          <cell r="B32" t="str">
            <v>Wrocław</v>
          </cell>
          <cell r="C32" t="str">
            <v>sportowe</v>
          </cell>
          <cell r="D32" t="str">
            <v>D</v>
          </cell>
          <cell r="E32">
            <v>28</v>
          </cell>
          <cell r="F32">
            <v>3</v>
          </cell>
          <cell r="G32" t="str">
            <v>brąz</v>
          </cell>
          <cell r="H32">
            <v>81</v>
          </cell>
        </row>
        <row r="33">
          <cell r="B33" t="str">
            <v>Wrocław</v>
          </cell>
          <cell r="C33" t="str">
            <v>sportowe</v>
          </cell>
          <cell r="D33" t="str">
            <v>D</v>
          </cell>
          <cell r="E33">
            <v>28</v>
          </cell>
          <cell r="F33">
            <v>3</v>
          </cell>
          <cell r="G33" t="str">
            <v>brąz</v>
          </cell>
          <cell r="H33">
            <v>81</v>
          </cell>
        </row>
        <row r="34">
          <cell r="B34" t="str">
            <v>Nowa Sól</v>
          </cell>
          <cell r="C34" t="str">
            <v>trzewiki</v>
          </cell>
          <cell r="D34" t="str">
            <v>K</v>
          </cell>
          <cell r="E34">
            <v>36</v>
          </cell>
          <cell r="F34">
            <v>1</v>
          </cell>
          <cell r="G34" t="str">
            <v>czerń</v>
          </cell>
          <cell r="H34">
            <v>90</v>
          </cell>
        </row>
        <row r="35">
          <cell r="B35" t="str">
            <v>Nowa Sól</v>
          </cell>
          <cell r="C35" t="str">
            <v>sportowe</v>
          </cell>
          <cell r="D35" t="str">
            <v>K</v>
          </cell>
          <cell r="E35">
            <v>36</v>
          </cell>
          <cell r="F35">
            <v>3</v>
          </cell>
          <cell r="G35" t="str">
            <v>brąz</v>
          </cell>
          <cell r="H35">
            <v>110</v>
          </cell>
        </row>
        <row r="36">
          <cell r="B36" t="str">
            <v>Nowa Sól</v>
          </cell>
          <cell r="C36" t="str">
            <v>kozaki</v>
          </cell>
          <cell r="D36" t="str">
            <v>K</v>
          </cell>
          <cell r="E36">
            <v>36</v>
          </cell>
          <cell r="F36">
            <v>9</v>
          </cell>
          <cell r="G36" t="str">
            <v>brąz</v>
          </cell>
          <cell r="H36">
            <v>140</v>
          </cell>
        </row>
        <row r="37">
          <cell r="B37" t="str">
            <v>Nowa Sól</v>
          </cell>
          <cell r="C37" t="str">
            <v>pantofle</v>
          </cell>
          <cell r="D37" t="str">
            <v>K</v>
          </cell>
          <cell r="E37">
            <v>36</v>
          </cell>
          <cell r="F37">
            <v>8</v>
          </cell>
          <cell r="G37" t="str">
            <v>czerń</v>
          </cell>
          <cell r="H37">
            <v>210</v>
          </cell>
        </row>
        <row r="38">
          <cell r="B38" t="str">
            <v>Nowa Sól</v>
          </cell>
          <cell r="C38" t="str">
            <v>trzewiki</v>
          </cell>
          <cell r="D38" t="str">
            <v>K</v>
          </cell>
          <cell r="E38">
            <v>36</v>
          </cell>
          <cell r="F38">
            <v>1</v>
          </cell>
          <cell r="G38" t="str">
            <v>czerń</v>
          </cell>
          <cell r="H38">
            <v>90</v>
          </cell>
        </row>
        <row r="39">
          <cell r="B39" t="str">
            <v>Nowa Sól</v>
          </cell>
          <cell r="C39" t="str">
            <v>sportowe</v>
          </cell>
          <cell r="D39" t="str">
            <v>K</v>
          </cell>
          <cell r="E39">
            <v>36</v>
          </cell>
          <cell r="F39">
            <v>3</v>
          </cell>
          <cell r="G39" t="str">
            <v>brąz</v>
          </cell>
          <cell r="H39">
            <v>110</v>
          </cell>
        </row>
        <row r="40">
          <cell r="B40" t="str">
            <v>Nowa Sól</v>
          </cell>
          <cell r="C40" t="str">
            <v>kozaki</v>
          </cell>
          <cell r="D40" t="str">
            <v>K</v>
          </cell>
          <cell r="E40">
            <v>36</v>
          </cell>
          <cell r="F40">
            <v>9</v>
          </cell>
          <cell r="G40" t="str">
            <v>brąz</v>
          </cell>
          <cell r="H40">
            <v>140</v>
          </cell>
        </row>
        <row r="41">
          <cell r="B41" t="str">
            <v>Nowa Sól</v>
          </cell>
          <cell r="C41" t="str">
            <v>pantofle</v>
          </cell>
          <cell r="D41" t="str">
            <v>K</v>
          </cell>
          <cell r="E41">
            <v>36</v>
          </cell>
          <cell r="F41">
            <v>8</v>
          </cell>
          <cell r="G41" t="str">
            <v>czerń</v>
          </cell>
          <cell r="H41">
            <v>210</v>
          </cell>
        </row>
        <row r="42">
          <cell r="B42" t="str">
            <v>Polkowice</v>
          </cell>
          <cell r="C42" t="str">
            <v>trzewiki</v>
          </cell>
          <cell r="D42" t="str">
            <v>K</v>
          </cell>
          <cell r="E42">
            <v>36</v>
          </cell>
          <cell r="F42">
            <v>3</v>
          </cell>
          <cell r="G42" t="str">
            <v>biel</v>
          </cell>
          <cell r="H42">
            <v>80</v>
          </cell>
        </row>
        <row r="43">
          <cell r="B43" t="str">
            <v>Polkowice</v>
          </cell>
          <cell r="C43" t="str">
            <v>trzewiki</v>
          </cell>
          <cell r="D43" t="str">
            <v>K</v>
          </cell>
          <cell r="E43">
            <v>36</v>
          </cell>
          <cell r="F43">
            <v>3</v>
          </cell>
          <cell r="G43" t="str">
            <v>biel</v>
          </cell>
          <cell r="H43">
            <v>80</v>
          </cell>
        </row>
        <row r="44">
          <cell r="B44" t="str">
            <v>Wrocław</v>
          </cell>
          <cell r="C44" t="str">
            <v>tekstylne</v>
          </cell>
          <cell r="D44" t="str">
            <v>K</v>
          </cell>
          <cell r="E44">
            <v>36</v>
          </cell>
          <cell r="F44">
            <v>4</v>
          </cell>
          <cell r="G44" t="str">
            <v>róż</v>
          </cell>
          <cell r="H44">
            <v>27</v>
          </cell>
        </row>
        <row r="45">
          <cell r="B45" t="str">
            <v>Wrocław</v>
          </cell>
          <cell r="C45" t="str">
            <v>pantofle</v>
          </cell>
          <cell r="D45" t="str">
            <v>K</v>
          </cell>
          <cell r="E45">
            <v>36</v>
          </cell>
          <cell r="F45">
            <v>2</v>
          </cell>
          <cell r="G45" t="str">
            <v>róż</v>
          </cell>
          <cell r="H45">
            <v>106</v>
          </cell>
        </row>
        <row r="46">
          <cell r="B46" t="str">
            <v>Wrocław</v>
          </cell>
          <cell r="C46" t="str">
            <v>sandały</v>
          </cell>
          <cell r="D46" t="str">
            <v>K</v>
          </cell>
          <cell r="E46">
            <v>36</v>
          </cell>
          <cell r="F46">
            <v>3</v>
          </cell>
          <cell r="G46" t="str">
            <v>popiel</v>
          </cell>
          <cell r="H46">
            <v>75</v>
          </cell>
        </row>
        <row r="47">
          <cell r="B47" t="str">
            <v>Wrocław</v>
          </cell>
          <cell r="C47" t="str">
            <v>pantofle</v>
          </cell>
          <cell r="D47" t="str">
            <v>K</v>
          </cell>
          <cell r="E47">
            <v>36</v>
          </cell>
          <cell r="F47">
            <v>5</v>
          </cell>
          <cell r="G47" t="str">
            <v>biel</v>
          </cell>
          <cell r="H47">
            <v>66</v>
          </cell>
        </row>
        <row r="48">
          <cell r="B48" t="str">
            <v>Wrocław</v>
          </cell>
          <cell r="C48" t="str">
            <v>tekstylne</v>
          </cell>
          <cell r="D48" t="str">
            <v>K</v>
          </cell>
          <cell r="E48">
            <v>36</v>
          </cell>
          <cell r="F48">
            <v>4</v>
          </cell>
          <cell r="G48" t="str">
            <v>róż</v>
          </cell>
          <cell r="H48">
            <v>27</v>
          </cell>
        </row>
        <row r="49">
          <cell r="B49" t="str">
            <v>Wrocław</v>
          </cell>
          <cell r="C49" t="str">
            <v>pantofle</v>
          </cell>
          <cell r="D49" t="str">
            <v>K</v>
          </cell>
          <cell r="E49">
            <v>36</v>
          </cell>
          <cell r="F49">
            <v>2</v>
          </cell>
          <cell r="G49" t="str">
            <v>róż</v>
          </cell>
          <cell r="H49">
            <v>106</v>
          </cell>
        </row>
        <row r="50">
          <cell r="B50" t="str">
            <v>Wrocław</v>
          </cell>
          <cell r="C50" t="str">
            <v>sandały</v>
          </cell>
          <cell r="D50" t="str">
            <v>K</v>
          </cell>
          <cell r="E50">
            <v>36</v>
          </cell>
          <cell r="F50">
            <v>3</v>
          </cell>
          <cell r="G50" t="str">
            <v>popiel</v>
          </cell>
          <cell r="H50">
            <v>75</v>
          </cell>
        </row>
        <row r="51">
          <cell r="B51" t="str">
            <v>Wrocław</v>
          </cell>
          <cell r="C51" t="str">
            <v>pantofle</v>
          </cell>
          <cell r="D51" t="str">
            <v>K</v>
          </cell>
          <cell r="E51">
            <v>36</v>
          </cell>
          <cell r="F51">
            <v>5</v>
          </cell>
          <cell r="G51" t="str">
            <v>biel</v>
          </cell>
          <cell r="H51">
            <v>66</v>
          </cell>
        </row>
        <row r="52">
          <cell r="B52" t="str">
            <v>Legnica</v>
          </cell>
          <cell r="C52" t="str">
            <v>tekstylne</v>
          </cell>
          <cell r="D52" t="str">
            <v>K</v>
          </cell>
          <cell r="E52">
            <v>38</v>
          </cell>
          <cell r="F52">
            <v>3</v>
          </cell>
          <cell r="G52" t="str">
            <v>róż</v>
          </cell>
          <cell r="H52">
            <v>80</v>
          </cell>
        </row>
        <row r="53">
          <cell r="B53" t="str">
            <v>Legnica</v>
          </cell>
          <cell r="C53" t="str">
            <v>tekstylne</v>
          </cell>
          <cell r="D53" t="str">
            <v>K</v>
          </cell>
          <cell r="E53">
            <v>38</v>
          </cell>
          <cell r="F53">
            <v>3</v>
          </cell>
          <cell r="G53" t="str">
            <v>róż</v>
          </cell>
          <cell r="H53">
            <v>80</v>
          </cell>
        </row>
        <row r="54">
          <cell r="B54" t="str">
            <v>Nowa Sól</v>
          </cell>
          <cell r="C54" t="str">
            <v>kozaki</v>
          </cell>
          <cell r="D54" t="str">
            <v>K</v>
          </cell>
          <cell r="E54">
            <v>38</v>
          </cell>
          <cell r="F54">
            <v>5</v>
          </cell>
          <cell r="G54" t="str">
            <v>beż</v>
          </cell>
          <cell r="H54">
            <v>125</v>
          </cell>
        </row>
        <row r="55">
          <cell r="B55" t="str">
            <v>Nowa Sól</v>
          </cell>
          <cell r="C55" t="str">
            <v>kozaki</v>
          </cell>
          <cell r="D55" t="str">
            <v>K</v>
          </cell>
          <cell r="E55">
            <v>38</v>
          </cell>
          <cell r="F55">
            <v>6</v>
          </cell>
          <cell r="G55" t="str">
            <v>beż</v>
          </cell>
          <cell r="H55">
            <v>122</v>
          </cell>
        </row>
        <row r="56">
          <cell r="B56" t="str">
            <v>Nowa Sól</v>
          </cell>
          <cell r="C56" t="str">
            <v>kozaki</v>
          </cell>
          <cell r="D56" t="str">
            <v>K</v>
          </cell>
          <cell r="E56">
            <v>38</v>
          </cell>
          <cell r="F56">
            <v>5</v>
          </cell>
          <cell r="G56" t="str">
            <v>beż</v>
          </cell>
          <cell r="H56">
            <v>125</v>
          </cell>
        </row>
        <row r="57">
          <cell r="B57" t="str">
            <v>Nowa Sól</v>
          </cell>
          <cell r="C57" t="str">
            <v>kozaki</v>
          </cell>
          <cell r="D57" t="str">
            <v>K</v>
          </cell>
          <cell r="E57">
            <v>38</v>
          </cell>
          <cell r="F57">
            <v>6</v>
          </cell>
          <cell r="G57" t="str">
            <v>beż</v>
          </cell>
          <cell r="H57">
            <v>122</v>
          </cell>
        </row>
      </sheetData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186" refreshedDate="43788.545372569446" createdVersion="6" refreshedVersion="6" minRefreshableVersion="3" recordCount="106">
  <cacheSource type="worksheet">
    <worksheetSource ref="B5:I111" sheet="Tabela przestawna"/>
  </cacheSource>
  <cacheFields count="11">
    <cacheField name="Nazwa producenta" numFmtId="0">
      <sharedItems count="6">
        <s v="Nowa Moda"/>
        <s v="Elegancja"/>
        <s v="Krawiec"/>
        <s v="Glamour"/>
        <s v="Szyk"/>
        <s v="Igła i nitka"/>
      </sharedItems>
    </cacheField>
    <cacheField name="Nazwa artykułu" numFmtId="0">
      <sharedItems count="6">
        <s v="garnitur"/>
        <s v="garsonka"/>
        <s v="spodnie"/>
        <s v="marynarka"/>
        <s v="spódnica"/>
        <s v="kostium"/>
      </sharedItems>
    </cacheField>
    <cacheField name="Konsument (M – mężczyzna, K – kobieta)" numFmtId="0">
      <sharedItems count="2">
        <s v="M"/>
        <s v="K"/>
      </sharedItems>
    </cacheField>
    <cacheField name="Rodzaj materiału" numFmtId="0">
      <sharedItems count="6">
        <s v="wełna"/>
        <s v="elana"/>
        <s v="bawełna"/>
        <s v="tropik"/>
        <s v="żorżeta"/>
        <s v="bistor"/>
      </sharedItems>
    </cacheField>
    <cacheField name="Rozmiar" numFmtId="0">
      <sharedItems containsSemiMixedTypes="0" containsString="0" containsNumber="1" containsInteger="1" minValue="36" maxValue="46" count="6">
        <n v="44"/>
        <n v="46"/>
        <n v="38"/>
        <n v="42"/>
        <n v="36"/>
        <n v="40"/>
      </sharedItems>
    </cacheField>
    <cacheField name="Liczba sztuk" numFmtId="0">
      <sharedItems containsSemiMixedTypes="0" containsString="0" containsNumber="1" containsInteger="1" minValue="1" maxValue="16" count="15">
        <n v="5"/>
        <n v="8"/>
        <n v="4"/>
        <n v="6"/>
        <n v="10"/>
        <n v="3"/>
        <n v="2"/>
        <n v="7"/>
        <n v="9"/>
        <n v="1"/>
        <n v="14"/>
        <n v="16"/>
        <n v="12"/>
        <n v="13"/>
        <n v="11"/>
      </sharedItems>
    </cacheField>
    <cacheField name="Kolor" numFmtId="0">
      <sharedItems count="8">
        <s v="szary"/>
        <s v="beż"/>
        <s v="popiel"/>
        <s v="brąz"/>
        <s v="czerń"/>
        <s v="granat"/>
        <s v="błękit"/>
        <s v="róż"/>
      </sharedItems>
    </cacheField>
    <cacheField name="Cena jednostkowa" numFmtId="44">
      <sharedItems containsSemiMixedTypes="0" containsString="0" containsNumber="1" containsInteger="1" minValue="45" maxValue="1270" count="56">
        <n v="890"/>
        <n v="910"/>
        <n v="430"/>
        <n v="630"/>
        <n v="230"/>
        <n v="189"/>
        <n v="1045"/>
        <n v="210"/>
        <n v="134"/>
        <n v="156"/>
        <n v="420"/>
        <n v="390"/>
        <n v="280"/>
        <n v="310"/>
        <n v="340"/>
        <n v="330"/>
        <n v="132"/>
        <n v="122"/>
        <n v="140"/>
        <n v="720"/>
        <n v="640"/>
        <n v="1170"/>
        <n v="380"/>
        <n v="260"/>
        <n v="105"/>
        <n v="130"/>
        <n v="520"/>
        <n v="550"/>
        <n v="410"/>
        <n v="150"/>
        <n v="56"/>
        <n v="50"/>
        <n v="80"/>
        <n v="70"/>
        <n v="110"/>
        <n v="85"/>
        <n v="90"/>
        <n v="45"/>
        <n v="46"/>
        <n v="65"/>
        <n v="66"/>
        <n v="61"/>
        <n v="350"/>
        <n v="240"/>
        <n v="95"/>
        <n v="500"/>
        <n v="530"/>
        <n v="1270"/>
        <n v="135"/>
        <n v="250"/>
        <n v="480"/>
        <n v="270"/>
        <n v="570"/>
        <n v="466"/>
        <n v="161"/>
        <n v="195"/>
      </sharedItems>
    </cacheField>
    <cacheField name="Wartość odzieży" numFmtId="0" formula="'Liczba sztuk'*'Cena jednostkowa'" databaseField="0"/>
    <cacheField name="Wartość" numFmtId="0" formula="'Cena jednostkowa'*'Liczba sztuk'" databaseField="0"/>
    <cacheField name="Wartość sprzedaży r. mat." numFmtId="0" formula="'Cena jednostkowa'*'Liczba sztuk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186" refreshedDate="43788.568122106481" createdVersion="6" refreshedVersion="6" minRefreshableVersion="3" recordCount="106">
  <cacheSource type="worksheet">
    <worksheetSource ref="B5:J111" sheet="Tabela przestawna"/>
  </cacheSource>
  <cacheFields count="9">
    <cacheField name="Nazwa producenta" numFmtId="0">
      <sharedItems/>
    </cacheField>
    <cacheField name="Nazwa artykułu" numFmtId="0">
      <sharedItems count="6">
        <s v="garnitur"/>
        <s v="garsonka"/>
        <s v="spodnie"/>
        <s v="marynarka"/>
        <s v="spódnica"/>
        <s v="kostium"/>
      </sharedItems>
    </cacheField>
    <cacheField name="Konsument (M – mężczyzna, K – kobieta)" numFmtId="0">
      <sharedItems/>
    </cacheField>
    <cacheField name="Rodzaj materiału" numFmtId="0">
      <sharedItems count="6">
        <s v="wełna"/>
        <s v="elana"/>
        <s v="bawełna"/>
        <s v="tropik"/>
        <s v="żorżeta"/>
        <s v="bistor"/>
      </sharedItems>
    </cacheField>
    <cacheField name="Rozmiar" numFmtId="0">
      <sharedItems containsSemiMixedTypes="0" containsString="0" containsNumber="1" containsInteger="1" minValue="36" maxValue="46"/>
    </cacheField>
    <cacheField name="Liczba sztuk" numFmtId="0">
      <sharedItems containsSemiMixedTypes="0" containsString="0" containsNumber="1" containsInteger="1" minValue="1" maxValue="16"/>
    </cacheField>
    <cacheField name="Kolor" numFmtId="0">
      <sharedItems/>
    </cacheField>
    <cacheField name="Cena jednostkowa" numFmtId="44">
      <sharedItems containsSemiMixedTypes="0" containsString="0" containsNumber="1" containsInteger="1" minValue="45" maxValue="1270"/>
    </cacheField>
    <cacheField name="Wartość - pomoc do zad. dod." numFmtId="44">
      <sharedItems containsSemiMixedTypes="0" containsString="0" containsNumber="1" containsInteger="1" minValue="90" maxValue="9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x v="0"/>
    <x v="0"/>
    <x v="0"/>
    <x v="0"/>
    <x v="0"/>
    <x v="0"/>
  </r>
  <r>
    <x v="1"/>
    <x v="0"/>
    <x v="0"/>
    <x v="0"/>
    <x v="1"/>
    <x v="1"/>
    <x v="1"/>
    <x v="1"/>
  </r>
  <r>
    <x v="2"/>
    <x v="1"/>
    <x v="1"/>
    <x v="1"/>
    <x v="2"/>
    <x v="2"/>
    <x v="2"/>
    <x v="2"/>
  </r>
  <r>
    <x v="1"/>
    <x v="0"/>
    <x v="0"/>
    <x v="2"/>
    <x v="3"/>
    <x v="3"/>
    <x v="3"/>
    <x v="3"/>
  </r>
  <r>
    <x v="0"/>
    <x v="2"/>
    <x v="0"/>
    <x v="1"/>
    <x v="3"/>
    <x v="4"/>
    <x v="3"/>
    <x v="4"/>
  </r>
  <r>
    <x v="0"/>
    <x v="2"/>
    <x v="0"/>
    <x v="0"/>
    <x v="3"/>
    <x v="4"/>
    <x v="4"/>
    <x v="5"/>
  </r>
  <r>
    <x v="0"/>
    <x v="0"/>
    <x v="0"/>
    <x v="0"/>
    <x v="1"/>
    <x v="1"/>
    <x v="5"/>
    <x v="6"/>
  </r>
  <r>
    <x v="0"/>
    <x v="2"/>
    <x v="0"/>
    <x v="1"/>
    <x v="0"/>
    <x v="2"/>
    <x v="5"/>
    <x v="7"/>
  </r>
  <r>
    <x v="1"/>
    <x v="2"/>
    <x v="0"/>
    <x v="3"/>
    <x v="3"/>
    <x v="3"/>
    <x v="0"/>
    <x v="8"/>
  </r>
  <r>
    <x v="1"/>
    <x v="2"/>
    <x v="0"/>
    <x v="3"/>
    <x v="1"/>
    <x v="3"/>
    <x v="3"/>
    <x v="9"/>
  </r>
  <r>
    <x v="1"/>
    <x v="3"/>
    <x v="0"/>
    <x v="0"/>
    <x v="0"/>
    <x v="0"/>
    <x v="0"/>
    <x v="10"/>
  </r>
  <r>
    <x v="1"/>
    <x v="3"/>
    <x v="0"/>
    <x v="0"/>
    <x v="1"/>
    <x v="2"/>
    <x v="0"/>
    <x v="11"/>
  </r>
  <r>
    <x v="1"/>
    <x v="3"/>
    <x v="0"/>
    <x v="1"/>
    <x v="0"/>
    <x v="0"/>
    <x v="2"/>
    <x v="12"/>
  </r>
  <r>
    <x v="0"/>
    <x v="3"/>
    <x v="0"/>
    <x v="1"/>
    <x v="3"/>
    <x v="5"/>
    <x v="1"/>
    <x v="13"/>
  </r>
  <r>
    <x v="0"/>
    <x v="3"/>
    <x v="0"/>
    <x v="3"/>
    <x v="3"/>
    <x v="5"/>
    <x v="3"/>
    <x v="14"/>
  </r>
  <r>
    <x v="0"/>
    <x v="3"/>
    <x v="0"/>
    <x v="3"/>
    <x v="1"/>
    <x v="6"/>
    <x v="5"/>
    <x v="15"/>
  </r>
  <r>
    <x v="0"/>
    <x v="2"/>
    <x v="0"/>
    <x v="2"/>
    <x v="0"/>
    <x v="7"/>
    <x v="4"/>
    <x v="16"/>
  </r>
  <r>
    <x v="0"/>
    <x v="2"/>
    <x v="0"/>
    <x v="2"/>
    <x v="3"/>
    <x v="3"/>
    <x v="1"/>
    <x v="17"/>
  </r>
  <r>
    <x v="0"/>
    <x v="2"/>
    <x v="0"/>
    <x v="3"/>
    <x v="3"/>
    <x v="8"/>
    <x v="3"/>
    <x v="18"/>
  </r>
  <r>
    <x v="0"/>
    <x v="0"/>
    <x v="0"/>
    <x v="3"/>
    <x v="0"/>
    <x v="5"/>
    <x v="2"/>
    <x v="19"/>
  </r>
  <r>
    <x v="2"/>
    <x v="0"/>
    <x v="0"/>
    <x v="1"/>
    <x v="3"/>
    <x v="7"/>
    <x v="0"/>
    <x v="20"/>
  </r>
  <r>
    <x v="2"/>
    <x v="0"/>
    <x v="0"/>
    <x v="0"/>
    <x v="1"/>
    <x v="0"/>
    <x v="0"/>
    <x v="21"/>
  </r>
  <r>
    <x v="2"/>
    <x v="1"/>
    <x v="1"/>
    <x v="0"/>
    <x v="4"/>
    <x v="0"/>
    <x v="6"/>
    <x v="22"/>
  </r>
  <r>
    <x v="2"/>
    <x v="1"/>
    <x v="1"/>
    <x v="4"/>
    <x v="4"/>
    <x v="2"/>
    <x v="7"/>
    <x v="23"/>
  </r>
  <r>
    <x v="2"/>
    <x v="4"/>
    <x v="1"/>
    <x v="4"/>
    <x v="2"/>
    <x v="1"/>
    <x v="6"/>
    <x v="24"/>
  </r>
  <r>
    <x v="2"/>
    <x v="4"/>
    <x v="1"/>
    <x v="3"/>
    <x v="2"/>
    <x v="5"/>
    <x v="7"/>
    <x v="25"/>
  </r>
  <r>
    <x v="2"/>
    <x v="5"/>
    <x v="1"/>
    <x v="0"/>
    <x v="5"/>
    <x v="2"/>
    <x v="2"/>
    <x v="26"/>
  </r>
  <r>
    <x v="2"/>
    <x v="5"/>
    <x v="1"/>
    <x v="0"/>
    <x v="3"/>
    <x v="5"/>
    <x v="1"/>
    <x v="27"/>
  </r>
  <r>
    <x v="2"/>
    <x v="5"/>
    <x v="1"/>
    <x v="3"/>
    <x v="5"/>
    <x v="6"/>
    <x v="6"/>
    <x v="28"/>
  </r>
  <r>
    <x v="2"/>
    <x v="5"/>
    <x v="1"/>
    <x v="1"/>
    <x v="3"/>
    <x v="5"/>
    <x v="2"/>
    <x v="22"/>
  </r>
  <r>
    <x v="2"/>
    <x v="2"/>
    <x v="0"/>
    <x v="3"/>
    <x v="0"/>
    <x v="6"/>
    <x v="0"/>
    <x v="29"/>
  </r>
  <r>
    <x v="2"/>
    <x v="5"/>
    <x v="1"/>
    <x v="3"/>
    <x v="5"/>
    <x v="6"/>
    <x v="6"/>
    <x v="28"/>
  </r>
  <r>
    <x v="2"/>
    <x v="5"/>
    <x v="1"/>
    <x v="1"/>
    <x v="3"/>
    <x v="5"/>
    <x v="2"/>
    <x v="22"/>
  </r>
  <r>
    <x v="1"/>
    <x v="2"/>
    <x v="0"/>
    <x v="5"/>
    <x v="1"/>
    <x v="5"/>
    <x v="3"/>
    <x v="30"/>
  </r>
  <r>
    <x v="1"/>
    <x v="3"/>
    <x v="0"/>
    <x v="0"/>
    <x v="0"/>
    <x v="2"/>
    <x v="0"/>
    <x v="31"/>
  </r>
  <r>
    <x v="1"/>
    <x v="3"/>
    <x v="0"/>
    <x v="5"/>
    <x v="1"/>
    <x v="5"/>
    <x v="0"/>
    <x v="32"/>
  </r>
  <r>
    <x v="1"/>
    <x v="3"/>
    <x v="0"/>
    <x v="3"/>
    <x v="0"/>
    <x v="2"/>
    <x v="2"/>
    <x v="33"/>
  </r>
  <r>
    <x v="0"/>
    <x v="3"/>
    <x v="0"/>
    <x v="5"/>
    <x v="3"/>
    <x v="6"/>
    <x v="1"/>
    <x v="34"/>
  </r>
  <r>
    <x v="0"/>
    <x v="3"/>
    <x v="0"/>
    <x v="3"/>
    <x v="3"/>
    <x v="6"/>
    <x v="3"/>
    <x v="35"/>
  </r>
  <r>
    <x v="0"/>
    <x v="3"/>
    <x v="0"/>
    <x v="5"/>
    <x v="1"/>
    <x v="9"/>
    <x v="5"/>
    <x v="36"/>
  </r>
  <r>
    <x v="0"/>
    <x v="2"/>
    <x v="0"/>
    <x v="0"/>
    <x v="0"/>
    <x v="3"/>
    <x v="4"/>
    <x v="37"/>
  </r>
  <r>
    <x v="0"/>
    <x v="2"/>
    <x v="0"/>
    <x v="3"/>
    <x v="3"/>
    <x v="0"/>
    <x v="1"/>
    <x v="38"/>
  </r>
  <r>
    <x v="0"/>
    <x v="2"/>
    <x v="0"/>
    <x v="5"/>
    <x v="3"/>
    <x v="3"/>
    <x v="3"/>
    <x v="39"/>
  </r>
  <r>
    <x v="0"/>
    <x v="0"/>
    <x v="0"/>
    <x v="5"/>
    <x v="0"/>
    <x v="6"/>
    <x v="2"/>
    <x v="33"/>
  </r>
  <r>
    <x v="2"/>
    <x v="0"/>
    <x v="0"/>
    <x v="0"/>
    <x v="3"/>
    <x v="0"/>
    <x v="0"/>
    <x v="40"/>
  </r>
  <r>
    <x v="2"/>
    <x v="0"/>
    <x v="0"/>
    <x v="5"/>
    <x v="1"/>
    <x v="2"/>
    <x v="0"/>
    <x v="41"/>
  </r>
  <r>
    <x v="2"/>
    <x v="1"/>
    <x v="1"/>
    <x v="0"/>
    <x v="4"/>
    <x v="2"/>
    <x v="6"/>
    <x v="42"/>
  </r>
  <r>
    <x v="2"/>
    <x v="1"/>
    <x v="1"/>
    <x v="4"/>
    <x v="4"/>
    <x v="5"/>
    <x v="3"/>
    <x v="43"/>
  </r>
  <r>
    <x v="2"/>
    <x v="4"/>
    <x v="1"/>
    <x v="4"/>
    <x v="2"/>
    <x v="2"/>
    <x v="6"/>
    <x v="44"/>
  </r>
  <r>
    <x v="2"/>
    <x v="4"/>
    <x v="1"/>
    <x v="3"/>
    <x v="2"/>
    <x v="6"/>
    <x v="7"/>
    <x v="34"/>
  </r>
  <r>
    <x v="2"/>
    <x v="5"/>
    <x v="1"/>
    <x v="0"/>
    <x v="5"/>
    <x v="5"/>
    <x v="2"/>
    <x v="45"/>
  </r>
  <r>
    <x v="2"/>
    <x v="5"/>
    <x v="1"/>
    <x v="0"/>
    <x v="3"/>
    <x v="6"/>
    <x v="1"/>
    <x v="46"/>
  </r>
  <r>
    <x v="2"/>
    <x v="2"/>
    <x v="0"/>
    <x v="3"/>
    <x v="0"/>
    <x v="9"/>
    <x v="0"/>
    <x v="25"/>
  </r>
  <r>
    <x v="3"/>
    <x v="0"/>
    <x v="0"/>
    <x v="0"/>
    <x v="0"/>
    <x v="0"/>
    <x v="0"/>
    <x v="0"/>
  </r>
  <r>
    <x v="4"/>
    <x v="0"/>
    <x v="0"/>
    <x v="0"/>
    <x v="1"/>
    <x v="1"/>
    <x v="1"/>
    <x v="1"/>
  </r>
  <r>
    <x v="5"/>
    <x v="1"/>
    <x v="1"/>
    <x v="1"/>
    <x v="2"/>
    <x v="10"/>
    <x v="2"/>
    <x v="2"/>
  </r>
  <r>
    <x v="4"/>
    <x v="0"/>
    <x v="0"/>
    <x v="2"/>
    <x v="3"/>
    <x v="3"/>
    <x v="3"/>
    <x v="3"/>
  </r>
  <r>
    <x v="3"/>
    <x v="2"/>
    <x v="0"/>
    <x v="1"/>
    <x v="3"/>
    <x v="4"/>
    <x v="3"/>
    <x v="4"/>
  </r>
  <r>
    <x v="3"/>
    <x v="2"/>
    <x v="0"/>
    <x v="0"/>
    <x v="3"/>
    <x v="4"/>
    <x v="4"/>
    <x v="5"/>
  </r>
  <r>
    <x v="3"/>
    <x v="0"/>
    <x v="0"/>
    <x v="0"/>
    <x v="1"/>
    <x v="1"/>
    <x v="5"/>
    <x v="6"/>
  </r>
  <r>
    <x v="3"/>
    <x v="2"/>
    <x v="0"/>
    <x v="1"/>
    <x v="0"/>
    <x v="2"/>
    <x v="5"/>
    <x v="7"/>
  </r>
  <r>
    <x v="4"/>
    <x v="2"/>
    <x v="0"/>
    <x v="3"/>
    <x v="3"/>
    <x v="11"/>
    <x v="0"/>
    <x v="8"/>
  </r>
  <r>
    <x v="4"/>
    <x v="2"/>
    <x v="0"/>
    <x v="3"/>
    <x v="1"/>
    <x v="3"/>
    <x v="3"/>
    <x v="9"/>
  </r>
  <r>
    <x v="4"/>
    <x v="3"/>
    <x v="0"/>
    <x v="0"/>
    <x v="0"/>
    <x v="0"/>
    <x v="0"/>
    <x v="10"/>
  </r>
  <r>
    <x v="4"/>
    <x v="3"/>
    <x v="0"/>
    <x v="0"/>
    <x v="1"/>
    <x v="2"/>
    <x v="0"/>
    <x v="11"/>
  </r>
  <r>
    <x v="4"/>
    <x v="3"/>
    <x v="0"/>
    <x v="1"/>
    <x v="0"/>
    <x v="0"/>
    <x v="2"/>
    <x v="12"/>
  </r>
  <r>
    <x v="3"/>
    <x v="3"/>
    <x v="0"/>
    <x v="1"/>
    <x v="3"/>
    <x v="5"/>
    <x v="1"/>
    <x v="13"/>
  </r>
  <r>
    <x v="3"/>
    <x v="3"/>
    <x v="0"/>
    <x v="3"/>
    <x v="3"/>
    <x v="5"/>
    <x v="3"/>
    <x v="14"/>
  </r>
  <r>
    <x v="3"/>
    <x v="3"/>
    <x v="0"/>
    <x v="3"/>
    <x v="1"/>
    <x v="12"/>
    <x v="5"/>
    <x v="15"/>
  </r>
  <r>
    <x v="3"/>
    <x v="2"/>
    <x v="0"/>
    <x v="2"/>
    <x v="0"/>
    <x v="7"/>
    <x v="4"/>
    <x v="16"/>
  </r>
  <r>
    <x v="3"/>
    <x v="2"/>
    <x v="0"/>
    <x v="2"/>
    <x v="3"/>
    <x v="3"/>
    <x v="1"/>
    <x v="17"/>
  </r>
  <r>
    <x v="3"/>
    <x v="2"/>
    <x v="0"/>
    <x v="3"/>
    <x v="3"/>
    <x v="8"/>
    <x v="3"/>
    <x v="18"/>
  </r>
  <r>
    <x v="3"/>
    <x v="0"/>
    <x v="0"/>
    <x v="3"/>
    <x v="0"/>
    <x v="13"/>
    <x v="2"/>
    <x v="19"/>
  </r>
  <r>
    <x v="5"/>
    <x v="0"/>
    <x v="0"/>
    <x v="1"/>
    <x v="3"/>
    <x v="7"/>
    <x v="0"/>
    <x v="20"/>
  </r>
  <r>
    <x v="5"/>
    <x v="0"/>
    <x v="0"/>
    <x v="0"/>
    <x v="1"/>
    <x v="0"/>
    <x v="0"/>
    <x v="47"/>
  </r>
  <r>
    <x v="5"/>
    <x v="1"/>
    <x v="1"/>
    <x v="0"/>
    <x v="4"/>
    <x v="0"/>
    <x v="6"/>
    <x v="11"/>
  </r>
  <r>
    <x v="5"/>
    <x v="1"/>
    <x v="1"/>
    <x v="4"/>
    <x v="4"/>
    <x v="10"/>
    <x v="7"/>
    <x v="23"/>
  </r>
  <r>
    <x v="5"/>
    <x v="4"/>
    <x v="1"/>
    <x v="4"/>
    <x v="2"/>
    <x v="1"/>
    <x v="6"/>
    <x v="48"/>
  </r>
  <r>
    <x v="5"/>
    <x v="4"/>
    <x v="1"/>
    <x v="3"/>
    <x v="2"/>
    <x v="5"/>
    <x v="7"/>
    <x v="25"/>
  </r>
  <r>
    <x v="2"/>
    <x v="5"/>
    <x v="1"/>
    <x v="0"/>
    <x v="5"/>
    <x v="2"/>
    <x v="2"/>
    <x v="26"/>
  </r>
  <r>
    <x v="2"/>
    <x v="5"/>
    <x v="1"/>
    <x v="0"/>
    <x v="3"/>
    <x v="7"/>
    <x v="1"/>
    <x v="27"/>
  </r>
  <r>
    <x v="5"/>
    <x v="5"/>
    <x v="1"/>
    <x v="3"/>
    <x v="5"/>
    <x v="6"/>
    <x v="6"/>
    <x v="28"/>
  </r>
  <r>
    <x v="5"/>
    <x v="5"/>
    <x v="1"/>
    <x v="1"/>
    <x v="3"/>
    <x v="5"/>
    <x v="2"/>
    <x v="22"/>
  </r>
  <r>
    <x v="5"/>
    <x v="2"/>
    <x v="0"/>
    <x v="3"/>
    <x v="0"/>
    <x v="6"/>
    <x v="0"/>
    <x v="29"/>
  </r>
  <r>
    <x v="2"/>
    <x v="5"/>
    <x v="1"/>
    <x v="3"/>
    <x v="5"/>
    <x v="6"/>
    <x v="6"/>
    <x v="28"/>
  </r>
  <r>
    <x v="2"/>
    <x v="5"/>
    <x v="1"/>
    <x v="1"/>
    <x v="3"/>
    <x v="5"/>
    <x v="2"/>
    <x v="22"/>
  </r>
  <r>
    <x v="4"/>
    <x v="2"/>
    <x v="0"/>
    <x v="5"/>
    <x v="1"/>
    <x v="5"/>
    <x v="3"/>
    <x v="30"/>
  </r>
  <r>
    <x v="4"/>
    <x v="3"/>
    <x v="0"/>
    <x v="0"/>
    <x v="0"/>
    <x v="2"/>
    <x v="0"/>
    <x v="49"/>
  </r>
  <r>
    <x v="4"/>
    <x v="3"/>
    <x v="0"/>
    <x v="5"/>
    <x v="1"/>
    <x v="5"/>
    <x v="0"/>
    <x v="50"/>
  </r>
  <r>
    <x v="4"/>
    <x v="3"/>
    <x v="0"/>
    <x v="3"/>
    <x v="0"/>
    <x v="2"/>
    <x v="2"/>
    <x v="51"/>
  </r>
  <r>
    <x v="3"/>
    <x v="3"/>
    <x v="0"/>
    <x v="5"/>
    <x v="3"/>
    <x v="6"/>
    <x v="1"/>
    <x v="34"/>
  </r>
  <r>
    <x v="3"/>
    <x v="3"/>
    <x v="0"/>
    <x v="3"/>
    <x v="3"/>
    <x v="6"/>
    <x v="3"/>
    <x v="35"/>
  </r>
  <r>
    <x v="3"/>
    <x v="3"/>
    <x v="0"/>
    <x v="5"/>
    <x v="1"/>
    <x v="4"/>
    <x v="5"/>
    <x v="36"/>
  </r>
  <r>
    <x v="3"/>
    <x v="2"/>
    <x v="0"/>
    <x v="0"/>
    <x v="0"/>
    <x v="3"/>
    <x v="4"/>
    <x v="37"/>
  </r>
  <r>
    <x v="3"/>
    <x v="2"/>
    <x v="0"/>
    <x v="3"/>
    <x v="3"/>
    <x v="0"/>
    <x v="1"/>
    <x v="38"/>
  </r>
  <r>
    <x v="3"/>
    <x v="2"/>
    <x v="0"/>
    <x v="5"/>
    <x v="3"/>
    <x v="3"/>
    <x v="3"/>
    <x v="39"/>
  </r>
  <r>
    <x v="3"/>
    <x v="0"/>
    <x v="0"/>
    <x v="5"/>
    <x v="0"/>
    <x v="12"/>
    <x v="2"/>
    <x v="52"/>
  </r>
  <r>
    <x v="5"/>
    <x v="0"/>
    <x v="0"/>
    <x v="0"/>
    <x v="3"/>
    <x v="0"/>
    <x v="0"/>
    <x v="53"/>
  </r>
  <r>
    <x v="5"/>
    <x v="0"/>
    <x v="0"/>
    <x v="5"/>
    <x v="1"/>
    <x v="2"/>
    <x v="0"/>
    <x v="54"/>
  </r>
  <r>
    <x v="5"/>
    <x v="1"/>
    <x v="1"/>
    <x v="0"/>
    <x v="4"/>
    <x v="2"/>
    <x v="6"/>
    <x v="42"/>
  </r>
  <r>
    <x v="2"/>
    <x v="1"/>
    <x v="1"/>
    <x v="4"/>
    <x v="4"/>
    <x v="5"/>
    <x v="3"/>
    <x v="43"/>
  </r>
  <r>
    <x v="2"/>
    <x v="4"/>
    <x v="1"/>
    <x v="4"/>
    <x v="2"/>
    <x v="2"/>
    <x v="6"/>
    <x v="55"/>
  </r>
  <r>
    <x v="5"/>
    <x v="4"/>
    <x v="1"/>
    <x v="3"/>
    <x v="2"/>
    <x v="3"/>
    <x v="7"/>
    <x v="34"/>
  </r>
  <r>
    <x v="5"/>
    <x v="5"/>
    <x v="1"/>
    <x v="0"/>
    <x v="5"/>
    <x v="5"/>
    <x v="2"/>
    <x v="45"/>
  </r>
  <r>
    <x v="2"/>
    <x v="5"/>
    <x v="1"/>
    <x v="0"/>
    <x v="3"/>
    <x v="12"/>
    <x v="1"/>
    <x v="46"/>
  </r>
  <r>
    <x v="2"/>
    <x v="2"/>
    <x v="0"/>
    <x v="3"/>
    <x v="0"/>
    <x v="14"/>
    <x v="0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s v="Nowa Moda"/>
    <x v="0"/>
    <s v="M"/>
    <x v="0"/>
    <n v="44"/>
    <n v="5"/>
    <s v="szary"/>
    <n v="890"/>
    <n v="4450"/>
  </r>
  <r>
    <s v="Elegancja"/>
    <x v="0"/>
    <s v="M"/>
    <x v="0"/>
    <n v="46"/>
    <n v="8"/>
    <s v="beż"/>
    <n v="910"/>
    <n v="7280"/>
  </r>
  <r>
    <s v="Krawiec"/>
    <x v="1"/>
    <s v="K"/>
    <x v="1"/>
    <n v="38"/>
    <n v="4"/>
    <s v="popiel"/>
    <n v="430"/>
    <n v="1720"/>
  </r>
  <r>
    <s v="Elegancja"/>
    <x v="0"/>
    <s v="M"/>
    <x v="2"/>
    <n v="42"/>
    <n v="6"/>
    <s v="brąz"/>
    <n v="630"/>
    <n v="3780"/>
  </r>
  <r>
    <s v="Nowa Moda"/>
    <x v="2"/>
    <s v="M"/>
    <x v="1"/>
    <n v="42"/>
    <n v="10"/>
    <s v="brąz"/>
    <n v="230"/>
    <n v="2300"/>
  </r>
  <r>
    <s v="Nowa Moda"/>
    <x v="2"/>
    <s v="M"/>
    <x v="0"/>
    <n v="42"/>
    <n v="10"/>
    <s v="czerń"/>
    <n v="189"/>
    <n v="1890"/>
  </r>
  <r>
    <s v="Nowa Moda"/>
    <x v="0"/>
    <s v="M"/>
    <x v="0"/>
    <n v="46"/>
    <n v="8"/>
    <s v="granat"/>
    <n v="1045"/>
    <n v="8360"/>
  </r>
  <r>
    <s v="Nowa Moda"/>
    <x v="2"/>
    <s v="M"/>
    <x v="1"/>
    <n v="44"/>
    <n v="4"/>
    <s v="granat"/>
    <n v="210"/>
    <n v="840"/>
  </r>
  <r>
    <s v="Elegancja"/>
    <x v="2"/>
    <s v="M"/>
    <x v="3"/>
    <n v="42"/>
    <n v="6"/>
    <s v="szary"/>
    <n v="134"/>
    <n v="804"/>
  </r>
  <r>
    <s v="Elegancja"/>
    <x v="2"/>
    <s v="M"/>
    <x v="3"/>
    <n v="46"/>
    <n v="6"/>
    <s v="brąz"/>
    <n v="156"/>
    <n v="936"/>
  </r>
  <r>
    <s v="Elegancja"/>
    <x v="3"/>
    <s v="M"/>
    <x v="0"/>
    <n v="44"/>
    <n v="5"/>
    <s v="szary"/>
    <n v="420"/>
    <n v="2100"/>
  </r>
  <r>
    <s v="Elegancja"/>
    <x v="3"/>
    <s v="M"/>
    <x v="0"/>
    <n v="46"/>
    <n v="4"/>
    <s v="szary"/>
    <n v="390"/>
    <n v="1560"/>
  </r>
  <r>
    <s v="Elegancja"/>
    <x v="3"/>
    <s v="M"/>
    <x v="1"/>
    <n v="44"/>
    <n v="5"/>
    <s v="popiel"/>
    <n v="280"/>
    <n v="1400"/>
  </r>
  <r>
    <s v="Nowa Moda"/>
    <x v="3"/>
    <s v="M"/>
    <x v="1"/>
    <n v="42"/>
    <n v="3"/>
    <s v="beż"/>
    <n v="310"/>
    <n v="930"/>
  </r>
  <r>
    <s v="Nowa Moda"/>
    <x v="3"/>
    <s v="M"/>
    <x v="3"/>
    <n v="42"/>
    <n v="3"/>
    <s v="brąz"/>
    <n v="340"/>
    <n v="1020"/>
  </r>
  <r>
    <s v="Nowa Moda"/>
    <x v="3"/>
    <s v="M"/>
    <x v="3"/>
    <n v="46"/>
    <n v="2"/>
    <s v="granat"/>
    <n v="330"/>
    <n v="660"/>
  </r>
  <r>
    <s v="Nowa Moda"/>
    <x v="2"/>
    <s v="M"/>
    <x v="2"/>
    <n v="44"/>
    <n v="7"/>
    <s v="czerń"/>
    <n v="132"/>
    <n v="924"/>
  </r>
  <r>
    <s v="Nowa Moda"/>
    <x v="2"/>
    <s v="M"/>
    <x v="2"/>
    <n v="42"/>
    <n v="6"/>
    <s v="beż"/>
    <n v="122"/>
    <n v="732"/>
  </r>
  <r>
    <s v="Nowa Moda"/>
    <x v="2"/>
    <s v="M"/>
    <x v="3"/>
    <n v="42"/>
    <n v="9"/>
    <s v="brąz"/>
    <n v="140"/>
    <n v="1260"/>
  </r>
  <r>
    <s v="Nowa Moda"/>
    <x v="0"/>
    <s v="M"/>
    <x v="3"/>
    <n v="44"/>
    <n v="3"/>
    <s v="popiel"/>
    <n v="720"/>
    <n v="2160"/>
  </r>
  <r>
    <s v="Krawiec"/>
    <x v="0"/>
    <s v="M"/>
    <x v="1"/>
    <n v="42"/>
    <n v="7"/>
    <s v="szary"/>
    <n v="640"/>
    <n v="4480"/>
  </r>
  <r>
    <s v="Krawiec"/>
    <x v="0"/>
    <s v="M"/>
    <x v="0"/>
    <n v="46"/>
    <n v="5"/>
    <s v="szary"/>
    <n v="1170"/>
    <n v="5850"/>
  </r>
  <r>
    <s v="Krawiec"/>
    <x v="1"/>
    <s v="K"/>
    <x v="0"/>
    <n v="36"/>
    <n v="5"/>
    <s v="błękit"/>
    <n v="380"/>
    <n v="1900"/>
  </r>
  <r>
    <s v="Krawiec"/>
    <x v="1"/>
    <s v="K"/>
    <x v="4"/>
    <n v="36"/>
    <n v="4"/>
    <s v="róż"/>
    <n v="260"/>
    <n v="1040"/>
  </r>
  <r>
    <s v="Krawiec"/>
    <x v="4"/>
    <s v="K"/>
    <x v="4"/>
    <n v="38"/>
    <n v="8"/>
    <s v="błękit"/>
    <n v="105"/>
    <n v="840"/>
  </r>
  <r>
    <s v="Krawiec"/>
    <x v="4"/>
    <s v="K"/>
    <x v="3"/>
    <n v="38"/>
    <n v="3"/>
    <s v="róż"/>
    <n v="130"/>
    <n v="390"/>
  </r>
  <r>
    <s v="Krawiec"/>
    <x v="5"/>
    <s v="K"/>
    <x v="0"/>
    <n v="40"/>
    <n v="4"/>
    <s v="popiel"/>
    <n v="520"/>
    <n v="2080"/>
  </r>
  <r>
    <s v="Krawiec"/>
    <x v="5"/>
    <s v="K"/>
    <x v="0"/>
    <n v="42"/>
    <n v="3"/>
    <s v="beż"/>
    <n v="550"/>
    <n v="1650"/>
  </r>
  <r>
    <s v="Krawiec"/>
    <x v="5"/>
    <s v="K"/>
    <x v="3"/>
    <n v="40"/>
    <n v="2"/>
    <s v="błękit"/>
    <n v="410"/>
    <n v="820"/>
  </r>
  <r>
    <s v="Krawiec"/>
    <x v="5"/>
    <s v="K"/>
    <x v="1"/>
    <n v="42"/>
    <n v="3"/>
    <s v="popiel"/>
    <n v="380"/>
    <n v="1140"/>
  </r>
  <r>
    <s v="Krawiec"/>
    <x v="2"/>
    <s v="M"/>
    <x v="3"/>
    <n v="44"/>
    <n v="2"/>
    <s v="szary"/>
    <n v="150"/>
    <n v="300"/>
  </r>
  <r>
    <s v="Krawiec"/>
    <x v="5"/>
    <s v="K"/>
    <x v="3"/>
    <n v="40"/>
    <n v="2"/>
    <s v="błękit"/>
    <n v="410"/>
    <n v="820"/>
  </r>
  <r>
    <s v="Krawiec"/>
    <x v="5"/>
    <s v="K"/>
    <x v="1"/>
    <n v="42"/>
    <n v="3"/>
    <s v="popiel"/>
    <n v="380"/>
    <n v="1140"/>
  </r>
  <r>
    <s v="Elegancja"/>
    <x v="2"/>
    <s v="M"/>
    <x v="5"/>
    <n v="46"/>
    <n v="3"/>
    <s v="brąz"/>
    <n v="56"/>
    <n v="168"/>
  </r>
  <r>
    <s v="Elegancja"/>
    <x v="3"/>
    <s v="M"/>
    <x v="0"/>
    <n v="44"/>
    <n v="4"/>
    <s v="szary"/>
    <n v="50"/>
    <n v="200"/>
  </r>
  <r>
    <s v="Elegancja"/>
    <x v="3"/>
    <s v="M"/>
    <x v="5"/>
    <n v="46"/>
    <n v="3"/>
    <s v="szary"/>
    <n v="80"/>
    <n v="240"/>
  </r>
  <r>
    <s v="Elegancja"/>
    <x v="3"/>
    <s v="M"/>
    <x v="3"/>
    <n v="44"/>
    <n v="4"/>
    <s v="popiel"/>
    <n v="70"/>
    <n v="280"/>
  </r>
  <r>
    <s v="Nowa Moda"/>
    <x v="3"/>
    <s v="M"/>
    <x v="5"/>
    <n v="42"/>
    <n v="2"/>
    <s v="beż"/>
    <n v="110"/>
    <n v="220"/>
  </r>
  <r>
    <s v="Nowa Moda"/>
    <x v="3"/>
    <s v="M"/>
    <x v="3"/>
    <n v="42"/>
    <n v="2"/>
    <s v="brąz"/>
    <n v="85"/>
    <n v="170"/>
  </r>
  <r>
    <s v="Nowa Moda"/>
    <x v="3"/>
    <s v="M"/>
    <x v="5"/>
    <n v="46"/>
    <n v="1"/>
    <s v="granat"/>
    <n v="90"/>
    <n v="90"/>
  </r>
  <r>
    <s v="Nowa Moda"/>
    <x v="2"/>
    <s v="M"/>
    <x v="0"/>
    <n v="44"/>
    <n v="6"/>
    <s v="czerń"/>
    <n v="45"/>
    <n v="270"/>
  </r>
  <r>
    <s v="Nowa Moda"/>
    <x v="2"/>
    <s v="M"/>
    <x v="3"/>
    <n v="42"/>
    <n v="5"/>
    <s v="beż"/>
    <n v="46"/>
    <n v="230"/>
  </r>
  <r>
    <s v="Nowa Moda"/>
    <x v="2"/>
    <s v="M"/>
    <x v="5"/>
    <n v="42"/>
    <n v="6"/>
    <s v="brąz"/>
    <n v="65"/>
    <n v="390"/>
  </r>
  <r>
    <s v="Nowa Moda"/>
    <x v="0"/>
    <s v="M"/>
    <x v="5"/>
    <n v="44"/>
    <n v="2"/>
    <s v="popiel"/>
    <n v="70"/>
    <n v="140"/>
  </r>
  <r>
    <s v="Krawiec"/>
    <x v="0"/>
    <s v="M"/>
    <x v="0"/>
    <n v="42"/>
    <n v="5"/>
    <s v="szary"/>
    <n v="66"/>
    <n v="330"/>
  </r>
  <r>
    <s v="Krawiec"/>
    <x v="0"/>
    <s v="M"/>
    <x v="5"/>
    <n v="46"/>
    <n v="4"/>
    <s v="szary"/>
    <n v="61"/>
    <n v="244"/>
  </r>
  <r>
    <s v="Krawiec"/>
    <x v="1"/>
    <s v="K"/>
    <x v="0"/>
    <n v="36"/>
    <n v="4"/>
    <s v="błękit"/>
    <n v="350"/>
    <n v="1400"/>
  </r>
  <r>
    <s v="Krawiec"/>
    <x v="1"/>
    <s v="K"/>
    <x v="4"/>
    <n v="36"/>
    <n v="3"/>
    <s v="brąz"/>
    <n v="240"/>
    <n v="720"/>
  </r>
  <r>
    <s v="Krawiec"/>
    <x v="4"/>
    <s v="K"/>
    <x v="4"/>
    <n v="38"/>
    <n v="4"/>
    <s v="błękit"/>
    <n v="95"/>
    <n v="380"/>
  </r>
  <r>
    <s v="Krawiec"/>
    <x v="4"/>
    <s v="K"/>
    <x v="3"/>
    <n v="38"/>
    <n v="2"/>
    <s v="róż"/>
    <n v="110"/>
    <n v="220"/>
  </r>
  <r>
    <s v="Krawiec"/>
    <x v="5"/>
    <s v="K"/>
    <x v="0"/>
    <n v="40"/>
    <n v="3"/>
    <s v="popiel"/>
    <n v="500"/>
    <n v="1500"/>
  </r>
  <r>
    <s v="Krawiec"/>
    <x v="5"/>
    <s v="K"/>
    <x v="0"/>
    <n v="42"/>
    <n v="2"/>
    <s v="beż"/>
    <n v="530"/>
    <n v="1060"/>
  </r>
  <r>
    <s v="Krawiec"/>
    <x v="2"/>
    <s v="M"/>
    <x v="3"/>
    <n v="44"/>
    <n v="1"/>
    <s v="szary"/>
    <n v="130"/>
    <n v="130"/>
  </r>
  <r>
    <s v="Glamour"/>
    <x v="0"/>
    <s v="M"/>
    <x v="0"/>
    <n v="44"/>
    <n v="5"/>
    <s v="szary"/>
    <n v="890"/>
    <n v="4450"/>
  </r>
  <r>
    <s v="Szyk"/>
    <x v="0"/>
    <s v="M"/>
    <x v="0"/>
    <n v="46"/>
    <n v="8"/>
    <s v="beż"/>
    <n v="910"/>
    <n v="7280"/>
  </r>
  <r>
    <s v="Igła i nitka"/>
    <x v="1"/>
    <s v="K"/>
    <x v="1"/>
    <n v="38"/>
    <n v="14"/>
    <s v="popiel"/>
    <n v="430"/>
    <n v="6020"/>
  </r>
  <r>
    <s v="Szyk"/>
    <x v="0"/>
    <s v="M"/>
    <x v="2"/>
    <n v="42"/>
    <n v="6"/>
    <s v="brąz"/>
    <n v="630"/>
    <n v="3780"/>
  </r>
  <r>
    <s v="Glamour"/>
    <x v="2"/>
    <s v="M"/>
    <x v="1"/>
    <n v="42"/>
    <n v="10"/>
    <s v="brąz"/>
    <n v="230"/>
    <n v="2300"/>
  </r>
  <r>
    <s v="Glamour"/>
    <x v="2"/>
    <s v="M"/>
    <x v="0"/>
    <n v="42"/>
    <n v="10"/>
    <s v="czerń"/>
    <n v="189"/>
    <n v="1890"/>
  </r>
  <r>
    <s v="Glamour"/>
    <x v="0"/>
    <s v="M"/>
    <x v="0"/>
    <n v="46"/>
    <n v="8"/>
    <s v="granat"/>
    <n v="1045"/>
    <n v="8360"/>
  </r>
  <r>
    <s v="Glamour"/>
    <x v="2"/>
    <s v="M"/>
    <x v="1"/>
    <n v="44"/>
    <n v="4"/>
    <s v="granat"/>
    <n v="210"/>
    <n v="840"/>
  </r>
  <r>
    <s v="Szyk"/>
    <x v="2"/>
    <s v="M"/>
    <x v="3"/>
    <n v="42"/>
    <n v="16"/>
    <s v="szary"/>
    <n v="134"/>
    <n v="2144"/>
  </r>
  <r>
    <s v="Szyk"/>
    <x v="2"/>
    <s v="M"/>
    <x v="3"/>
    <n v="46"/>
    <n v="6"/>
    <s v="brąz"/>
    <n v="156"/>
    <n v="936"/>
  </r>
  <r>
    <s v="Szyk"/>
    <x v="3"/>
    <s v="M"/>
    <x v="0"/>
    <n v="44"/>
    <n v="5"/>
    <s v="szary"/>
    <n v="420"/>
    <n v="2100"/>
  </r>
  <r>
    <s v="Szyk"/>
    <x v="3"/>
    <s v="M"/>
    <x v="0"/>
    <n v="46"/>
    <n v="4"/>
    <s v="szary"/>
    <n v="390"/>
    <n v="1560"/>
  </r>
  <r>
    <s v="Szyk"/>
    <x v="3"/>
    <s v="M"/>
    <x v="1"/>
    <n v="44"/>
    <n v="5"/>
    <s v="popiel"/>
    <n v="280"/>
    <n v="1400"/>
  </r>
  <r>
    <s v="Glamour"/>
    <x v="3"/>
    <s v="M"/>
    <x v="1"/>
    <n v="42"/>
    <n v="3"/>
    <s v="beż"/>
    <n v="310"/>
    <n v="930"/>
  </r>
  <r>
    <s v="Glamour"/>
    <x v="3"/>
    <s v="M"/>
    <x v="3"/>
    <n v="42"/>
    <n v="3"/>
    <s v="brąz"/>
    <n v="340"/>
    <n v="1020"/>
  </r>
  <r>
    <s v="Glamour"/>
    <x v="3"/>
    <s v="M"/>
    <x v="3"/>
    <n v="46"/>
    <n v="12"/>
    <s v="granat"/>
    <n v="330"/>
    <n v="3960"/>
  </r>
  <r>
    <s v="Glamour"/>
    <x v="2"/>
    <s v="M"/>
    <x v="2"/>
    <n v="44"/>
    <n v="7"/>
    <s v="czerń"/>
    <n v="132"/>
    <n v="924"/>
  </r>
  <r>
    <s v="Glamour"/>
    <x v="2"/>
    <s v="M"/>
    <x v="2"/>
    <n v="42"/>
    <n v="6"/>
    <s v="beż"/>
    <n v="122"/>
    <n v="732"/>
  </r>
  <r>
    <s v="Glamour"/>
    <x v="2"/>
    <s v="M"/>
    <x v="3"/>
    <n v="42"/>
    <n v="9"/>
    <s v="brąz"/>
    <n v="140"/>
    <n v="1260"/>
  </r>
  <r>
    <s v="Glamour"/>
    <x v="0"/>
    <s v="M"/>
    <x v="3"/>
    <n v="44"/>
    <n v="13"/>
    <s v="popiel"/>
    <n v="720"/>
    <n v="9360"/>
  </r>
  <r>
    <s v="Igła i nitka"/>
    <x v="0"/>
    <s v="M"/>
    <x v="1"/>
    <n v="42"/>
    <n v="7"/>
    <s v="szary"/>
    <n v="640"/>
    <n v="4480"/>
  </r>
  <r>
    <s v="Igła i nitka"/>
    <x v="0"/>
    <s v="M"/>
    <x v="0"/>
    <n v="46"/>
    <n v="5"/>
    <s v="szary"/>
    <n v="1270"/>
    <n v="6350"/>
  </r>
  <r>
    <s v="Igła i nitka"/>
    <x v="1"/>
    <s v="K"/>
    <x v="0"/>
    <n v="36"/>
    <n v="5"/>
    <s v="błękit"/>
    <n v="390"/>
    <n v="1950"/>
  </r>
  <r>
    <s v="Igła i nitka"/>
    <x v="1"/>
    <s v="K"/>
    <x v="4"/>
    <n v="36"/>
    <n v="14"/>
    <s v="róż"/>
    <n v="260"/>
    <n v="3640"/>
  </r>
  <r>
    <s v="Igła i nitka"/>
    <x v="4"/>
    <s v="K"/>
    <x v="4"/>
    <n v="38"/>
    <n v="8"/>
    <s v="błękit"/>
    <n v="135"/>
    <n v="1080"/>
  </r>
  <r>
    <s v="Igła i nitka"/>
    <x v="4"/>
    <s v="K"/>
    <x v="3"/>
    <n v="38"/>
    <n v="3"/>
    <s v="róż"/>
    <n v="130"/>
    <n v="390"/>
  </r>
  <r>
    <s v="Krawiec"/>
    <x v="5"/>
    <s v="K"/>
    <x v="0"/>
    <n v="40"/>
    <n v="4"/>
    <s v="popiel"/>
    <n v="520"/>
    <n v="2080"/>
  </r>
  <r>
    <s v="Krawiec"/>
    <x v="5"/>
    <s v="K"/>
    <x v="0"/>
    <n v="42"/>
    <n v="7"/>
    <s v="beż"/>
    <n v="550"/>
    <n v="3850"/>
  </r>
  <r>
    <s v="Igła i nitka"/>
    <x v="5"/>
    <s v="K"/>
    <x v="3"/>
    <n v="40"/>
    <n v="2"/>
    <s v="błękit"/>
    <n v="410"/>
    <n v="820"/>
  </r>
  <r>
    <s v="Igła i nitka"/>
    <x v="5"/>
    <s v="K"/>
    <x v="1"/>
    <n v="42"/>
    <n v="3"/>
    <s v="popiel"/>
    <n v="380"/>
    <n v="1140"/>
  </r>
  <r>
    <s v="Igła i nitka"/>
    <x v="2"/>
    <s v="M"/>
    <x v="3"/>
    <n v="44"/>
    <n v="2"/>
    <s v="szary"/>
    <n v="150"/>
    <n v="300"/>
  </r>
  <r>
    <s v="Krawiec"/>
    <x v="5"/>
    <s v="K"/>
    <x v="3"/>
    <n v="40"/>
    <n v="2"/>
    <s v="błękit"/>
    <n v="410"/>
    <n v="820"/>
  </r>
  <r>
    <s v="Krawiec"/>
    <x v="5"/>
    <s v="K"/>
    <x v="1"/>
    <n v="42"/>
    <n v="3"/>
    <s v="popiel"/>
    <n v="380"/>
    <n v="1140"/>
  </r>
  <r>
    <s v="Szyk"/>
    <x v="2"/>
    <s v="M"/>
    <x v="5"/>
    <n v="46"/>
    <n v="3"/>
    <s v="brąz"/>
    <n v="56"/>
    <n v="168"/>
  </r>
  <r>
    <s v="Szyk"/>
    <x v="3"/>
    <s v="M"/>
    <x v="0"/>
    <n v="44"/>
    <n v="4"/>
    <s v="szary"/>
    <n v="250"/>
    <n v="1000"/>
  </r>
  <r>
    <s v="Szyk"/>
    <x v="3"/>
    <s v="M"/>
    <x v="5"/>
    <n v="46"/>
    <n v="3"/>
    <s v="szary"/>
    <n v="480"/>
    <n v="1440"/>
  </r>
  <r>
    <s v="Szyk"/>
    <x v="3"/>
    <s v="M"/>
    <x v="3"/>
    <n v="44"/>
    <n v="4"/>
    <s v="popiel"/>
    <n v="270"/>
    <n v="1080"/>
  </r>
  <r>
    <s v="Glamour"/>
    <x v="3"/>
    <s v="M"/>
    <x v="5"/>
    <n v="42"/>
    <n v="2"/>
    <s v="beż"/>
    <n v="110"/>
    <n v="220"/>
  </r>
  <r>
    <s v="Glamour"/>
    <x v="3"/>
    <s v="M"/>
    <x v="3"/>
    <n v="42"/>
    <n v="2"/>
    <s v="brąz"/>
    <n v="85"/>
    <n v="170"/>
  </r>
  <r>
    <s v="Glamour"/>
    <x v="3"/>
    <s v="M"/>
    <x v="5"/>
    <n v="46"/>
    <n v="10"/>
    <s v="granat"/>
    <n v="90"/>
    <n v="900"/>
  </r>
  <r>
    <s v="Glamour"/>
    <x v="2"/>
    <s v="M"/>
    <x v="0"/>
    <n v="44"/>
    <n v="6"/>
    <s v="czerń"/>
    <n v="45"/>
    <n v="270"/>
  </r>
  <r>
    <s v="Glamour"/>
    <x v="2"/>
    <s v="M"/>
    <x v="3"/>
    <n v="42"/>
    <n v="5"/>
    <s v="beż"/>
    <n v="46"/>
    <n v="230"/>
  </r>
  <r>
    <s v="Glamour"/>
    <x v="2"/>
    <s v="M"/>
    <x v="5"/>
    <n v="42"/>
    <n v="6"/>
    <s v="brąz"/>
    <n v="65"/>
    <n v="390"/>
  </r>
  <r>
    <s v="Glamour"/>
    <x v="0"/>
    <s v="M"/>
    <x v="5"/>
    <n v="44"/>
    <n v="12"/>
    <s v="popiel"/>
    <n v="570"/>
    <n v="6840"/>
  </r>
  <r>
    <s v="Igła i nitka"/>
    <x v="0"/>
    <s v="M"/>
    <x v="0"/>
    <n v="42"/>
    <n v="5"/>
    <s v="szary"/>
    <n v="466"/>
    <n v="2330"/>
  </r>
  <r>
    <s v="Igła i nitka"/>
    <x v="0"/>
    <s v="M"/>
    <x v="5"/>
    <n v="46"/>
    <n v="4"/>
    <s v="szary"/>
    <n v="161"/>
    <n v="644"/>
  </r>
  <r>
    <s v="Igła i nitka"/>
    <x v="1"/>
    <s v="K"/>
    <x v="0"/>
    <n v="36"/>
    <n v="4"/>
    <s v="błękit"/>
    <n v="350"/>
    <n v="1400"/>
  </r>
  <r>
    <s v="Krawiec"/>
    <x v="1"/>
    <s v="K"/>
    <x v="4"/>
    <n v="36"/>
    <n v="3"/>
    <s v="brąz"/>
    <n v="240"/>
    <n v="720"/>
  </r>
  <r>
    <s v="Krawiec"/>
    <x v="4"/>
    <s v="K"/>
    <x v="4"/>
    <n v="38"/>
    <n v="4"/>
    <s v="błękit"/>
    <n v="195"/>
    <n v="780"/>
  </r>
  <r>
    <s v="Igła i nitka"/>
    <x v="4"/>
    <s v="K"/>
    <x v="3"/>
    <n v="38"/>
    <n v="6"/>
    <s v="róż"/>
    <n v="110"/>
    <n v="660"/>
  </r>
  <r>
    <s v="Igła i nitka"/>
    <x v="5"/>
    <s v="K"/>
    <x v="0"/>
    <n v="40"/>
    <n v="3"/>
    <s v="popiel"/>
    <n v="500"/>
    <n v="1500"/>
  </r>
  <r>
    <s v="Krawiec"/>
    <x v="5"/>
    <s v="K"/>
    <x v="0"/>
    <n v="42"/>
    <n v="12"/>
    <s v="beż"/>
    <n v="530"/>
    <n v="6360"/>
  </r>
  <r>
    <s v="Krawiec"/>
    <x v="2"/>
    <s v="M"/>
    <x v="3"/>
    <n v="44"/>
    <n v="11"/>
    <s v="szary"/>
    <n v="130"/>
    <n v="1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6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 rowHeaderCaption="Liczba sztuk   " colHeaderCaption="Typ ubrania">
  <location ref="E16:L24" firstHeaderRow="1" firstDataRow="2" firstDataCol="1" rowPageCount="1" colPageCount="1"/>
  <pivotFields count="11">
    <pivotField showAll="0">
      <items count="7">
        <item x="1"/>
        <item x="3"/>
        <item x="5"/>
        <item x="2"/>
        <item x="0"/>
        <item x="4"/>
        <item t="default"/>
      </items>
    </pivotField>
    <pivotField axis="axisCol" showAll="0">
      <items count="7">
        <item x="0"/>
        <item x="1"/>
        <item x="5"/>
        <item x="3"/>
        <item x="2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7">
        <item x="2"/>
        <item x="5"/>
        <item x="1"/>
        <item x="3"/>
        <item x="0"/>
        <item x="4"/>
        <item t="default"/>
      </items>
    </pivotField>
    <pivotField axis="axisRow" showAll="0">
      <items count="7">
        <item x="4"/>
        <item x="2"/>
        <item x="5"/>
        <item x="3"/>
        <item x="0"/>
        <item x="1"/>
        <item t="default"/>
      </items>
    </pivotField>
    <pivotField dataField="1" showAll="0">
      <items count="16">
        <item x="9"/>
        <item x="6"/>
        <item x="5"/>
        <item x="2"/>
        <item x="0"/>
        <item x="3"/>
        <item x="7"/>
        <item x="1"/>
        <item x="8"/>
        <item x="4"/>
        <item x="14"/>
        <item x="12"/>
        <item x="13"/>
        <item x="10"/>
        <item x="11"/>
        <item t="default"/>
      </items>
    </pivotField>
    <pivotField showAll="0">
      <items count="9">
        <item x="1"/>
        <item x="6"/>
        <item x="3"/>
        <item x="4"/>
        <item x="5"/>
        <item x="2"/>
        <item x="7"/>
        <item x="0"/>
        <item t="default"/>
      </items>
    </pivotField>
    <pivotField numFmtId="44" showAll="0">
      <items count="57">
        <item x="37"/>
        <item x="38"/>
        <item x="31"/>
        <item x="30"/>
        <item x="41"/>
        <item x="39"/>
        <item x="40"/>
        <item x="33"/>
        <item x="32"/>
        <item x="35"/>
        <item x="36"/>
        <item x="44"/>
        <item x="24"/>
        <item x="34"/>
        <item x="17"/>
        <item x="25"/>
        <item x="16"/>
        <item x="8"/>
        <item x="48"/>
        <item x="18"/>
        <item x="29"/>
        <item x="9"/>
        <item x="54"/>
        <item x="5"/>
        <item x="55"/>
        <item x="7"/>
        <item x="4"/>
        <item x="43"/>
        <item x="49"/>
        <item x="23"/>
        <item x="51"/>
        <item x="12"/>
        <item x="13"/>
        <item x="15"/>
        <item x="14"/>
        <item x="42"/>
        <item x="22"/>
        <item x="11"/>
        <item x="28"/>
        <item x="10"/>
        <item x="2"/>
        <item x="53"/>
        <item x="50"/>
        <item x="45"/>
        <item x="26"/>
        <item x="46"/>
        <item x="27"/>
        <item x="52"/>
        <item x="3"/>
        <item x="20"/>
        <item x="19"/>
        <item x="0"/>
        <item x="1"/>
        <item x="6"/>
        <item x="21"/>
        <item x="4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Ilość ubrań wg typu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Typ i rozmiar" colHeaderCaption="Kategoria ubrania">
  <location ref="S3:V25" firstHeaderRow="1" firstDataRow="2" firstDataCol="1"/>
  <pivotFields count="11">
    <pivotField showAll="0"/>
    <pivotField axis="axisRow" showAll="0">
      <items count="7">
        <item x="0"/>
        <item x="1"/>
        <item x="5"/>
        <item x="3"/>
        <item x="2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7">
        <item x="4"/>
        <item x="2"/>
        <item x="5"/>
        <item x="3"/>
        <item x="0"/>
        <item x="1"/>
        <item t="default"/>
      </items>
    </pivotField>
    <pivotField showAll="0"/>
    <pivotField showAll="0"/>
    <pivotField numFmtId="44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21">
    <i>
      <x/>
    </i>
    <i r="1">
      <x v="3"/>
    </i>
    <i r="1">
      <x v="4"/>
    </i>
    <i r="1">
      <x v="5"/>
    </i>
    <i>
      <x v="1"/>
    </i>
    <i r="1">
      <x/>
    </i>
    <i r="1">
      <x v="1"/>
    </i>
    <i>
      <x v="2"/>
    </i>
    <i r="1">
      <x v="2"/>
    </i>
    <i r="1">
      <x v="3"/>
    </i>
    <i>
      <x v="3"/>
    </i>
    <i r="1">
      <x v="3"/>
    </i>
    <i r="1">
      <x v="4"/>
    </i>
    <i r="1">
      <x v="5"/>
    </i>
    <i>
      <x v="4"/>
    </i>
    <i r="1">
      <x v="3"/>
    </i>
    <i r="1">
      <x v="4"/>
    </i>
    <i r="1">
      <x v="5"/>
    </i>
    <i>
      <x v="5"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 Wartość odzieży" fld="8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Kolor" colHeaderCaption="Typ ubrania">
  <location ref="J3:Q13" firstHeaderRow="1" firstDataRow="2" firstDataCol="1"/>
  <pivotFields count="11">
    <pivotField showAll="0"/>
    <pivotField axis="axisCol"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/>
    <pivotField dataField="1" showAll="0"/>
    <pivotField axis="axisRow" showAll="0">
      <items count="9">
        <item x="1"/>
        <item x="6"/>
        <item x="3"/>
        <item x="4"/>
        <item x="5"/>
        <item x="2"/>
        <item x="7"/>
        <item x="0"/>
        <item t="default"/>
      </items>
    </pivotField>
    <pivotField numFmtId="4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Ilość odzieży wg typu oraz koloru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 rowHeaderCaption="Rodzaj materiału" colHeaderCaption="Styl">
  <location ref="A3:G11" firstHeaderRow="1" firstDataRow="2" firstDataCol="1"/>
  <pivotFields count="11">
    <pivotField axis="axisCol" showAll="0">
      <items count="7">
        <item x="1"/>
        <item x="3"/>
        <item x="5"/>
        <item x="2"/>
        <item x="0"/>
        <item x="4"/>
        <item t="default"/>
      </items>
    </pivotField>
    <pivotField showAll="0"/>
    <pivotField showAll="0"/>
    <pivotField axis="axisRow"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>
      <items count="16">
        <item x="9"/>
        <item x="6"/>
        <item x="5"/>
        <item x="2"/>
        <item x="0"/>
        <item x="3"/>
        <item x="7"/>
        <item x="1"/>
        <item x="8"/>
        <item x="4"/>
        <item x="14"/>
        <item x="12"/>
        <item x="13"/>
        <item x="10"/>
        <item x="11"/>
        <item t="default"/>
      </items>
    </pivotField>
    <pivotField showAll="0">
      <items count="9">
        <item x="1"/>
        <item x="6"/>
        <item x="3"/>
        <item x="4"/>
        <item x="5"/>
        <item x="2"/>
        <item x="7"/>
        <item x="0"/>
        <item t="default"/>
      </items>
    </pivotField>
    <pivotField numFmtId="44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Wartość sprzedaży wg stylu i r. materiału" fld="9" baseField="3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9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2:H10" firstHeaderRow="1" firstDataRow="2" firstDataCol="1"/>
  <pivotFields count="9">
    <pivotField showAll="0"/>
    <pivotField axis="axisCol" showAll="0">
      <items count="7">
        <item x="0"/>
        <item x="1"/>
        <item x="5"/>
        <item x="3"/>
        <item x="2"/>
        <item x="4"/>
        <item t="default"/>
      </items>
    </pivotField>
    <pivotField showAll="0"/>
    <pivotField axis="axisRow"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Udział % sprzedaży" fld="8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Nazwa_producenta" sourceName="Nazwa producenta">
  <pivotTables>
    <pivotTable tabId="23" name="Tabela przestawna6"/>
  </pivotTables>
  <data>
    <tabular pivotCacheId="1">
      <items count="6">
        <i x="1" s="1"/>
        <i x="3" s="1"/>
        <i x="5" s="1"/>
        <i x="2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Nazwa_artykułu" sourceName="Nazwa artykułu">
  <pivotTables>
    <pivotTable tabId="23" name="Tabela przestawna6"/>
  </pivotTables>
  <data>
    <tabular pivotCacheId="1">
      <items count="6">
        <i x="0" s="1"/>
        <i x="1" s="1"/>
        <i x="5" s="1"/>
        <i x="3" s="1"/>
        <i x="2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Konsument__M_–_mężczyzna__K_–_kobieta" sourceName="Konsument (M – mężczyzna, K – kobieta)">
  <pivotTables>
    <pivotTable tabId="23" name="Tabela przestawna6"/>
  </pivotTables>
  <data>
    <tabular pivotCacheId="1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odzaj_materiału" sourceName="Rodzaj materiału">
  <pivotTables>
    <pivotTable tabId="23" name="Tabela przestawna6"/>
  </pivotTables>
  <data>
    <tabular pivotCacheId="1">
      <items count="6">
        <i x="2" s="1"/>
        <i x="5" s="1"/>
        <i x="1" s="1"/>
        <i x="3" s="1"/>
        <i x="0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ozmiar" sourceName="Rozmiar">
  <pivotTables>
    <pivotTable tabId="23" name="Tabela przestawna6"/>
  </pivotTables>
  <data>
    <tabular pivotCacheId="1">
      <items count="6">
        <i x="4" s="1"/>
        <i x="2" s="1"/>
        <i x="5" s="1"/>
        <i x="3" s="1"/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Liczba_sztuk" sourceName="Liczba sztuk">
  <pivotTables>
    <pivotTable tabId="23" name="Tabela przestawna6"/>
  </pivotTables>
  <data>
    <tabular pivotCacheId="1">
      <items count="15">
        <i x="9" s="1"/>
        <i x="6" s="1"/>
        <i x="5" s="1"/>
        <i x="2" s="1"/>
        <i x="0" s="1"/>
        <i x="3" s="1"/>
        <i x="7" s="1"/>
        <i x="1" s="1"/>
        <i x="8" s="1"/>
        <i x="4" s="1"/>
        <i x="14" s="1"/>
        <i x="12" s="1"/>
        <i x="13" s="1"/>
        <i x="10" s="1"/>
        <i x="1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Kolor" sourceName="Kolor">
  <pivotTables>
    <pivotTable tabId="23" name="Tabela przestawna6"/>
  </pivotTables>
  <data>
    <tabular pivotCacheId="1">
      <items count="8">
        <i x="1" s="1"/>
        <i x="6" s="1"/>
        <i x="3" s="1"/>
        <i x="4" s="1"/>
        <i x="5" s="1"/>
        <i x="2" s="1"/>
        <i x="7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Cena_jednostkowa" sourceName="Cena jednostkowa">
  <pivotTables>
    <pivotTable tabId="23" name="Tabela przestawna6"/>
  </pivotTables>
  <data>
    <tabular pivotCacheId="1">
      <items count="56">
        <i x="37" s="1"/>
        <i x="38" s="1"/>
        <i x="31" s="1"/>
        <i x="30" s="1"/>
        <i x="41" s="1"/>
        <i x="39" s="1"/>
        <i x="40" s="1"/>
        <i x="33" s="1"/>
        <i x="32" s="1"/>
        <i x="35" s="1"/>
        <i x="36" s="1"/>
        <i x="44" s="1"/>
        <i x="24" s="1"/>
        <i x="34" s="1"/>
        <i x="17" s="1"/>
        <i x="25" s="1"/>
        <i x="16" s="1"/>
        <i x="8" s="1"/>
        <i x="48" s="1"/>
        <i x="18" s="1"/>
        <i x="29" s="1"/>
        <i x="9" s="1"/>
        <i x="54" s="1"/>
        <i x="5" s="1"/>
        <i x="55" s="1"/>
        <i x="7" s="1"/>
        <i x="4" s="1"/>
        <i x="43" s="1"/>
        <i x="49" s="1"/>
        <i x="23" s="1"/>
        <i x="51" s="1"/>
        <i x="12" s="1"/>
        <i x="13" s="1"/>
        <i x="15" s="1"/>
        <i x="14" s="1"/>
        <i x="42" s="1"/>
        <i x="22" s="1"/>
        <i x="11" s="1"/>
        <i x="28" s="1"/>
        <i x="10" s="1"/>
        <i x="2" s="1"/>
        <i x="53" s="1"/>
        <i x="50" s="1"/>
        <i x="45" s="1"/>
        <i x="26" s="1"/>
        <i x="46" s="1"/>
        <i x="27" s="1"/>
        <i x="52" s="1"/>
        <i x="3" s="1"/>
        <i x="20" s="1"/>
        <i x="19" s="1"/>
        <i x="0" s="1"/>
        <i x="1" s="1"/>
        <i x="6" s="1"/>
        <i x="21" s="1"/>
        <i x="4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zwa producenta" cache="Fragmentator_Nazwa_producenta" caption="Nazwa producenta" rowHeight="225425"/>
  <slicer name="Nazwa artykułu" cache="Fragmentator_Nazwa_artykułu" caption="Nazwa artykułu" rowHeight="225425"/>
  <slicer name="Konsument (M – mężczyzna, K – kobieta)" cache="Fragmentator_Konsument__M_–_mężczyzna__K_–_kobieta" caption="Konsument (M – mężczyzna, K – kobieta)" rowHeight="225425"/>
  <slicer name="Rodzaj materiału" cache="Fragmentator_Rodzaj_materiału" caption="Rodzaj materiału" rowHeight="225425"/>
  <slicer name="Rozmiar" cache="Fragmentator_Rozmiar" caption="Rozmiar" rowHeight="225425"/>
  <slicer name="Liczba sztuk" cache="Fragmentator_Liczba_sztuk" caption="Liczba sztuk" rowHeight="225425"/>
  <slicer name="Kolor" cache="Fragmentator_Kolor" caption="Kolor" rowHeight="225425"/>
  <slicer name="Cena jednostkowa" cache="Fragmentator_Cena_jednostkowa" caption="Cena jednostkowa" rowHeight="225425"/>
</slicers>
</file>

<file path=xl/tables/table1.xml><?xml version="1.0" encoding="utf-8"?>
<table xmlns="http://schemas.openxmlformats.org/spreadsheetml/2006/main" id="1" name="Tabela1" displayName="Tabela1" ref="A1:H15" totalsRowShown="0">
  <autoFilter ref="A1:H15"/>
  <tableColumns count="8">
    <tableColumn id="1" name="Nazwa producenta"/>
    <tableColumn id="2" name="Nazwa artykułu"/>
    <tableColumn id="3" name="Konsument (M – mężczyzna, K – kobieta)"/>
    <tableColumn id="4" name="Rodzaj materiału"/>
    <tableColumn id="5" name="Rozmiar"/>
    <tableColumn id="6" name="Liczba sztuk"/>
    <tableColumn id="7" name="Kolor"/>
    <tableColumn id="8" name="Cena jednostkow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0" sqref="B10"/>
    </sheetView>
  </sheetViews>
  <sheetFormatPr defaultColWidth="9.140625" defaultRowHeight="12.75"/>
  <cols>
    <col min="1" max="1" width="14.5703125" style="17" customWidth="1"/>
    <col min="2" max="2" width="21.85546875" style="17" customWidth="1"/>
    <col min="3" max="3" width="22.28515625" style="17" customWidth="1"/>
    <col min="4" max="4" width="15.28515625" style="17" customWidth="1"/>
    <col min="5" max="5" width="8.5703125" style="17" customWidth="1"/>
    <col min="6" max="16384" width="9.140625" style="17"/>
  </cols>
  <sheetData>
    <row r="1" spans="1:11" s="16" customFormat="1" ht="30" customHeight="1">
      <c r="A1" s="51" t="s">
        <v>50</v>
      </c>
      <c r="B1" s="52"/>
      <c r="C1" s="52"/>
      <c r="D1" s="52"/>
      <c r="E1" s="53"/>
      <c r="F1" s="53"/>
      <c r="G1" s="53"/>
      <c r="H1" s="53"/>
      <c r="I1" s="53"/>
      <c r="J1" s="53"/>
      <c r="K1" s="53"/>
    </row>
    <row r="2" spans="1:11" s="16" customFormat="1" ht="63.6" customHeight="1">
      <c r="A2" s="54" t="s">
        <v>65</v>
      </c>
      <c r="B2" s="55"/>
      <c r="C2" s="55"/>
      <c r="D2" s="55"/>
      <c r="E2" s="56"/>
      <c r="F2" s="56"/>
      <c r="G2" s="56"/>
      <c r="H2" s="56"/>
      <c r="I2" s="56"/>
      <c r="J2" s="56"/>
      <c r="K2" s="56"/>
    </row>
    <row r="3" spans="1:11" s="16" customFormat="1" ht="45.6" customHeight="1" thickBot="1">
      <c r="A3" s="27"/>
      <c r="B3" s="25"/>
      <c r="C3" s="25"/>
      <c r="D3" s="25"/>
      <c r="E3" s="26"/>
      <c r="F3" s="26"/>
      <c r="G3" s="26"/>
      <c r="H3" s="26"/>
      <c r="I3" s="26"/>
      <c r="J3" s="26"/>
      <c r="K3" s="26"/>
    </row>
    <row r="4" spans="1:11" ht="30" customHeight="1" thickBot="1">
      <c r="A4" s="22" t="s">
        <v>46</v>
      </c>
      <c r="B4" s="20" t="s">
        <v>45</v>
      </c>
    </row>
    <row r="5" spans="1:11" ht="15">
      <c r="A5" s="18">
        <v>5000</v>
      </c>
      <c r="B5" s="19" t="str">
        <f>IF(A5&gt;100,"Duże",IF(A5&gt;0,"dodatnie",IF(A5=0,"ZERO",IF(A5&gt;-50,"ujemne","B ujemne"))))</f>
        <v>Duże</v>
      </c>
    </row>
    <row r="6" spans="1:11" ht="15">
      <c r="A6" s="24">
        <v>1000</v>
      </c>
      <c r="B6" s="19" t="str">
        <f t="shared" ref="B6:B12" si="0">IF(A6&gt;100,"Duże",IF(A6&gt;0,"dodatnie",IF(A6=0,"ZERO",IF(A6&gt;-50,"ujemne","B ujemne"))))</f>
        <v>Duże</v>
      </c>
    </row>
    <row r="7" spans="1:11" ht="15">
      <c r="A7" s="24">
        <v>100</v>
      </c>
      <c r="B7" s="19" t="str">
        <f t="shared" si="0"/>
        <v>dodatnie</v>
      </c>
    </row>
    <row r="8" spans="1:11" ht="15">
      <c r="A8" s="24">
        <v>50</v>
      </c>
      <c r="B8" s="19" t="str">
        <f t="shared" si="0"/>
        <v>dodatnie</v>
      </c>
    </row>
    <row r="9" spans="1:11" ht="15">
      <c r="A9" s="24">
        <v>0</v>
      </c>
      <c r="B9" s="19" t="str">
        <f t="shared" si="0"/>
        <v>ZERO</v>
      </c>
    </row>
    <row r="10" spans="1:11" ht="15">
      <c r="A10" s="24">
        <v>-40</v>
      </c>
      <c r="B10" s="19" t="str">
        <f t="shared" si="0"/>
        <v>ujemne</v>
      </c>
    </row>
    <row r="11" spans="1:11" ht="15">
      <c r="A11" s="24">
        <v>-50</v>
      </c>
      <c r="B11" s="19" t="str">
        <f t="shared" si="0"/>
        <v>B ujemne</v>
      </c>
    </row>
    <row r="12" spans="1:11" ht="15.75" thickBot="1">
      <c r="A12" s="23">
        <v>-100</v>
      </c>
      <c r="B12" s="19" t="str">
        <f t="shared" si="0"/>
        <v>B ujemne</v>
      </c>
    </row>
  </sheetData>
  <mergeCells count="2">
    <mergeCell ref="A1:K1"/>
    <mergeCell ref="A2:K2"/>
  </mergeCells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" workbookViewId="0">
      <selection activeCell="D37" sqref="D37"/>
    </sheetView>
  </sheetViews>
  <sheetFormatPr defaultColWidth="9.140625" defaultRowHeight="12.75"/>
  <cols>
    <col min="1" max="1" width="14.5703125" style="17" customWidth="1"/>
    <col min="2" max="2" width="21.85546875" style="17" customWidth="1"/>
    <col min="3" max="3" width="22.28515625" style="17" customWidth="1"/>
    <col min="4" max="4" width="20.7109375" style="17" customWidth="1"/>
    <col min="5" max="5" width="15.140625" style="17" customWidth="1"/>
    <col min="6" max="6" width="9.140625" style="17"/>
    <col min="7" max="7" width="10.140625" style="17" bestFit="1" customWidth="1"/>
    <col min="8" max="8" width="10.7109375" style="17" customWidth="1"/>
    <col min="9" max="9" width="11.5703125" style="17" bestFit="1" customWidth="1"/>
    <col min="10" max="10" width="12" style="17" bestFit="1" customWidth="1"/>
    <col min="11" max="16384" width="9.140625" style="17"/>
  </cols>
  <sheetData>
    <row r="1" spans="1:11" s="16" customFormat="1" ht="30" customHeight="1">
      <c r="A1" s="51" t="s">
        <v>49</v>
      </c>
      <c r="B1" s="52"/>
      <c r="C1" s="52"/>
      <c r="D1" s="52"/>
      <c r="E1" s="53"/>
      <c r="F1" s="53"/>
      <c r="G1" s="53"/>
      <c r="H1" s="53"/>
      <c r="I1" s="53"/>
      <c r="J1" s="53"/>
      <c r="K1" s="53"/>
    </row>
    <row r="2" spans="1:11" s="16" customFormat="1" ht="63.6" customHeight="1">
      <c r="A2" s="54" t="s">
        <v>64</v>
      </c>
      <c r="B2" s="55"/>
      <c r="C2" s="55"/>
      <c r="D2" s="55"/>
      <c r="E2" s="56"/>
      <c r="F2" s="56"/>
      <c r="G2" s="56"/>
      <c r="H2" s="56"/>
      <c r="I2" s="56"/>
      <c r="J2" s="56"/>
      <c r="K2" s="56"/>
    </row>
    <row r="3" spans="1:11" ht="13.5" thickBot="1"/>
    <row r="4" spans="1:11" ht="15.75" thickBot="1">
      <c r="A4" s="22" t="s">
        <v>44</v>
      </c>
      <c r="B4" s="21" t="s">
        <v>43</v>
      </c>
      <c r="C4" s="20" t="s">
        <v>41</v>
      </c>
      <c r="D4" s="20" t="s">
        <v>42</v>
      </c>
      <c r="E4" s="34" t="s">
        <v>40</v>
      </c>
      <c r="G4" s="57" t="s">
        <v>51</v>
      </c>
      <c r="H4" s="58"/>
      <c r="I4" s="58"/>
      <c r="J4" s="58"/>
    </row>
    <row r="5" spans="1:11" ht="14.25">
      <c r="A5" s="29" t="s">
        <v>39</v>
      </c>
      <c r="B5" s="30" t="s">
        <v>35</v>
      </c>
      <c r="C5" s="31">
        <v>10</v>
      </c>
      <c r="D5" s="31">
        <v>140</v>
      </c>
      <c r="E5" s="35" t="str">
        <f>IF(OR(C5&gt;=100, AND(C5&gt;=60,D5&gt;=60)),1000,"BRAK PREMII")</f>
        <v>BRAK PREMII</v>
      </c>
      <c r="G5" s="28" t="s">
        <v>35</v>
      </c>
      <c r="H5" s="28" t="s">
        <v>33</v>
      </c>
      <c r="I5" s="28" t="s">
        <v>48</v>
      </c>
      <c r="J5" s="28" t="s">
        <v>47</v>
      </c>
    </row>
    <row r="6" spans="1:11" ht="14.25">
      <c r="A6" s="29" t="s">
        <v>38</v>
      </c>
      <c r="B6" s="30" t="s">
        <v>33</v>
      </c>
      <c r="C6" s="32">
        <v>50</v>
      </c>
      <c r="D6" s="32">
        <v>55</v>
      </c>
      <c r="E6" s="35" t="str">
        <f t="shared" ref="E6:E48" si="0">IF(OR(C6&gt;=100, AND(C6&gt;=60,D6&gt;=60)),1000,"BRAK PREMII")</f>
        <v>BRAK PREMII</v>
      </c>
      <c r="G6" s="38">
        <f>SUMIF(B5:B48,G5,E5:E48)</f>
        <v>6000</v>
      </c>
      <c r="H6" s="38">
        <f>SUMIF(B5:B48,H5,E5:E48)</f>
        <v>8000</v>
      </c>
      <c r="I6" s="38">
        <f>SUMIF(B5:B48,I5,E5:E48)</f>
        <v>2000</v>
      </c>
      <c r="J6" s="38">
        <f>SUMIF(B5:B48,J5,E5:E48)</f>
        <v>3000</v>
      </c>
    </row>
    <row r="7" spans="1:11" ht="14.25">
      <c r="A7" s="29" t="s">
        <v>37</v>
      </c>
      <c r="B7" s="30" t="s">
        <v>35</v>
      </c>
      <c r="C7" s="32">
        <v>60</v>
      </c>
      <c r="D7" s="32">
        <v>40</v>
      </c>
      <c r="E7" s="35" t="str">
        <f t="shared" si="0"/>
        <v>BRAK PREMII</v>
      </c>
    </row>
    <row r="8" spans="1:11" ht="14.25">
      <c r="A8" s="29" t="s">
        <v>36</v>
      </c>
      <c r="B8" s="33" t="s">
        <v>47</v>
      </c>
      <c r="C8" s="32">
        <v>120</v>
      </c>
      <c r="D8" s="32">
        <v>130</v>
      </c>
      <c r="E8" s="35">
        <f t="shared" si="0"/>
        <v>1000</v>
      </c>
    </row>
    <row r="9" spans="1:11" ht="14.25">
      <c r="A9" s="29" t="s">
        <v>34</v>
      </c>
      <c r="B9" s="30" t="s">
        <v>33</v>
      </c>
      <c r="C9" s="32">
        <v>150</v>
      </c>
      <c r="D9" s="32">
        <v>50</v>
      </c>
      <c r="E9" s="35">
        <f t="shared" si="0"/>
        <v>1000</v>
      </c>
    </row>
    <row r="10" spans="1:11" ht="14.25">
      <c r="A10" s="29" t="s">
        <v>39</v>
      </c>
      <c r="B10" s="30" t="s">
        <v>35</v>
      </c>
      <c r="C10" s="31">
        <v>10</v>
      </c>
      <c r="D10" s="31">
        <v>140</v>
      </c>
      <c r="E10" s="35" t="str">
        <f t="shared" si="0"/>
        <v>BRAK PREMII</v>
      </c>
    </row>
    <row r="11" spans="1:11" ht="14.25">
      <c r="A11" s="29" t="s">
        <v>38</v>
      </c>
      <c r="B11" s="30" t="s">
        <v>33</v>
      </c>
      <c r="C11" s="32">
        <v>50</v>
      </c>
      <c r="D11" s="32">
        <v>55</v>
      </c>
      <c r="E11" s="35" t="str">
        <f t="shared" si="0"/>
        <v>BRAK PREMII</v>
      </c>
    </row>
    <row r="12" spans="1:11" ht="14.25">
      <c r="A12" s="29" t="s">
        <v>37</v>
      </c>
      <c r="B12" s="33" t="s">
        <v>47</v>
      </c>
      <c r="C12" s="32">
        <v>60</v>
      </c>
      <c r="D12" s="32">
        <v>40</v>
      </c>
      <c r="E12" s="35" t="str">
        <f t="shared" si="0"/>
        <v>BRAK PREMII</v>
      </c>
    </row>
    <row r="13" spans="1:11" ht="14.25">
      <c r="A13" s="29" t="s">
        <v>36</v>
      </c>
      <c r="B13" s="30" t="s">
        <v>35</v>
      </c>
      <c r="C13" s="32">
        <v>120</v>
      </c>
      <c r="D13" s="32">
        <v>30</v>
      </c>
      <c r="E13" s="35">
        <f t="shared" si="0"/>
        <v>1000</v>
      </c>
    </row>
    <row r="14" spans="1:11" ht="14.25">
      <c r="A14" s="29" t="s">
        <v>34</v>
      </c>
      <c r="B14" s="30" t="s">
        <v>33</v>
      </c>
      <c r="C14" s="32">
        <v>150</v>
      </c>
      <c r="D14" s="32">
        <v>50</v>
      </c>
      <c r="E14" s="35">
        <f t="shared" si="0"/>
        <v>1000</v>
      </c>
    </row>
    <row r="15" spans="1:11" ht="14.25">
      <c r="A15" s="29" t="s">
        <v>39</v>
      </c>
      <c r="B15" s="33" t="s">
        <v>48</v>
      </c>
      <c r="C15" s="31">
        <v>10</v>
      </c>
      <c r="D15" s="31">
        <v>140</v>
      </c>
      <c r="E15" s="35" t="str">
        <f t="shared" si="0"/>
        <v>BRAK PREMII</v>
      </c>
    </row>
    <row r="16" spans="1:11" ht="14.25">
      <c r="A16" s="29" t="s">
        <v>38</v>
      </c>
      <c r="B16" s="30" t="s">
        <v>33</v>
      </c>
      <c r="C16" s="32">
        <v>50</v>
      </c>
      <c r="D16" s="32">
        <v>55</v>
      </c>
      <c r="E16" s="35" t="str">
        <f t="shared" si="0"/>
        <v>BRAK PREMII</v>
      </c>
    </row>
    <row r="17" spans="1:5" ht="14.25">
      <c r="A17" s="29" t="s">
        <v>37</v>
      </c>
      <c r="B17" s="30" t="s">
        <v>35</v>
      </c>
      <c r="C17" s="32">
        <v>60</v>
      </c>
      <c r="D17" s="32">
        <v>110</v>
      </c>
      <c r="E17" s="35">
        <f t="shared" si="0"/>
        <v>1000</v>
      </c>
    </row>
    <row r="18" spans="1:5" ht="14.25">
      <c r="A18" s="29" t="s">
        <v>36</v>
      </c>
      <c r="B18" s="33" t="s">
        <v>47</v>
      </c>
      <c r="C18" s="32">
        <v>120</v>
      </c>
      <c r="D18" s="32">
        <v>30</v>
      </c>
      <c r="E18" s="35">
        <f t="shared" si="0"/>
        <v>1000</v>
      </c>
    </row>
    <row r="19" spans="1:5" ht="14.25">
      <c r="A19" s="29" t="s">
        <v>34</v>
      </c>
      <c r="B19" s="30" t="s">
        <v>33</v>
      </c>
      <c r="C19" s="32">
        <v>150</v>
      </c>
      <c r="D19" s="32">
        <v>50</v>
      </c>
      <c r="E19" s="35">
        <f t="shared" si="0"/>
        <v>1000</v>
      </c>
    </row>
    <row r="20" spans="1:5" ht="14.25">
      <c r="A20" s="29" t="s">
        <v>39</v>
      </c>
      <c r="B20" s="30" t="s">
        <v>35</v>
      </c>
      <c r="C20" s="31">
        <v>10</v>
      </c>
      <c r="D20" s="31">
        <v>140</v>
      </c>
      <c r="E20" s="35" t="str">
        <f t="shared" si="0"/>
        <v>BRAK PREMII</v>
      </c>
    </row>
    <row r="21" spans="1:5" ht="14.25">
      <c r="A21" s="29" t="s">
        <v>38</v>
      </c>
      <c r="B21" s="30" t="s">
        <v>33</v>
      </c>
      <c r="C21" s="32">
        <v>50</v>
      </c>
      <c r="D21" s="32">
        <v>125</v>
      </c>
      <c r="E21" s="35" t="str">
        <f t="shared" si="0"/>
        <v>BRAK PREMII</v>
      </c>
    </row>
    <row r="22" spans="1:5" ht="14.25">
      <c r="A22" s="29" t="s">
        <v>37</v>
      </c>
      <c r="B22" s="33" t="s">
        <v>48</v>
      </c>
      <c r="C22" s="32">
        <v>60</v>
      </c>
      <c r="D22" s="32">
        <v>40</v>
      </c>
      <c r="E22" s="35" t="str">
        <f t="shared" si="0"/>
        <v>BRAK PREMII</v>
      </c>
    </row>
    <row r="23" spans="1:5" ht="14.25">
      <c r="A23" s="29" t="s">
        <v>36</v>
      </c>
      <c r="B23" s="30" t="s">
        <v>35</v>
      </c>
      <c r="C23" s="32">
        <v>120</v>
      </c>
      <c r="D23" s="32">
        <v>30</v>
      </c>
      <c r="E23" s="35">
        <f t="shared" si="0"/>
        <v>1000</v>
      </c>
    </row>
    <row r="24" spans="1:5" ht="14.25">
      <c r="A24" s="29" t="s">
        <v>34</v>
      </c>
      <c r="B24" s="30" t="s">
        <v>33</v>
      </c>
      <c r="C24" s="32">
        <v>150</v>
      </c>
      <c r="D24" s="32">
        <v>50</v>
      </c>
      <c r="E24" s="35">
        <f t="shared" si="0"/>
        <v>1000</v>
      </c>
    </row>
    <row r="25" spans="1:5" ht="14.25">
      <c r="A25" s="29" t="s">
        <v>39</v>
      </c>
      <c r="B25" s="30" t="s">
        <v>35</v>
      </c>
      <c r="C25" s="31">
        <v>10</v>
      </c>
      <c r="D25" s="31">
        <v>140</v>
      </c>
      <c r="E25" s="35" t="str">
        <f t="shared" si="0"/>
        <v>BRAK PREMII</v>
      </c>
    </row>
    <row r="26" spans="1:5" ht="14.25">
      <c r="A26" s="29" t="s">
        <v>38</v>
      </c>
      <c r="B26" s="30" t="s">
        <v>33</v>
      </c>
      <c r="C26" s="32">
        <v>50</v>
      </c>
      <c r="D26" s="32">
        <v>55</v>
      </c>
      <c r="E26" s="35" t="str">
        <f t="shared" si="0"/>
        <v>BRAK PREMII</v>
      </c>
    </row>
    <row r="27" spans="1:5" ht="14.25">
      <c r="A27" s="29" t="s">
        <v>39</v>
      </c>
      <c r="B27" s="30" t="s">
        <v>35</v>
      </c>
      <c r="C27" s="31">
        <v>10</v>
      </c>
      <c r="D27" s="31">
        <v>140</v>
      </c>
      <c r="E27" s="35" t="str">
        <f t="shared" si="0"/>
        <v>BRAK PREMII</v>
      </c>
    </row>
    <row r="28" spans="1:5" ht="14.25">
      <c r="A28" s="29" t="s">
        <v>38</v>
      </c>
      <c r="B28" s="30" t="s">
        <v>33</v>
      </c>
      <c r="C28" s="32">
        <v>50</v>
      </c>
      <c r="D28" s="32">
        <v>55</v>
      </c>
      <c r="E28" s="35" t="str">
        <f t="shared" si="0"/>
        <v>BRAK PREMII</v>
      </c>
    </row>
    <row r="29" spans="1:5" ht="14.25">
      <c r="A29" s="29" t="s">
        <v>37</v>
      </c>
      <c r="B29" s="30" t="s">
        <v>35</v>
      </c>
      <c r="C29" s="32">
        <v>60</v>
      </c>
      <c r="D29" s="32">
        <v>135</v>
      </c>
      <c r="E29" s="35">
        <f t="shared" si="0"/>
        <v>1000</v>
      </c>
    </row>
    <row r="30" spans="1:5" ht="14.25">
      <c r="A30" s="29" t="s">
        <v>36</v>
      </c>
      <c r="B30" s="33" t="s">
        <v>48</v>
      </c>
      <c r="C30" s="32">
        <v>120</v>
      </c>
      <c r="D30" s="32">
        <v>30</v>
      </c>
      <c r="E30" s="35">
        <f t="shared" si="0"/>
        <v>1000</v>
      </c>
    </row>
    <row r="31" spans="1:5" ht="14.25">
      <c r="A31" s="29" t="s">
        <v>34</v>
      </c>
      <c r="B31" s="30" t="s">
        <v>33</v>
      </c>
      <c r="C31" s="32">
        <v>150</v>
      </c>
      <c r="D31" s="32">
        <v>50</v>
      </c>
      <c r="E31" s="35">
        <f t="shared" si="0"/>
        <v>1000</v>
      </c>
    </row>
    <row r="32" spans="1:5" ht="14.25">
      <c r="A32" s="29" t="s">
        <v>39</v>
      </c>
      <c r="B32" s="30" t="s">
        <v>35</v>
      </c>
      <c r="C32" s="31">
        <v>10</v>
      </c>
      <c r="D32" s="31">
        <v>140</v>
      </c>
      <c r="E32" s="35" t="str">
        <f t="shared" si="0"/>
        <v>BRAK PREMII</v>
      </c>
    </row>
    <row r="33" spans="1:5" ht="14.25">
      <c r="A33" s="29" t="s">
        <v>38</v>
      </c>
      <c r="B33" s="30" t="s">
        <v>33</v>
      </c>
      <c r="C33" s="32">
        <v>50</v>
      </c>
      <c r="D33" s="32">
        <v>55</v>
      </c>
      <c r="E33" s="35" t="str">
        <f t="shared" si="0"/>
        <v>BRAK PREMII</v>
      </c>
    </row>
    <row r="34" spans="1:5" ht="14.25">
      <c r="A34" s="29" t="s">
        <v>37</v>
      </c>
      <c r="B34" s="33" t="s">
        <v>48</v>
      </c>
      <c r="C34" s="32">
        <v>60</v>
      </c>
      <c r="D34" s="32">
        <v>40</v>
      </c>
      <c r="E34" s="35" t="str">
        <f t="shared" si="0"/>
        <v>BRAK PREMII</v>
      </c>
    </row>
    <row r="35" spans="1:5" ht="14.25">
      <c r="A35" s="29" t="s">
        <v>36</v>
      </c>
      <c r="B35" s="30" t="s">
        <v>35</v>
      </c>
      <c r="C35" s="32">
        <v>120</v>
      </c>
      <c r="D35" s="32">
        <v>30</v>
      </c>
      <c r="E35" s="35">
        <f t="shared" si="0"/>
        <v>1000</v>
      </c>
    </row>
    <row r="36" spans="1:5" ht="14.25">
      <c r="A36" s="29" t="s">
        <v>34</v>
      </c>
      <c r="B36" s="30" t="s">
        <v>33</v>
      </c>
      <c r="C36" s="32">
        <v>150</v>
      </c>
      <c r="D36" s="32">
        <v>50</v>
      </c>
      <c r="E36" s="35">
        <f t="shared" si="0"/>
        <v>1000</v>
      </c>
    </row>
    <row r="37" spans="1:5" ht="14.25">
      <c r="A37" s="29" t="s">
        <v>39</v>
      </c>
      <c r="B37" s="30" t="s">
        <v>35</v>
      </c>
      <c r="C37" s="31">
        <v>10</v>
      </c>
      <c r="D37" s="31">
        <v>140</v>
      </c>
      <c r="E37" s="35" t="str">
        <f t="shared" si="0"/>
        <v>BRAK PREMII</v>
      </c>
    </row>
    <row r="38" spans="1:5" ht="14.25">
      <c r="A38" s="29" t="s">
        <v>38</v>
      </c>
      <c r="B38" s="30" t="s">
        <v>33</v>
      </c>
      <c r="C38" s="32">
        <v>50</v>
      </c>
      <c r="D38" s="32">
        <v>55</v>
      </c>
      <c r="E38" s="35" t="str">
        <f t="shared" si="0"/>
        <v>BRAK PREMII</v>
      </c>
    </row>
    <row r="39" spans="1:5" ht="14.25">
      <c r="A39" s="29" t="s">
        <v>37</v>
      </c>
      <c r="B39" s="33" t="s">
        <v>47</v>
      </c>
      <c r="C39" s="32">
        <v>60</v>
      </c>
      <c r="D39" s="32">
        <v>40</v>
      </c>
      <c r="E39" s="35" t="str">
        <f t="shared" si="0"/>
        <v>BRAK PREMII</v>
      </c>
    </row>
    <row r="40" spans="1:5" ht="14.25">
      <c r="A40" s="29" t="s">
        <v>36</v>
      </c>
      <c r="B40" s="30" t="s">
        <v>35</v>
      </c>
      <c r="C40" s="32">
        <v>120</v>
      </c>
      <c r="D40" s="32">
        <v>30</v>
      </c>
      <c r="E40" s="35">
        <f t="shared" si="0"/>
        <v>1000</v>
      </c>
    </row>
    <row r="41" spans="1:5" ht="14.25">
      <c r="A41" s="29" t="s">
        <v>34</v>
      </c>
      <c r="B41" s="30" t="s">
        <v>33</v>
      </c>
      <c r="C41" s="32">
        <v>150</v>
      </c>
      <c r="D41" s="32">
        <v>50</v>
      </c>
      <c r="E41" s="35">
        <f t="shared" si="0"/>
        <v>1000</v>
      </c>
    </row>
    <row r="42" spans="1:5" ht="14.25">
      <c r="A42" s="29" t="s">
        <v>39</v>
      </c>
      <c r="B42" s="30" t="s">
        <v>35</v>
      </c>
      <c r="C42" s="31">
        <v>10</v>
      </c>
      <c r="D42" s="31">
        <v>140</v>
      </c>
      <c r="E42" s="35" t="str">
        <f t="shared" si="0"/>
        <v>BRAK PREMII</v>
      </c>
    </row>
    <row r="43" spans="1:5" ht="14.25">
      <c r="A43" s="29" t="s">
        <v>38</v>
      </c>
      <c r="B43" s="30" t="s">
        <v>33</v>
      </c>
      <c r="C43" s="32">
        <v>50</v>
      </c>
      <c r="D43" s="32">
        <v>55</v>
      </c>
      <c r="E43" s="35" t="str">
        <f t="shared" si="0"/>
        <v>BRAK PREMII</v>
      </c>
    </row>
    <row r="44" spans="1:5" ht="14.25">
      <c r="A44" s="29" t="s">
        <v>37</v>
      </c>
      <c r="B44" s="33" t="s">
        <v>48</v>
      </c>
      <c r="C44" s="32">
        <v>60</v>
      </c>
      <c r="D44" s="32">
        <v>140</v>
      </c>
      <c r="E44" s="35">
        <f t="shared" si="0"/>
        <v>1000</v>
      </c>
    </row>
    <row r="45" spans="1:5" ht="14.25">
      <c r="A45" s="29" t="s">
        <v>36</v>
      </c>
      <c r="B45" s="33" t="s">
        <v>47</v>
      </c>
      <c r="C45" s="32">
        <v>120</v>
      </c>
      <c r="D45" s="32">
        <v>30</v>
      </c>
      <c r="E45" s="35">
        <f t="shared" si="0"/>
        <v>1000</v>
      </c>
    </row>
    <row r="46" spans="1:5" ht="14.25">
      <c r="A46" s="29" t="s">
        <v>34</v>
      </c>
      <c r="B46" s="30" t="s">
        <v>33</v>
      </c>
      <c r="C46" s="32">
        <v>150</v>
      </c>
      <c r="D46" s="32">
        <v>50</v>
      </c>
      <c r="E46" s="35">
        <f t="shared" si="0"/>
        <v>1000</v>
      </c>
    </row>
    <row r="47" spans="1:5" ht="14.25">
      <c r="A47" s="29" t="s">
        <v>39</v>
      </c>
      <c r="B47" s="30" t="s">
        <v>35</v>
      </c>
      <c r="C47" s="31">
        <v>10</v>
      </c>
      <c r="D47" s="31">
        <v>140</v>
      </c>
      <c r="E47" s="35" t="str">
        <f t="shared" si="0"/>
        <v>BRAK PREMII</v>
      </c>
    </row>
    <row r="48" spans="1:5" ht="14.25">
      <c r="A48" s="29" t="s">
        <v>38</v>
      </c>
      <c r="B48" s="30" t="s">
        <v>33</v>
      </c>
      <c r="C48" s="32">
        <v>50</v>
      </c>
      <c r="D48" s="32">
        <v>155</v>
      </c>
      <c r="E48" s="35" t="str">
        <f t="shared" si="0"/>
        <v>BRAK PREMII</v>
      </c>
    </row>
  </sheetData>
  <mergeCells count="3">
    <mergeCell ref="A1:K1"/>
    <mergeCell ref="A2:K2"/>
    <mergeCell ref="G4:J4"/>
  </mergeCells>
  <phoneticPr fontId="28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B1" workbookViewId="0">
      <selection activeCell="J6" sqref="J6"/>
    </sheetView>
  </sheetViews>
  <sheetFormatPr defaultColWidth="8.85546875" defaultRowHeight="15.75"/>
  <cols>
    <col min="1" max="1" width="4" style="3" customWidth="1"/>
    <col min="2" max="2" width="14.28515625" style="3" customWidth="1"/>
    <col min="3" max="6" width="12.28515625" style="3" customWidth="1"/>
    <col min="7" max="7" width="12.28515625" style="4" customWidth="1"/>
    <col min="8" max="8" width="12.28515625" style="3" customWidth="1"/>
    <col min="9" max="9" width="13.5703125" style="3" customWidth="1"/>
    <col min="10" max="10" width="102.7109375" style="3" bestFit="1" customWidth="1"/>
    <col min="11" max="16384" width="8.85546875" style="3"/>
  </cols>
  <sheetData>
    <row r="1" spans="1:10" s="16" customFormat="1" ht="30" customHeight="1">
      <c r="A1" s="51" t="s">
        <v>52</v>
      </c>
      <c r="B1" s="52"/>
      <c r="C1" s="52"/>
      <c r="D1" s="52"/>
      <c r="E1" s="53"/>
      <c r="F1" s="53"/>
      <c r="G1" s="53"/>
      <c r="H1" s="53"/>
      <c r="I1" s="53"/>
      <c r="J1" s="53"/>
    </row>
    <row r="2" spans="1:10" s="16" customFormat="1" ht="89.45" customHeight="1">
      <c r="A2" s="54" t="s">
        <v>57</v>
      </c>
      <c r="B2" s="55"/>
      <c r="C2" s="55"/>
      <c r="D2" s="55"/>
      <c r="E2" s="56"/>
      <c r="F2" s="56"/>
      <c r="G2" s="56"/>
      <c r="H2" s="56"/>
      <c r="I2" s="56"/>
      <c r="J2" s="56"/>
    </row>
    <row r="3" spans="1:10" ht="35.450000000000003" customHeight="1">
      <c r="A3" s="36"/>
      <c r="B3" s="59" t="s">
        <v>12</v>
      </c>
      <c r="C3" s="59"/>
      <c r="D3" s="59"/>
      <c r="E3" s="59"/>
      <c r="F3" s="59"/>
      <c r="G3" s="59"/>
      <c r="H3" s="59"/>
      <c r="I3" s="59"/>
      <c r="J3" s="48" t="s">
        <v>92</v>
      </c>
    </row>
    <row r="4" spans="1:10" ht="18.75" thickBot="1">
      <c r="A4" s="36"/>
      <c r="D4" s="4"/>
      <c r="J4" s="3" t="s">
        <v>91</v>
      </c>
    </row>
    <row r="5" spans="1:10" s="7" customFormat="1" ht="57.6" customHeight="1" thickTop="1" thickBot="1">
      <c r="A5" s="36"/>
      <c r="B5" s="5" t="s">
        <v>13</v>
      </c>
      <c r="C5" s="6" t="s">
        <v>14</v>
      </c>
      <c r="D5" s="6" t="s">
        <v>58</v>
      </c>
      <c r="E5" s="6" t="s">
        <v>15</v>
      </c>
      <c r="F5" s="6" t="s">
        <v>2</v>
      </c>
      <c r="G5" s="6" t="s">
        <v>3</v>
      </c>
      <c r="H5" s="6" t="s">
        <v>4</v>
      </c>
      <c r="I5" s="6" t="s">
        <v>5</v>
      </c>
      <c r="J5" s="7" t="s">
        <v>94</v>
      </c>
    </row>
    <row r="6" spans="1:10" ht="18.75" thickTop="1">
      <c r="A6" s="36"/>
      <c r="B6" s="8" t="s">
        <v>16</v>
      </c>
      <c r="C6" s="9" t="s">
        <v>17</v>
      </c>
      <c r="D6" s="10" t="s">
        <v>0</v>
      </c>
      <c r="E6" s="9" t="s">
        <v>18</v>
      </c>
      <c r="F6" s="10">
        <v>44</v>
      </c>
      <c r="G6" s="10">
        <v>5</v>
      </c>
      <c r="H6" s="9" t="s">
        <v>19</v>
      </c>
      <c r="I6" s="11">
        <v>890</v>
      </c>
      <c r="J6" s="47">
        <f>G6*I6</f>
        <v>4450</v>
      </c>
    </row>
    <row r="7" spans="1:10" ht="18">
      <c r="A7" s="36"/>
      <c r="B7" s="12" t="s">
        <v>20</v>
      </c>
      <c r="C7" s="13" t="s">
        <v>17</v>
      </c>
      <c r="D7" s="14" t="s">
        <v>0</v>
      </c>
      <c r="E7" s="13" t="s">
        <v>18</v>
      </c>
      <c r="F7" s="14">
        <v>46</v>
      </c>
      <c r="G7" s="14">
        <v>8</v>
      </c>
      <c r="H7" s="13" t="s">
        <v>6</v>
      </c>
      <c r="I7" s="15">
        <v>910</v>
      </c>
      <c r="J7" s="47">
        <f t="shared" ref="J7:J70" si="0">G7*I7</f>
        <v>7280</v>
      </c>
    </row>
    <row r="8" spans="1:10" ht="18">
      <c r="A8" s="36"/>
      <c r="B8" s="12" t="s">
        <v>32</v>
      </c>
      <c r="C8" s="13" t="s">
        <v>21</v>
      </c>
      <c r="D8" s="14" t="s">
        <v>1</v>
      </c>
      <c r="E8" s="13" t="s">
        <v>22</v>
      </c>
      <c r="F8" s="14">
        <v>38</v>
      </c>
      <c r="G8" s="14">
        <v>4</v>
      </c>
      <c r="H8" s="13" t="s">
        <v>9</v>
      </c>
      <c r="I8" s="15">
        <v>430</v>
      </c>
      <c r="J8" s="47">
        <f t="shared" si="0"/>
        <v>1720</v>
      </c>
    </row>
    <row r="9" spans="1:10" ht="18">
      <c r="A9" s="36"/>
      <c r="B9" s="12" t="s">
        <v>20</v>
      </c>
      <c r="C9" s="13" t="s">
        <v>17</v>
      </c>
      <c r="D9" s="14" t="s">
        <v>0</v>
      </c>
      <c r="E9" s="13" t="s">
        <v>23</v>
      </c>
      <c r="F9" s="14">
        <v>42</v>
      </c>
      <c r="G9" s="14">
        <v>6</v>
      </c>
      <c r="H9" s="13" t="s">
        <v>7</v>
      </c>
      <c r="I9" s="15">
        <v>630</v>
      </c>
      <c r="J9" s="47">
        <f t="shared" si="0"/>
        <v>3780</v>
      </c>
    </row>
    <row r="10" spans="1:10" ht="18">
      <c r="A10" s="36"/>
      <c r="B10" s="12" t="s">
        <v>16</v>
      </c>
      <c r="C10" s="13" t="s">
        <v>24</v>
      </c>
      <c r="D10" s="14" t="s">
        <v>0</v>
      </c>
      <c r="E10" s="13" t="s">
        <v>22</v>
      </c>
      <c r="F10" s="14">
        <v>42</v>
      </c>
      <c r="G10" s="14">
        <v>10</v>
      </c>
      <c r="H10" s="13" t="s">
        <v>7</v>
      </c>
      <c r="I10" s="15">
        <v>230</v>
      </c>
      <c r="J10" s="47">
        <f t="shared" si="0"/>
        <v>2300</v>
      </c>
    </row>
    <row r="11" spans="1:10" ht="18">
      <c r="A11" s="36"/>
      <c r="B11" s="12" t="s">
        <v>16</v>
      </c>
      <c r="C11" s="13" t="s">
        <v>24</v>
      </c>
      <c r="D11" s="14" t="s">
        <v>0</v>
      </c>
      <c r="E11" s="13" t="s">
        <v>18</v>
      </c>
      <c r="F11" s="14">
        <v>42</v>
      </c>
      <c r="G11" s="14">
        <v>10</v>
      </c>
      <c r="H11" s="13" t="s">
        <v>10</v>
      </c>
      <c r="I11" s="15">
        <v>189</v>
      </c>
      <c r="J11" s="47">
        <f t="shared" si="0"/>
        <v>1890</v>
      </c>
    </row>
    <row r="12" spans="1:10" ht="18">
      <c r="A12" s="36" t="s">
        <v>56</v>
      </c>
      <c r="B12" s="12" t="s">
        <v>16</v>
      </c>
      <c r="C12" s="13" t="s">
        <v>17</v>
      </c>
      <c r="D12" s="14" t="s">
        <v>0</v>
      </c>
      <c r="E12" s="13" t="s">
        <v>18</v>
      </c>
      <c r="F12" s="14">
        <v>46</v>
      </c>
      <c r="G12" s="14">
        <v>8</v>
      </c>
      <c r="H12" s="13" t="s">
        <v>25</v>
      </c>
      <c r="I12" s="15">
        <v>1045</v>
      </c>
      <c r="J12" s="47">
        <f t="shared" si="0"/>
        <v>8360</v>
      </c>
    </row>
    <row r="13" spans="1:10">
      <c r="A13" s="2"/>
      <c r="B13" s="12" t="s">
        <v>16</v>
      </c>
      <c r="C13" s="13" t="s">
        <v>24</v>
      </c>
      <c r="D13" s="14" t="s">
        <v>0</v>
      </c>
      <c r="E13" s="13" t="s">
        <v>22</v>
      </c>
      <c r="F13" s="14">
        <v>44</v>
      </c>
      <c r="G13" s="14">
        <v>4</v>
      </c>
      <c r="H13" s="13" t="s">
        <v>25</v>
      </c>
      <c r="I13" s="15">
        <v>210</v>
      </c>
      <c r="J13" s="47">
        <f t="shared" si="0"/>
        <v>840</v>
      </c>
    </row>
    <row r="14" spans="1:10">
      <c r="A14" s="2"/>
      <c r="B14" s="12" t="s">
        <v>20</v>
      </c>
      <c r="C14" s="13" t="s">
        <v>24</v>
      </c>
      <c r="D14" s="14" t="s">
        <v>0</v>
      </c>
      <c r="E14" s="13" t="s">
        <v>26</v>
      </c>
      <c r="F14" s="14">
        <v>42</v>
      </c>
      <c r="G14" s="14">
        <v>6</v>
      </c>
      <c r="H14" s="13" t="s">
        <v>19</v>
      </c>
      <c r="I14" s="15">
        <v>134</v>
      </c>
      <c r="J14" s="47">
        <f t="shared" si="0"/>
        <v>804</v>
      </c>
    </row>
    <row r="15" spans="1:10">
      <c r="A15" s="2"/>
      <c r="B15" s="12" t="s">
        <v>20</v>
      </c>
      <c r="C15" s="13" t="s">
        <v>24</v>
      </c>
      <c r="D15" s="14" t="s">
        <v>0</v>
      </c>
      <c r="E15" s="13" t="s">
        <v>26</v>
      </c>
      <c r="F15" s="14">
        <v>46</v>
      </c>
      <c r="G15" s="14">
        <v>6</v>
      </c>
      <c r="H15" s="13" t="s">
        <v>7</v>
      </c>
      <c r="I15" s="15">
        <v>156</v>
      </c>
      <c r="J15" s="47">
        <f t="shared" si="0"/>
        <v>936</v>
      </c>
    </row>
    <row r="16" spans="1:10">
      <c r="A16" s="2"/>
      <c r="B16" s="12" t="s">
        <v>20</v>
      </c>
      <c r="C16" s="13" t="s">
        <v>27</v>
      </c>
      <c r="D16" s="14" t="s">
        <v>0</v>
      </c>
      <c r="E16" s="13" t="s">
        <v>18</v>
      </c>
      <c r="F16" s="14">
        <v>44</v>
      </c>
      <c r="G16" s="14">
        <v>5</v>
      </c>
      <c r="H16" s="13" t="s">
        <v>19</v>
      </c>
      <c r="I16" s="15">
        <v>420</v>
      </c>
      <c r="J16" s="47">
        <f t="shared" si="0"/>
        <v>2100</v>
      </c>
    </row>
    <row r="17" spans="1:10">
      <c r="A17" s="2"/>
      <c r="B17" s="12" t="s">
        <v>20</v>
      </c>
      <c r="C17" s="13" t="s">
        <v>27</v>
      </c>
      <c r="D17" s="14" t="s">
        <v>0</v>
      </c>
      <c r="E17" s="13" t="s">
        <v>18</v>
      </c>
      <c r="F17" s="14">
        <v>46</v>
      </c>
      <c r="G17" s="14">
        <v>4</v>
      </c>
      <c r="H17" s="13" t="s">
        <v>19</v>
      </c>
      <c r="I17" s="15">
        <v>390</v>
      </c>
      <c r="J17" s="47">
        <f t="shared" si="0"/>
        <v>1560</v>
      </c>
    </row>
    <row r="18" spans="1:10">
      <c r="A18" s="2"/>
      <c r="B18" s="12" t="s">
        <v>20</v>
      </c>
      <c r="C18" s="13" t="s">
        <v>27</v>
      </c>
      <c r="D18" s="14" t="s">
        <v>0</v>
      </c>
      <c r="E18" s="13" t="s">
        <v>22</v>
      </c>
      <c r="F18" s="14">
        <v>44</v>
      </c>
      <c r="G18" s="14">
        <v>5</v>
      </c>
      <c r="H18" s="13" t="s">
        <v>9</v>
      </c>
      <c r="I18" s="15">
        <v>280</v>
      </c>
      <c r="J18" s="47">
        <f t="shared" si="0"/>
        <v>1400</v>
      </c>
    </row>
    <row r="19" spans="1:10">
      <c r="A19" s="2"/>
      <c r="B19" s="12" t="s">
        <v>16</v>
      </c>
      <c r="C19" s="13" t="s">
        <v>27</v>
      </c>
      <c r="D19" s="14" t="s">
        <v>0</v>
      </c>
      <c r="E19" s="13" t="s">
        <v>22</v>
      </c>
      <c r="F19" s="14">
        <v>42</v>
      </c>
      <c r="G19" s="14">
        <v>3</v>
      </c>
      <c r="H19" s="13" t="s">
        <v>6</v>
      </c>
      <c r="I19" s="15">
        <v>310</v>
      </c>
      <c r="J19" s="47">
        <f t="shared" si="0"/>
        <v>930</v>
      </c>
    </row>
    <row r="20" spans="1:10">
      <c r="A20" s="2"/>
      <c r="B20" s="12" t="s">
        <v>16</v>
      </c>
      <c r="C20" s="13" t="s">
        <v>27</v>
      </c>
      <c r="D20" s="14" t="s">
        <v>0</v>
      </c>
      <c r="E20" s="13" t="s">
        <v>26</v>
      </c>
      <c r="F20" s="14">
        <v>42</v>
      </c>
      <c r="G20" s="14">
        <v>3</v>
      </c>
      <c r="H20" s="13" t="s">
        <v>7</v>
      </c>
      <c r="I20" s="15">
        <v>340</v>
      </c>
      <c r="J20" s="47">
        <f t="shared" si="0"/>
        <v>1020</v>
      </c>
    </row>
    <row r="21" spans="1:10">
      <c r="A21" s="2"/>
      <c r="B21" s="12" t="s">
        <v>16</v>
      </c>
      <c r="C21" s="13" t="s">
        <v>27</v>
      </c>
      <c r="D21" s="14" t="s">
        <v>0</v>
      </c>
      <c r="E21" s="13" t="s">
        <v>26</v>
      </c>
      <c r="F21" s="14">
        <v>46</v>
      </c>
      <c r="G21" s="14">
        <v>2</v>
      </c>
      <c r="H21" s="13" t="s">
        <v>25</v>
      </c>
      <c r="I21" s="15">
        <v>330</v>
      </c>
      <c r="J21" s="47">
        <f t="shared" si="0"/>
        <v>660</v>
      </c>
    </row>
    <row r="22" spans="1:10">
      <c r="A22" s="2"/>
      <c r="B22" s="12" t="s">
        <v>16</v>
      </c>
      <c r="C22" s="13" t="s">
        <v>24</v>
      </c>
      <c r="D22" s="14" t="s">
        <v>0</v>
      </c>
      <c r="E22" s="13" t="s">
        <v>23</v>
      </c>
      <c r="F22" s="14">
        <v>44</v>
      </c>
      <c r="G22" s="14">
        <v>7</v>
      </c>
      <c r="H22" s="13" t="s">
        <v>10</v>
      </c>
      <c r="I22" s="15">
        <v>132</v>
      </c>
      <c r="J22" s="47">
        <f t="shared" si="0"/>
        <v>924</v>
      </c>
    </row>
    <row r="23" spans="1:10">
      <c r="A23" s="2"/>
      <c r="B23" s="12" t="s">
        <v>16</v>
      </c>
      <c r="C23" s="13" t="s">
        <v>24</v>
      </c>
      <c r="D23" s="14" t="s">
        <v>0</v>
      </c>
      <c r="E23" s="13" t="s">
        <v>23</v>
      </c>
      <c r="F23" s="14">
        <v>42</v>
      </c>
      <c r="G23" s="14">
        <v>6</v>
      </c>
      <c r="H23" s="13" t="s">
        <v>6</v>
      </c>
      <c r="I23" s="15">
        <v>122</v>
      </c>
      <c r="J23" s="47">
        <f t="shared" si="0"/>
        <v>732</v>
      </c>
    </row>
    <row r="24" spans="1:10">
      <c r="A24" s="2"/>
      <c r="B24" s="12" t="s">
        <v>16</v>
      </c>
      <c r="C24" s="13" t="s">
        <v>24</v>
      </c>
      <c r="D24" s="14" t="s">
        <v>0</v>
      </c>
      <c r="E24" s="13" t="s">
        <v>26</v>
      </c>
      <c r="F24" s="14">
        <v>42</v>
      </c>
      <c r="G24" s="14">
        <v>9</v>
      </c>
      <c r="H24" s="13" t="s">
        <v>7</v>
      </c>
      <c r="I24" s="15">
        <v>140</v>
      </c>
      <c r="J24" s="47">
        <f t="shared" si="0"/>
        <v>1260</v>
      </c>
    </row>
    <row r="25" spans="1:10">
      <c r="A25" s="2"/>
      <c r="B25" s="12" t="s">
        <v>16</v>
      </c>
      <c r="C25" s="13" t="s">
        <v>17</v>
      </c>
      <c r="D25" s="14" t="s">
        <v>0</v>
      </c>
      <c r="E25" s="13" t="s">
        <v>26</v>
      </c>
      <c r="F25" s="14">
        <v>44</v>
      </c>
      <c r="G25" s="14">
        <v>3</v>
      </c>
      <c r="H25" s="13" t="s">
        <v>9</v>
      </c>
      <c r="I25" s="15">
        <v>720</v>
      </c>
      <c r="J25" s="47">
        <f t="shared" si="0"/>
        <v>2160</v>
      </c>
    </row>
    <row r="26" spans="1:10">
      <c r="A26" s="2"/>
      <c r="B26" s="12" t="s">
        <v>32</v>
      </c>
      <c r="C26" s="13" t="s">
        <v>17</v>
      </c>
      <c r="D26" s="14" t="s">
        <v>0</v>
      </c>
      <c r="E26" s="13" t="s">
        <v>22</v>
      </c>
      <c r="F26" s="14">
        <v>42</v>
      </c>
      <c r="G26" s="14">
        <v>7</v>
      </c>
      <c r="H26" s="13" t="s">
        <v>19</v>
      </c>
      <c r="I26" s="15">
        <v>640</v>
      </c>
      <c r="J26" s="47">
        <f t="shared" si="0"/>
        <v>4480</v>
      </c>
    </row>
    <row r="27" spans="1:10">
      <c r="A27" s="2"/>
      <c r="B27" s="12" t="s">
        <v>32</v>
      </c>
      <c r="C27" s="13" t="s">
        <v>17</v>
      </c>
      <c r="D27" s="14" t="s">
        <v>0</v>
      </c>
      <c r="E27" s="13" t="s">
        <v>18</v>
      </c>
      <c r="F27" s="14">
        <v>46</v>
      </c>
      <c r="G27" s="14">
        <v>5</v>
      </c>
      <c r="H27" s="13" t="s">
        <v>19</v>
      </c>
      <c r="I27" s="15">
        <v>1170</v>
      </c>
      <c r="J27" s="47">
        <f t="shared" si="0"/>
        <v>5850</v>
      </c>
    </row>
    <row r="28" spans="1:10">
      <c r="A28" s="2"/>
      <c r="B28" s="12" t="s">
        <v>32</v>
      </c>
      <c r="C28" s="13" t="s">
        <v>21</v>
      </c>
      <c r="D28" s="14" t="s">
        <v>1</v>
      </c>
      <c r="E28" s="13" t="s">
        <v>18</v>
      </c>
      <c r="F28" s="14">
        <v>36</v>
      </c>
      <c r="G28" s="14">
        <v>5</v>
      </c>
      <c r="H28" s="13" t="s">
        <v>8</v>
      </c>
      <c r="I28" s="15">
        <v>380</v>
      </c>
      <c r="J28" s="47">
        <f t="shared" si="0"/>
        <v>1900</v>
      </c>
    </row>
    <row r="29" spans="1:10">
      <c r="A29" s="2"/>
      <c r="B29" s="12" t="s">
        <v>32</v>
      </c>
      <c r="C29" s="13" t="s">
        <v>21</v>
      </c>
      <c r="D29" s="14" t="s">
        <v>1</v>
      </c>
      <c r="E29" s="13" t="s">
        <v>28</v>
      </c>
      <c r="F29" s="14">
        <v>36</v>
      </c>
      <c r="G29" s="14">
        <v>4</v>
      </c>
      <c r="H29" s="13" t="s">
        <v>11</v>
      </c>
      <c r="I29" s="15">
        <v>260</v>
      </c>
      <c r="J29" s="47">
        <f t="shared" si="0"/>
        <v>1040</v>
      </c>
    </row>
    <row r="30" spans="1:10">
      <c r="A30" s="2"/>
      <c r="B30" s="12" t="s">
        <v>32</v>
      </c>
      <c r="C30" s="13" t="s">
        <v>29</v>
      </c>
      <c r="D30" s="14" t="s">
        <v>1</v>
      </c>
      <c r="E30" s="13" t="s">
        <v>28</v>
      </c>
      <c r="F30" s="14">
        <v>38</v>
      </c>
      <c r="G30" s="14">
        <v>8</v>
      </c>
      <c r="H30" s="13" t="s">
        <v>8</v>
      </c>
      <c r="I30" s="15">
        <v>105</v>
      </c>
      <c r="J30" s="47">
        <f t="shared" si="0"/>
        <v>840</v>
      </c>
    </row>
    <row r="31" spans="1:10">
      <c r="A31" s="2"/>
      <c r="B31" s="12" t="s">
        <v>32</v>
      </c>
      <c r="C31" s="13" t="s">
        <v>29</v>
      </c>
      <c r="D31" s="14" t="s">
        <v>1</v>
      </c>
      <c r="E31" s="13" t="s">
        <v>26</v>
      </c>
      <c r="F31" s="14">
        <v>38</v>
      </c>
      <c r="G31" s="14">
        <v>3</v>
      </c>
      <c r="H31" s="13" t="s">
        <v>11</v>
      </c>
      <c r="I31" s="15">
        <v>130</v>
      </c>
      <c r="J31" s="47">
        <f t="shared" si="0"/>
        <v>390</v>
      </c>
    </row>
    <row r="32" spans="1:10">
      <c r="A32" s="2"/>
      <c r="B32" s="12" t="s">
        <v>32</v>
      </c>
      <c r="C32" s="13" t="s">
        <v>30</v>
      </c>
      <c r="D32" s="14" t="s">
        <v>1</v>
      </c>
      <c r="E32" s="13" t="s">
        <v>18</v>
      </c>
      <c r="F32" s="14">
        <v>40</v>
      </c>
      <c r="G32" s="14">
        <v>4</v>
      </c>
      <c r="H32" s="13" t="s">
        <v>9</v>
      </c>
      <c r="I32" s="15">
        <v>520</v>
      </c>
      <c r="J32" s="47">
        <f t="shared" si="0"/>
        <v>2080</v>
      </c>
    </row>
    <row r="33" spans="1:10">
      <c r="A33" s="2"/>
      <c r="B33" s="12" t="s">
        <v>32</v>
      </c>
      <c r="C33" s="13" t="s">
        <v>30</v>
      </c>
      <c r="D33" s="14" t="s">
        <v>1</v>
      </c>
      <c r="E33" s="13" t="s">
        <v>18</v>
      </c>
      <c r="F33" s="14">
        <v>42</v>
      </c>
      <c r="G33" s="14">
        <v>3</v>
      </c>
      <c r="H33" s="13" t="s">
        <v>6</v>
      </c>
      <c r="I33" s="15">
        <v>550</v>
      </c>
      <c r="J33" s="47">
        <f t="shared" si="0"/>
        <v>1650</v>
      </c>
    </row>
    <row r="34" spans="1:10">
      <c r="A34" s="2"/>
      <c r="B34" s="12" t="s">
        <v>32</v>
      </c>
      <c r="C34" s="13" t="s">
        <v>30</v>
      </c>
      <c r="D34" s="14" t="s">
        <v>1</v>
      </c>
      <c r="E34" s="13" t="s">
        <v>26</v>
      </c>
      <c r="F34" s="14">
        <v>40</v>
      </c>
      <c r="G34" s="14">
        <v>2</v>
      </c>
      <c r="H34" s="13" t="s">
        <v>8</v>
      </c>
      <c r="I34" s="15">
        <v>410</v>
      </c>
      <c r="J34" s="47">
        <f t="shared" si="0"/>
        <v>820</v>
      </c>
    </row>
    <row r="35" spans="1:10">
      <c r="A35" s="2"/>
      <c r="B35" s="12" t="s">
        <v>32</v>
      </c>
      <c r="C35" s="13" t="s">
        <v>30</v>
      </c>
      <c r="D35" s="14" t="s">
        <v>1</v>
      </c>
      <c r="E35" s="13" t="s">
        <v>22</v>
      </c>
      <c r="F35" s="14">
        <v>42</v>
      </c>
      <c r="G35" s="14">
        <v>3</v>
      </c>
      <c r="H35" s="13" t="s">
        <v>9</v>
      </c>
      <c r="I35" s="15">
        <v>380</v>
      </c>
      <c r="J35" s="47">
        <f t="shared" si="0"/>
        <v>1140</v>
      </c>
    </row>
    <row r="36" spans="1:10">
      <c r="A36" s="2"/>
      <c r="B36" s="12" t="s">
        <v>32</v>
      </c>
      <c r="C36" s="13" t="s">
        <v>24</v>
      </c>
      <c r="D36" s="14" t="s">
        <v>0</v>
      </c>
      <c r="E36" s="13" t="s">
        <v>26</v>
      </c>
      <c r="F36" s="14">
        <v>44</v>
      </c>
      <c r="G36" s="14">
        <v>2</v>
      </c>
      <c r="H36" s="13" t="s">
        <v>19</v>
      </c>
      <c r="I36" s="15">
        <v>150</v>
      </c>
      <c r="J36" s="47">
        <f t="shared" si="0"/>
        <v>300</v>
      </c>
    </row>
    <row r="37" spans="1:10">
      <c r="A37" s="2"/>
      <c r="B37" s="12" t="s">
        <v>32</v>
      </c>
      <c r="C37" s="13" t="s">
        <v>30</v>
      </c>
      <c r="D37" s="14" t="s">
        <v>1</v>
      </c>
      <c r="E37" s="13" t="s">
        <v>26</v>
      </c>
      <c r="F37" s="14">
        <v>40</v>
      </c>
      <c r="G37" s="14">
        <v>2</v>
      </c>
      <c r="H37" s="13" t="s">
        <v>8</v>
      </c>
      <c r="I37" s="15">
        <v>410</v>
      </c>
      <c r="J37" s="47">
        <f t="shared" si="0"/>
        <v>820</v>
      </c>
    </row>
    <row r="38" spans="1:10">
      <c r="A38" s="2"/>
      <c r="B38" s="12" t="s">
        <v>32</v>
      </c>
      <c r="C38" s="13" t="s">
        <v>30</v>
      </c>
      <c r="D38" s="14" t="s">
        <v>1</v>
      </c>
      <c r="E38" s="13" t="s">
        <v>22</v>
      </c>
      <c r="F38" s="14">
        <v>42</v>
      </c>
      <c r="G38" s="14">
        <v>3</v>
      </c>
      <c r="H38" s="13" t="s">
        <v>9</v>
      </c>
      <c r="I38" s="15">
        <v>380</v>
      </c>
      <c r="J38" s="47">
        <f t="shared" si="0"/>
        <v>1140</v>
      </c>
    </row>
    <row r="39" spans="1:10">
      <c r="A39" s="2"/>
      <c r="B39" s="12" t="s">
        <v>20</v>
      </c>
      <c r="C39" s="13" t="s">
        <v>24</v>
      </c>
      <c r="D39" s="14" t="s">
        <v>0</v>
      </c>
      <c r="E39" s="13" t="s">
        <v>31</v>
      </c>
      <c r="F39" s="14">
        <v>46</v>
      </c>
      <c r="G39" s="14">
        <v>3</v>
      </c>
      <c r="H39" s="13" t="s">
        <v>7</v>
      </c>
      <c r="I39" s="15">
        <v>56</v>
      </c>
      <c r="J39" s="47">
        <f t="shared" si="0"/>
        <v>168</v>
      </c>
    </row>
    <row r="40" spans="1:10">
      <c r="A40" s="2"/>
      <c r="B40" s="12" t="s">
        <v>20</v>
      </c>
      <c r="C40" s="13" t="s">
        <v>27</v>
      </c>
      <c r="D40" s="14" t="s">
        <v>0</v>
      </c>
      <c r="E40" s="13" t="s">
        <v>18</v>
      </c>
      <c r="F40" s="14">
        <v>44</v>
      </c>
      <c r="G40" s="14">
        <v>4</v>
      </c>
      <c r="H40" s="13" t="s">
        <v>19</v>
      </c>
      <c r="I40" s="15">
        <v>50</v>
      </c>
      <c r="J40" s="47">
        <f t="shared" si="0"/>
        <v>200</v>
      </c>
    </row>
    <row r="41" spans="1:10">
      <c r="A41" s="2"/>
      <c r="B41" s="12" t="s">
        <v>20</v>
      </c>
      <c r="C41" s="13" t="s">
        <v>27</v>
      </c>
      <c r="D41" s="14" t="s">
        <v>0</v>
      </c>
      <c r="E41" s="13" t="s">
        <v>31</v>
      </c>
      <c r="F41" s="14">
        <v>46</v>
      </c>
      <c r="G41" s="14">
        <v>3</v>
      </c>
      <c r="H41" s="13" t="s">
        <v>19</v>
      </c>
      <c r="I41" s="15">
        <v>80</v>
      </c>
      <c r="J41" s="47">
        <f t="shared" si="0"/>
        <v>240</v>
      </c>
    </row>
    <row r="42" spans="1:10">
      <c r="A42" s="2"/>
      <c r="B42" s="12" t="s">
        <v>20</v>
      </c>
      <c r="C42" s="13" t="s">
        <v>27</v>
      </c>
      <c r="D42" s="14" t="s">
        <v>0</v>
      </c>
      <c r="E42" s="13" t="s">
        <v>26</v>
      </c>
      <c r="F42" s="14">
        <v>44</v>
      </c>
      <c r="G42" s="14">
        <v>4</v>
      </c>
      <c r="H42" s="13" t="s">
        <v>9</v>
      </c>
      <c r="I42" s="15">
        <v>70</v>
      </c>
      <c r="J42" s="47">
        <f t="shared" si="0"/>
        <v>280</v>
      </c>
    </row>
    <row r="43" spans="1:10">
      <c r="A43" s="2"/>
      <c r="B43" s="12" t="s">
        <v>16</v>
      </c>
      <c r="C43" s="13" t="s">
        <v>27</v>
      </c>
      <c r="D43" s="14" t="s">
        <v>0</v>
      </c>
      <c r="E43" s="13" t="s">
        <v>31</v>
      </c>
      <c r="F43" s="14">
        <v>42</v>
      </c>
      <c r="G43" s="14">
        <v>2</v>
      </c>
      <c r="H43" s="13" t="s">
        <v>6</v>
      </c>
      <c r="I43" s="15">
        <v>110</v>
      </c>
      <c r="J43" s="47">
        <f t="shared" si="0"/>
        <v>220</v>
      </c>
    </row>
    <row r="44" spans="1:10">
      <c r="A44" s="2"/>
      <c r="B44" s="12" t="s">
        <v>16</v>
      </c>
      <c r="C44" s="13" t="s">
        <v>27</v>
      </c>
      <c r="D44" s="14" t="s">
        <v>0</v>
      </c>
      <c r="E44" s="13" t="s">
        <v>26</v>
      </c>
      <c r="F44" s="14">
        <v>42</v>
      </c>
      <c r="G44" s="14">
        <v>2</v>
      </c>
      <c r="H44" s="13" t="s">
        <v>7</v>
      </c>
      <c r="I44" s="15">
        <v>85</v>
      </c>
      <c r="J44" s="47">
        <f t="shared" si="0"/>
        <v>170</v>
      </c>
    </row>
    <row r="45" spans="1:10">
      <c r="A45" s="2"/>
      <c r="B45" s="12" t="s">
        <v>16</v>
      </c>
      <c r="C45" s="13" t="s">
        <v>27</v>
      </c>
      <c r="D45" s="14" t="s">
        <v>0</v>
      </c>
      <c r="E45" s="13" t="s">
        <v>31</v>
      </c>
      <c r="F45" s="14">
        <v>46</v>
      </c>
      <c r="G45" s="14">
        <v>1</v>
      </c>
      <c r="H45" s="13" t="s">
        <v>25</v>
      </c>
      <c r="I45" s="15">
        <v>90</v>
      </c>
      <c r="J45" s="47">
        <f t="shared" si="0"/>
        <v>90</v>
      </c>
    </row>
    <row r="46" spans="1:10">
      <c r="A46" s="2"/>
      <c r="B46" s="12" t="s">
        <v>16</v>
      </c>
      <c r="C46" s="13" t="s">
        <v>24</v>
      </c>
      <c r="D46" s="14" t="s">
        <v>0</v>
      </c>
      <c r="E46" s="13" t="s">
        <v>18</v>
      </c>
      <c r="F46" s="14">
        <v>44</v>
      </c>
      <c r="G46" s="14">
        <v>6</v>
      </c>
      <c r="H46" s="13" t="s">
        <v>10</v>
      </c>
      <c r="I46" s="15">
        <v>45</v>
      </c>
      <c r="J46" s="47">
        <f t="shared" si="0"/>
        <v>270</v>
      </c>
    </row>
    <row r="47" spans="1:10">
      <c r="A47" s="2"/>
      <c r="B47" s="12" t="s">
        <v>16</v>
      </c>
      <c r="C47" s="13" t="s">
        <v>24</v>
      </c>
      <c r="D47" s="14" t="s">
        <v>0</v>
      </c>
      <c r="E47" s="13" t="s">
        <v>26</v>
      </c>
      <c r="F47" s="14">
        <v>42</v>
      </c>
      <c r="G47" s="14">
        <v>5</v>
      </c>
      <c r="H47" s="13" t="s">
        <v>6</v>
      </c>
      <c r="I47" s="15">
        <v>46</v>
      </c>
      <c r="J47" s="47">
        <f t="shared" si="0"/>
        <v>230</v>
      </c>
    </row>
    <row r="48" spans="1:10">
      <c r="A48" s="2"/>
      <c r="B48" s="12" t="s">
        <v>16</v>
      </c>
      <c r="C48" s="13" t="s">
        <v>24</v>
      </c>
      <c r="D48" s="14" t="s">
        <v>0</v>
      </c>
      <c r="E48" s="13" t="s">
        <v>31</v>
      </c>
      <c r="F48" s="14">
        <v>42</v>
      </c>
      <c r="G48" s="14">
        <v>6</v>
      </c>
      <c r="H48" s="13" t="s">
        <v>7</v>
      </c>
      <c r="I48" s="15">
        <v>65</v>
      </c>
      <c r="J48" s="47">
        <f t="shared" si="0"/>
        <v>390</v>
      </c>
    </row>
    <row r="49" spans="1:13">
      <c r="A49" s="2"/>
      <c r="B49" s="12" t="s">
        <v>16</v>
      </c>
      <c r="C49" s="13" t="s">
        <v>17</v>
      </c>
      <c r="D49" s="14" t="s">
        <v>0</v>
      </c>
      <c r="E49" s="13" t="s">
        <v>31</v>
      </c>
      <c r="F49" s="14">
        <v>44</v>
      </c>
      <c r="G49" s="14">
        <v>2</v>
      </c>
      <c r="H49" s="13" t="s">
        <v>9</v>
      </c>
      <c r="I49" s="15">
        <v>70</v>
      </c>
      <c r="J49" s="47">
        <f t="shared" si="0"/>
        <v>140</v>
      </c>
    </row>
    <row r="50" spans="1:13">
      <c r="A50" s="2"/>
      <c r="B50" s="12" t="s">
        <v>32</v>
      </c>
      <c r="C50" s="13" t="s">
        <v>17</v>
      </c>
      <c r="D50" s="14" t="s">
        <v>0</v>
      </c>
      <c r="E50" s="13" t="s">
        <v>18</v>
      </c>
      <c r="F50" s="14">
        <v>42</v>
      </c>
      <c r="G50" s="14">
        <v>5</v>
      </c>
      <c r="H50" s="13" t="s">
        <v>19</v>
      </c>
      <c r="I50" s="15">
        <v>66</v>
      </c>
      <c r="J50" s="47">
        <f t="shared" si="0"/>
        <v>330</v>
      </c>
    </row>
    <row r="51" spans="1:13">
      <c r="A51" s="2"/>
      <c r="B51" s="12" t="s">
        <v>32</v>
      </c>
      <c r="C51" s="13" t="s">
        <v>17</v>
      </c>
      <c r="D51" s="14" t="s">
        <v>0</v>
      </c>
      <c r="E51" s="13" t="s">
        <v>31</v>
      </c>
      <c r="F51" s="14">
        <v>46</v>
      </c>
      <c r="G51" s="14">
        <v>4</v>
      </c>
      <c r="H51" s="13" t="s">
        <v>19</v>
      </c>
      <c r="I51" s="15">
        <v>61</v>
      </c>
      <c r="J51" s="47">
        <f t="shared" si="0"/>
        <v>244</v>
      </c>
    </row>
    <row r="52" spans="1:13">
      <c r="A52" s="2"/>
      <c r="B52" s="12" t="s">
        <v>32</v>
      </c>
      <c r="C52" s="13" t="s">
        <v>21</v>
      </c>
      <c r="D52" s="14" t="s">
        <v>1</v>
      </c>
      <c r="E52" s="13" t="s">
        <v>18</v>
      </c>
      <c r="F52" s="14">
        <v>36</v>
      </c>
      <c r="G52" s="14">
        <v>4</v>
      </c>
      <c r="H52" s="13" t="s">
        <v>8</v>
      </c>
      <c r="I52" s="15">
        <v>350</v>
      </c>
      <c r="J52" s="47">
        <f t="shared" si="0"/>
        <v>1400</v>
      </c>
    </row>
    <row r="53" spans="1:13">
      <c r="A53" s="2"/>
      <c r="B53" s="12" t="s">
        <v>32</v>
      </c>
      <c r="C53" s="13" t="s">
        <v>21</v>
      </c>
      <c r="D53" s="14" t="s">
        <v>1</v>
      </c>
      <c r="E53" s="13" t="s">
        <v>28</v>
      </c>
      <c r="F53" s="14">
        <v>36</v>
      </c>
      <c r="G53" s="14">
        <v>3</v>
      </c>
      <c r="H53" s="13" t="s">
        <v>7</v>
      </c>
      <c r="I53" s="15">
        <v>240</v>
      </c>
      <c r="J53" s="47">
        <f t="shared" si="0"/>
        <v>720</v>
      </c>
    </row>
    <row r="54" spans="1:13">
      <c r="A54" s="2"/>
      <c r="B54" s="12" t="s">
        <v>32</v>
      </c>
      <c r="C54" s="13" t="s">
        <v>29</v>
      </c>
      <c r="D54" s="14" t="s">
        <v>1</v>
      </c>
      <c r="E54" s="13" t="s">
        <v>28</v>
      </c>
      <c r="F54" s="14">
        <v>38</v>
      </c>
      <c r="G54" s="14">
        <v>4</v>
      </c>
      <c r="H54" s="13" t="s">
        <v>8</v>
      </c>
      <c r="I54" s="15">
        <v>95</v>
      </c>
      <c r="J54" s="47">
        <f t="shared" si="0"/>
        <v>380</v>
      </c>
    </row>
    <row r="55" spans="1:13">
      <c r="A55" s="2"/>
      <c r="B55" s="12" t="s">
        <v>32</v>
      </c>
      <c r="C55" s="13" t="s">
        <v>29</v>
      </c>
      <c r="D55" s="14" t="s">
        <v>1</v>
      </c>
      <c r="E55" s="13" t="s">
        <v>26</v>
      </c>
      <c r="F55" s="14">
        <v>38</v>
      </c>
      <c r="G55" s="14">
        <v>2</v>
      </c>
      <c r="H55" s="13" t="s">
        <v>11</v>
      </c>
      <c r="I55" s="15">
        <v>110</v>
      </c>
      <c r="J55" s="47">
        <f t="shared" si="0"/>
        <v>220</v>
      </c>
    </row>
    <row r="56" spans="1:13">
      <c r="A56" s="2"/>
      <c r="B56" s="12" t="s">
        <v>32</v>
      </c>
      <c r="C56" s="13" t="s">
        <v>30</v>
      </c>
      <c r="D56" s="14" t="s">
        <v>1</v>
      </c>
      <c r="E56" s="13" t="s">
        <v>18</v>
      </c>
      <c r="F56" s="14">
        <v>40</v>
      </c>
      <c r="G56" s="14">
        <v>3</v>
      </c>
      <c r="H56" s="13" t="s">
        <v>9</v>
      </c>
      <c r="I56" s="15">
        <v>500</v>
      </c>
      <c r="J56" s="47">
        <f t="shared" si="0"/>
        <v>1500</v>
      </c>
    </row>
    <row r="57" spans="1:13">
      <c r="A57" s="2"/>
      <c r="B57" s="12" t="s">
        <v>32</v>
      </c>
      <c r="C57" s="13" t="s">
        <v>30</v>
      </c>
      <c r="D57" s="14" t="s">
        <v>1</v>
      </c>
      <c r="E57" s="13" t="s">
        <v>18</v>
      </c>
      <c r="F57" s="14">
        <v>42</v>
      </c>
      <c r="G57" s="14">
        <v>2</v>
      </c>
      <c r="H57" s="13" t="s">
        <v>6</v>
      </c>
      <c r="I57" s="15">
        <v>530</v>
      </c>
      <c r="J57" s="47">
        <f t="shared" si="0"/>
        <v>1060</v>
      </c>
    </row>
    <row r="58" spans="1:13">
      <c r="A58" s="2"/>
      <c r="B58" s="12" t="s">
        <v>32</v>
      </c>
      <c r="C58" s="13" t="s">
        <v>24</v>
      </c>
      <c r="D58" s="14" t="s">
        <v>0</v>
      </c>
      <c r="E58" s="13" t="s">
        <v>26</v>
      </c>
      <c r="F58" s="14">
        <v>44</v>
      </c>
      <c r="G58" s="14">
        <v>1</v>
      </c>
      <c r="H58" s="13" t="s">
        <v>19</v>
      </c>
      <c r="I58" s="15">
        <v>130</v>
      </c>
      <c r="J58" s="47">
        <f t="shared" si="0"/>
        <v>130</v>
      </c>
    </row>
    <row r="59" spans="1:13">
      <c r="A59" s="2"/>
      <c r="B59" s="8" t="s">
        <v>55</v>
      </c>
      <c r="C59" s="9" t="s">
        <v>17</v>
      </c>
      <c r="D59" s="10" t="s">
        <v>0</v>
      </c>
      <c r="E59" s="9" t="s">
        <v>18</v>
      </c>
      <c r="F59" s="10">
        <v>44</v>
      </c>
      <c r="G59" s="10">
        <v>5</v>
      </c>
      <c r="H59" s="9" t="s">
        <v>19</v>
      </c>
      <c r="I59" s="11">
        <v>890</v>
      </c>
      <c r="J59" s="47">
        <f t="shared" si="0"/>
        <v>4450</v>
      </c>
    </row>
    <row r="60" spans="1:13">
      <c r="A60" s="2"/>
      <c r="B60" s="12" t="s">
        <v>53</v>
      </c>
      <c r="C60" s="13" t="s">
        <v>17</v>
      </c>
      <c r="D60" s="14" t="s">
        <v>0</v>
      </c>
      <c r="E60" s="13" t="s">
        <v>18</v>
      </c>
      <c r="F60" s="14">
        <v>46</v>
      </c>
      <c r="G60" s="14">
        <v>8</v>
      </c>
      <c r="H60" s="13" t="s">
        <v>6</v>
      </c>
      <c r="I60" s="15">
        <v>910</v>
      </c>
      <c r="J60" s="47">
        <f t="shared" si="0"/>
        <v>7280</v>
      </c>
      <c r="K60" s="2"/>
      <c r="L60" s="2"/>
      <c r="M60" s="2"/>
    </row>
    <row r="61" spans="1:13">
      <c r="B61" s="12" t="s">
        <v>54</v>
      </c>
      <c r="C61" s="13" t="s">
        <v>21</v>
      </c>
      <c r="D61" s="14" t="s">
        <v>1</v>
      </c>
      <c r="E61" s="13" t="s">
        <v>22</v>
      </c>
      <c r="F61" s="14">
        <v>38</v>
      </c>
      <c r="G61" s="14">
        <v>14</v>
      </c>
      <c r="H61" s="13" t="s">
        <v>9</v>
      </c>
      <c r="I61" s="15">
        <v>430</v>
      </c>
      <c r="J61" s="47">
        <f t="shared" si="0"/>
        <v>6020</v>
      </c>
    </row>
    <row r="62" spans="1:13">
      <c r="B62" s="12" t="s">
        <v>53</v>
      </c>
      <c r="C62" s="13" t="s">
        <v>17</v>
      </c>
      <c r="D62" s="14" t="s">
        <v>0</v>
      </c>
      <c r="E62" s="13" t="s">
        <v>23</v>
      </c>
      <c r="F62" s="14">
        <v>42</v>
      </c>
      <c r="G62" s="14">
        <v>6</v>
      </c>
      <c r="H62" s="13" t="s">
        <v>7</v>
      </c>
      <c r="I62" s="15">
        <v>630</v>
      </c>
      <c r="J62" s="47">
        <f t="shared" si="0"/>
        <v>3780</v>
      </c>
    </row>
    <row r="63" spans="1:13">
      <c r="B63" s="12" t="s">
        <v>55</v>
      </c>
      <c r="C63" s="13" t="s">
        <v>24</v>
      </c>
      <c r="D63" s="14" t="s">
        <v>0</v>
      </c>
      <c r="E63" s="13" t="s">
        <v>22</v>
      </c>
      <c r="F63" s="14">
        <v>42</v>
      </c>
      <c r="G63" s="14">
        <v>10</v>
      </c>
      <c r="H63" s="13" t="s">
        <v>7</v>
      </c>
      <c r="I63" s="15">
        <v>230</v>
      </c>
      <c r="J63" s="47">
        <f t="shared" si="0"/>
        <v>2300</v>
      </c>
    </row>
    <row r="64" spans="1:13">
      <c r="B64" s="12" t="s">
        <v>55</v>
      </c>
      <c r="C64" s="13" t="s">
        <v>24</v>
      </c>
      <c r="D64" s="14" t="s">
        <v>0</v>
      </c>
      <c r="E64" s="13" t="s">
        <v>18</v>
      </c>
      <c r="F64" s="14">
        <v>42</v>
      </c>
      <c r="G64" s="14">
        <v>10</v>
      </c>
      <c r="H64" s="13" t="s">
        <v>10</v>
      </c>
      <c r="I64" s="15">
        <v>189</v>
      </c>
      <c r="J64" s="47">
        <f t="shared" si="0"/>
        <v>1890</v>
      </c>
    </row>
    <row r="65" spans="2:10">
      <c r="B65" s="12" t="s">
        <v>55</v>
      </c>
      <c r="C65" s="13" t="s">
        <v>17</v>
      </c>
      <c r="D65" s="14" t="s">
        <v>0</v>
      </c>
      <c r="E65" s="13" t="s">
        <v>18</v>
      </c>
      <c r="F65" s="14">
        <v>46</v>
      </c>
      <c r="G65" s="14">
        <v>8</v>
      </c>
      <c r="H65" s="13" t="s">
        <v>25</v>
      </c>
      <c r="I65" s="15">
        <v>1045</v>
      </c>
      <c r="J65" s="47">
        <f t="shared" si="0"/>
        <v>8360</v>
      </c>
    </row>
    <row r="66" spans="2:10">
      <c r="B66" s="12" t="s">
        <v>55</v>
      </c>
      <c r="C66" s="13" t="s">
        <v>24</v>
      </c>
      <c r="D66" s="14" t="s">
        <v>0</v>
      </c>
      <c r="E66" s="13" t="s">
        <v>22</v>
      </c>
      <c r="F66" s="14">
        <v>44</v>
      </c>
      <c r="G66" s="14">
        <v>4</v>
      </c>
      <c r="H66" s="13" t="s">
        <v>25</v>
      </c>
      <c r="I66" s="15">
        <v>210</v>
      </c>
      <c r="J66" s="47">
        <f t="shared" si="0"/>
        <v>840</v>
      </c>
    </row>
    <row r="67" spans="2:10">
      <c r="B67" s="12" t="s">
        <v>53</v>
      </c>
      <c r="C67" s="13" t="s">
        <v>24</v>
      </c>
      <c r="D67" s="14" t="s">
        <v>0</v>
      </c>
      <c r="E67" s="13" t="s">
        <v>26</v>
      </c>
      <c r="F67" s="14">
        <v>42</v>
      </c>
      <c r="G67" s="14">
        <v>16</v>
      </c>
      <c r="H67" s="13" t="s">
        <v>19</v>
      </c>
      <c r="I67" s="15">
        <v>134</v>
      </c>
      <c r="J67" s="47">
        <f t="shared" si="0"/>
        <v>2144</v>
      </c>
    </row>
    <row r="68" spans="2:10">
      <c r="B68" s="12" t="s">
        <v>53</v>
      </c>
      <c r="C68" s="13" t="s">
        <v>24</v>
      </c>
      <c r="D68" s="14" t="s">
        <v>0</v>
      </c>
      <c r="E68" s="13" t="s">
        <v>26</v>
      </c>
      <c r="F68" s="14">
        <v>46</v>
      </c>
      <c r="G68" s="14">
        <v>6</v>
      </c>
      <c r="H68" s="13" t="s">
        <v>7</v>
      </c>
      <c r="I68" s="15">
        <v>156</v>
      </c>
      <c r="J68" s="47">
        <f t="shared" si="0"/>
        <v>936</v>
      </c>
    </row>
    <row r="69" spans="2:10">
      <c r="B69" s="12" t="s">
        <v>53</v>
      </c>
      <c r="C69" s="13" t="s">
        <v>27</v>
      </c>
      <c r="D69" s="14" t="s">
        <v>0</v>
      </c>
      <c r="E69" s="13" t="s">
        <v>18</v>
      </c>
      <c r="F69" s="14">
        <v>44</v>
      </c>
      <c r="G69" s="14">
        <v>5</v>
      </c>
      <c r="H69" s="13" t="s">
        <v>19</v>
      </c>
      <c r="I69" s="15">
        <v>420</v>
      </c>
      <c r="J69" s="47">
        <f t="shared" si="0"/>
        <v>2100</v>
      </c>
    </row>
    <row r="70" spans="2:10">
      <c r="B70" s="12" t="s">
        <v>53</v>
      </c>
      <c r="C70" s="13" t="s">
        <v>27</v>
      </c>
      <c r="D70" s="14" t="s">
        <v>0</v>
      </c>
      <c r="E70" s="13" t="s">
        <v>18</v>
      </c>
      <c r="F70" s="14">
        <v>46</v>
      </c>
      <c r="G70" s="14">
        <v>4</v>
      </c>
      <c r="H70" s="13" t="s">
        <v>19</v>
      </c>
      <c r="I70" s="15">
        <v>390</v>
      </c>
      <c r="J70" s="47">
        <f t="shared" si="0"/>
        <v>1560</v>
      </c>
    </row>
    <row r="71" spans="2:10">
      <c r="B71" s="12" t="s">
        <v>53</v>
      </c>
      <c r="C71" s="13" t="s">
        <v>27</v>
      </c>
      <c r="D71" s="14" t="s">
        <v>0</v>
      </c>
      <c r="E71" s="13" t="s">
        <v>22</v>
      </c>
      <c r="F71" s="14">
        <v>44</v>
      </c>
      <c r="G71" s="14">
        <v>5</v>
      </c>
      <c r="H71" s="13" t="s">
        <v>9</v>
      </c>
      <c r="I71" s="15">
        <v>280</v>
      </c>
      <c r="J71" s="47">
        <f t="shared" ref="J71:J111" si="1">G71*I71</f>
        <v>1400</v>
      </c>
    </row>
    <row r="72" spans="2:10">
      <c r="B72" s="12" t="s">
        <v>55</v>
      </c>
      <c r="C72" s="13" t="s">
        <v>27</v>
      </c>
      <c r="D72" s="14" t="s">
        <v>0</v>
      </c>
      <c r="E72" s="13" t="s">
        <v>22</v>
      </c>
      <c r="F72" s="14">
        <v>42</v>
      </c>
      <c r="G72" s="14">
        <v>3</v>
      </c>
      <c r="H72" s="13" t="s">
        <v>6</v>
      </c>
      <c r="I72" s="15">
        <v>310</v>
      </c>
      <c r="J72" s="47">
        <f t="shared" si="1"/>
        <v>930</v>
      </c>
    </row>
    <row r="73" spans="2:10">
      <c r="B73" s="12" t="s">
        <v>55</v>
      </c>
      <c r="C73" s="13" t="s">
        <v>27</v>
      </c>
      <c r="D73" s="14" t="s">
        <v>0</v>
      </c>
      <c r="E73" s="13" t="s">
        <v>26</v>
      </c>
      <c r="F73" s="14">
        <v>42</v>
      </c>
      <c r="G73" s="14">
        <v>3</v>
      </c>
      <c r="H73" s="13" t="s">
        <v>7</v>
      </c>
      <c r="I73" s="15">
        <v>340</v>
      </c>
      <c r="J73" s="47">
        <f t="shared" si="1"/>
        <v>1020</v>
      </c>
    </row>
    <row r="74" spans="2:10">
      <c r="B74" s="12" t="s">
        <v>55</v>
      </c>
      <c r="C74" s="13" t="s">
        <v>27</v>
      </c>
      <c r="D74" s="14" t="s">
        <v>0</v>
      </c>
      <c r="E74" s="13" t="s">
        <v>26</v>
      </c>
      <c r="F74" s="14">
        <v>46</v>
      </c>
      <c r="G74" s="14">
        <v>12</v>
      </c>
      <c r="H74" s="13" t="s">
        <v>25</v>
      </c>
      <c r="I74" s="15">
        <v>330</v>
      </c>
      <c r="J74" s="47">
        <f t="shared" si="1"/>
        <v>3960</v>
      </c>
    </row>
    <row r="75" spans="2:10">
      <c r="B75" s="12" t="s">
        <v>55</v>
      </c>
      <c r="C75" s="13" t="s">
        <v>24</v>
      </c>
      <c r="D75" s="14" t="s">
        <v>0</v>
      </c>
      <c r="E75" s="13" t="s">
        <v>23</v>
      </c>
      <c r="F75" s="14">
        <v>44</v>
      </c>
      <c r="G75" s="14">
        <v>7</v>
      </c>
      <c r="H75" s="13" t="s">
        <v>10</v>
      </c>
      <c r="I75" s="15">
        <v>132</v>
      </c>
      <c r="J75" s="47">
        <f t="shared" si="1"/>
        <v>924</v>
      </c>
    </row>
    <row r="76" spans="2:10">
      <c r="B76" s="12" t="s">
        <v>55</v>
      </c>
      <c r="C76" s="13" t="s">
        <v>24</v>
      </c>
      <c r="D76" s="14" t="s">
        <v>0</v>
      </c>
      <c r="E76" s="13" t="s">
        <v>23</v>
      </c>
      <c r="F76" s="14">
        <v>42</v>
      </c>
      <c r="G76" s="14">
        <v>6</v>
      </c>
      <c r="H76" s="13" t="s">
        <v>6</v>
      </c>
      <c r="I76" s="15">
        <v>122</v>
      </c>
      <c r="J76" s="47">
        <f t="shared" si="1"/>
        <v>732</v>
      </c>
    </row>
    <row r="77" spans="2:10">
      <c r="B77" s="12" t="s">
        <v>55</v>
      </c>
      <c r="C77" s="13" t="s">
        <v>24</v>
      </c>
      <c r="D77" s="14" t="s">
        <v>0</v>
      </c>
      <c r="E77" s="13" t="s">
        <v>26</v>
      </c>
      <c r="F77" s="14">
        <v>42</v>
      </c>
      <c r="G77" s="14">
        <v>9</v>
      </c>
      <c r="H77" s="13" t="s">
        <v>7</v>
      </c>
      <c r="I77" s="15">
        <v>140</v>
      </c>
      <c r="J77" s="47">
        <f t="shared" si="1"/>
        <v>1260</v>
      </c>
    </row>
    <row r="78" spans="2:10">
      <c r="B78" s="12" t="s">
        <v>55</v>
      </c>
      <c r="C78" s="13" t="s">
        <v>17</v>
      </c>
      <c r="D78" s="14" t="s">
        <v>0</v>
      </c>
      <c r="E78" s="13" t="s">
        <v>26</v>
      </c>
      <c r="F78" s="14">
        <v>44</v>
      </c>
      <c r="G78" s="14">
        <v>13</v>
      </c>
      <c r="H78" s="13" t="s">
        <v>9</v>
      </c>
      <c r="I78" s="15">
        <v>720</v>
      </c>
      <c r="J78" s="47">
        <f t="shared" si="1"/>
        <v>9360</v>
      </c>
    </row>
    <row r="79" spans="2:10">
      <c r="B79" s="12" t="s">
        <v>54</v>
      </c>
      <c r="C79" s="13" t="s">
        <v>17</v>
      </c>
      <c r="D79" s="14" t="s">
        <v>0</v>
      </c>
      <c r="E79" s="13" t="s">
        <v>22</v>
      </c>
      <c r="F79" s="14">
        <v>42</v>
      </c>
      <c r="G79" s="14">
        <v>7</v>
      </c>
      <c r="H79" s="13" t="s">
        <v>19</v>
      </c>
      <c r="I79" s="15">
        <v>640</v>
      </c>
      <c r="J79" s="47">
        <f t="shared" si="1"/>
        <v>4480</v>
      </c>
    </row>
    <row r="80" spans="2:10">
      <c r="B80" s="12" t="s">
        <v>54</v>
      </c>
      <c r="C80" s="13" t="s">
        <v>17</v>
      </c>
      <c r="D80" s="14" t="s">
        <v>0</v>
      </c>
      <c r="E80" s="13" t="s">
        <v>18</v>
      </c>
      <c r="F80" s="14">
        <v>46</v>
      </c>
      <c r="G80" s="14">
        <v>5</v>
      </c>
      <c r="H80" s="13" t="s">
        <v>19</v>
      </c>
      <c r="I80" s="15">
        <v>1270</v>
      </c>
      <c r="J80" s="47">
        <f t="shared" si="1"/>
        <v>6350</v>
      </c>
    </row>
    <row r="81" spans="2:10">
      <c r="B81" s="12" t="s">
        <v>54</v>
      </c>
      <c r="C81" s="13" t="s">
        <v>21</v>
      </c>
      <c r="D81" s="14" t="s">
        <v>1</v>
      </c>
      <c r="E81" s="13" t="s">
        <v>18</v>
      </c>
      <c r="F81" s="14">
        <v>36</v>
      </c>
      <c r="G81" s="14">
        <v>5</v>
      </c>
      <c r="H81" s="13" t="s">
        <v>8</v>
      </c>
      <c r="I81" s="15">
        <v>390</v>
      </c>
      <c r="J81" s="47">
        <f t="shared" si="1"/>
        <v>1950</v>
      </c>
    </row>
    <row r="82" spans="2:10">
      <c r="B82" s="12" t="s">
        <v>54</v>
      </c>
      <c r="C82" s="13" t="s">
        <v>21</v>
      </c>
      <c r="D82" s="14" t="s">
        <v>1</v>
      </c>
      <c r="E82" s="13" t="s">
        <v>28</v>
      </c>
      <c r="F82" s="14">
        <v>36</v>
      </c>
      <c r="G82" s="14">
        <v>14</v>
      </c>
      <c r="H82" s="13" t="s">
        <v>11</v>
      </c>
      <c r="I82" s="15">
        <v>260</v>
      </c>
      <c r="J82" s="47">
        <f t="shared" si="1"/>
        <v>3640</v>
      </c>
    </row>
    <row r="83" spans="2:10">
      <c r="B83" s="12" t="s">
        <v>54</v>
      </c>
      <c r="C83" s="13" t="s">
        <v>29</v>
      </c>
      <c r="D83" s="14" t="s">
        <v>1</v>
      </c>
      <c r="E83" s="13" t="s">
        <v>28</v>
      </c>
      <c r="F83" s="14">
        <v>38</v>
      </c>
      <c r="G83" s="14">
        <v>8</v>
      </c>
      <c r="H83" s="13" t="s">
        <v>8</v>
      </c>
      <c r="I83" s="15">
        <v>135</v>
      </c>
      <c r="J83" s="47">
        <f t="shared" si="1"/>
        <v>1080</v>
      </c>
    </row>
    <row r="84" spans="2:10">
      <c r="B84" s="12" t="s">
        <v>54</v>
      </c>
      <c r="C84" s="13" t="s">
        <v>29</v>
      </c>
      <c r="D84" s="14" t="s">
        <v>1</v>
      </c>
      <c r="E84" s="13" t="s">
        <v>26</v>
      </c>
      <c r="F84" s="14">
        <v>38</v>
      </c>
      <c r="G84" s="14">
        <v>3</v>
      </c>
      <c r="H84" s="13" t="s">
        <v>11</v>
      </c>
      <c r="I84" s="15">
        <v>130</v>
      </c>
      <c r="J84" s="47">
        <f t="shared" si="1"/>
        <v>390</v>
      </c>
    </row>
    <row r="85" spans="2:10">
      <c r="B85" s="12" t="s">
        <v>32</v>
      </c>
      <c r="C85" s="13" t="s">
        <v>30</v>
      </c>
      <c r="D85" s="14" t="s">
        <v>1</v>
      </c>
      <c r="E85" s="13" t="s">
        <v>18</v>
      </c>
      <c r="F85" s="14">
        <v>40</v>
      </c>
      <c r="G85" s="14">
        <v>4</v>
      </c>
      <c r="H85" s="13" t="s">
        <v>9</v>
      </c>
      <c r="I85" s="15">
        <v>520</v>
      </c>
      <c r="J85" s="47">
        <f t="shared" si="1"/>
        <v>2080</v>
      </c>
    </row>
    <row r="86" spans="2:10">
      <c r="B86" s="12" t="s">
        <v>32</v>
      </c>
      <c r="C86" s="13" t="s">
        <v>30</v>
      </c>
      <c r="D86" s="14" t="s">
        <v>1</v>
      </c>
      <c r="E86" s="13" t="s">
        <v>18</v>
      </c>
      <c r="F86" s="14">
        <v>42</v>
      </c>
      <c r="G86" s="14">
        <v>7</v>
      </c>
      <c r="H86" s="13" t="s">
        <v>6</v>
      </c>
      <c r="I86" s="15">
        <v>550</v>
      </c>
      <c r="J86" s="47">
        <f t="shared" si="1"/>
        <v>3850</v>
      </c>
    </row>
    <row r="87" spans="2:10">
      <c r="B87" s="12" t="s">
        <v>54</v>
      </c>
      <c r="C87" s="13" t="s">
        <v>30</v>
      </c>
      <c r="D87" s="14" t="s">
        <v>1</v>
      </c>
      <c r="E87" s="13" t="s">
        <v>26</v>
      </c>
      <c r="F87" s="14">
        <v>40</v>
      </c>
      <c r="G87" s="14">
        <v>2</v>
      </c>
      <c r="H87" s="13" t="s">
        <v>8</v>
      </c>
      <c r="I87" s="15">
        <v>410</v>
      </c>
      <c r="J87" s="47">
        <f t="shared" si="1"/>
        <v>820</v>
      </c>
    </row>
    <row r="88" spans="2:10">
      <c r="B88" s="12" t="s">
        <v>54</v>
      </c>
      <c r="C88" s="13" t="s">
        <v>30</v>
      </c>
      <c r="D88" s="14" t="s">
        <v>1</v>
      </c>
      <c r="E88" s="13" t="s">
        <v>22</v>
      </c>
      <c r="F88" s="14">
        <v>42</v>
      </c>
      <c r="G88" s="14">
        <v>3</v>
      </c>
      <c r="H88" s="13" t="s">
        <v>9</v>
      </c>
      <c r="I88" s="15">
        <v>380</v>
      </c>
      <c r="J88" s="47">
        <f t="shared" si="1"/>
        <v>1140</v>
      </c>
    </row>
    <row r="89" spans="2:10">
      <c r="B89" s="12" t="s">
        <v>54</v>
      </c>
      <c r="C89" s="13" t="s">
        <v>24</v>
      </c>
      <c r="D89" s="14" t="s">
        <v>0</v>
      </c>
      <c r="E89" s="13" t="s">
        <v>26</v>
      </c>
      <c r="F89" s="14">
        <v>44</v>
      </c>
      <c r="G89" s="14">
        <v>2</v>
      </c>
      <c r="H89" s="13" t="s">
        <v>19</v>
      </c>
      <c r="I89" s="15">
        <v>150</v>
      </c>
      <c r="J89" s="47">
        <f t="shared" si="1"/>
        <v>300</v>
      </c>
    </row>
    <row r="90" spans="2:10">
      <c r="B90" s="12" t="s">
        <v>32</v>
      </c>
      <c r="C90" s="13" t="s">
        <v>30</v>
      </c>
      <c r="D90" s="14" t="s">
        <v>1</v>
      </c>
      <c r="E90" s="13" t="s">
        <v>26</v>
      </c>
      <c r="F90" s="14">
        <v>40</v>
      </c>
      <c r="G90" s="14">
        <v>2</v>
      </c>
      <c r="H90" s="13" t="s">
        <v>8</v>
      </c>
      <c r="I90" s="15">
        <v>410</v>
      </c>
      <c r="J90" s="47">
        <f t="shared" si="1"/>
        <v>820</v>
      </c>
    </row>
    <row r="91" spans="2:10">
      <c r="B91" s="12" t="s">
        <v>32</v>
      </c>
      <c r="C91" s="13" t="s">
        <v>30</v>
      </c>
      <c r="D91" s="14" t="s">
        <v>1</v>
      </c>
      <c r="E91" s="13" t="s">
        <v>22</v>
      </c>
      <c r="F91" s="14">
        <v>42</v>
      </c>
      <c r="G91" s="14">
        <v>3</v>
      </c>
      <c r="H91" s="13" t="s">
        <v>9</v>
      </c>
      <c r="I91" s="15">
        <v>380</v>
      </c>
      <c r="J91" s="47">
        <f t="shared" si="1"/>
        <v>1140</v>
      </c>
    </row>
    <row r="92" spans="2:10">
      <c r="B92" s="12" t="s">
        <v>53</v>
      </c>
      <c r="C92" s="13" t="s">
        <v>24</v>
      </c>
      <c r="D92" s="14" t="s">
        <v>0</v>
      </c>
      <c r="E92" s="13" t="s">
        <v>31</v>
      </c>
      <c r="F92" s="14">
        <v>46</v>
      </c>
      <c r="G92" s="14">
        <v>3</v>
      </c>
      <c r="H92" s="13" t="s">
        <v>7</v>
      </c>
      <c r="I92" s="15">
        <v>56</v>
      </c>
      <c r="J92" s="47">
        <f t="shared" si="1"/>
        <v>168</v>
      </c>
    </row>
    <row r="93" spans="2:10">
      <c r="B93" s="12" t="s">
        <v>53</v>
      </c>
      <c r="C93" s="13" t="s">
        <v>27</v>
      </c>
      <c r="D93" s="14" t="s">
        <v>0</v>
      </c>
      <c r="E93" s="13" t="s">
        <v>18</v>
      </c>
      <c r="F93" s="14">
        <v>44</v>
      </c>
      <c r="G93" s="14">
        <v>4</v>
      </c>
      <c r="H93" s="13" t="s">
        <v>19</v>
      </c>
      <c r="I93" s="15">
        <v>250</v>
      </c>
      <c r="J93" s="47">
        <f t="shared" si="1"/>
        <v>1000</v>
      </c>
    </row>
    <row r="94" spans="2:10">
      <c r="B94" s="12" t="s">
        <v>53</v>
      </c>
      <c r="C94" s="13" t="s">
        <v>27</v>
      </c>
      <c r="D94" s="14" t="s">
        <v>0</v>
      </c>
      <c r="E94" s="13" t="s">
        <v>31</v>
      </c>
      <c r="F94" s="14">
        <v>46</v>
      </c>
      <c r="G94" s="14">
        <v>3</v>
      </c>
      <c r="H94" s="13" t="s">
        <v>19</v>
      </c>
      <c r="I94" s="15">
        <v>480</v>
      </c>
      <c r="J94" s="47">
        <f t="shared" si="1"/>
        <v>1440</v>
      </c>
    </row>
    <row r="95" spans="2:10">
      <c r="B95" s="12" t="s">
        <v>53</v>
      </c>
      <c r="C95" s="13" t="s">
        <v>27</v>
      </c>
      <c r="D95" s="14" t="s">
        <v>0</v>
      </c>
      <c r="E95" s="13" t="s">
        <v>26</v>
      </c>
      <c r="F95" s="14">
        <v>44</v>
      </c>
      <c r="G95" s="14">
        <v>4</v>
      </c>
      <c r="H95" s="13" t="s">
        <v>9</v>
      </c>
      <c r="I95" s="15">
        <v>270</v>
      </c>
      <c r="J95" s="47">
        <f t="shared" si="1"/>
        <v>1080</v>
      </c>
    </row>
    <row r="96" spans="2:10">
      <c r="B96" s="12" t="s">
        <v>55</v>
      </c>
      <c r="C96" s="13" t="s">
        <v>27</v>
      </c>
      <c r="D96" s="14" t="s">
        <v>0</v>
      </c>
      <c r="E96" s="13" t="s">
        <v>31</v>
      </c>
      <c r="F96" s="14">
        <v>42</v>
      </c>
      <c r="G96" s="14">
        <v>2</v>
      </c>
      <c r="H96" s="13" t="s">
        <v>6</v>
      </c>
      <c r="I96" s="15">
        <v>110</v>
      </c>
      <c r="J96" s="47">
        <f t="shared" si="1"/>
        <v>220</v>
      </c>
    </row>
    <row r="97" spans="2:10">
      <c r="B97" s="12" t="s">
        <v>55</v>
      </c>
      <c r="C97" s="13" t="s">
        <v>27</v>
      </c>
      <c r="D97" s="14" t="s">
        <v>0</v>
      </c>
      <c r="E97" s="13" t="s">
        <v>26</v>
      </c>
      <c r="F97" s="14">
        <v>42</v>
      </c>
      <c r="G97" s="14">
        <v>2</v>
      </c>
      <c r="H97" s="13" t="s">
        <v>7</v>
      </c>
      <c r="I97" s="15">
        <v>85</v>
      </c>
      <c r="J97" s="47">
        <f t="shared" si="1"/>
        <v>170</v>
      </c>
    </row>
    <row r="98" spans="2:10">
      <c r="B98" s="12" t="s">
        <v>55</v>
      </c>
      <c r="C98" s="13" t="s">
        <v>27</v>
      </c>
      <c r="D98" s="14" t="s">
        <v>0</v>
      </c>
      <c r="E98" s="13" t="s">
        <v>31</v>
      </c>
      <c r="F98" s="14">
        <v>46</v>
      </c>
      <c r="G98" s="14">
        <v>10</v>
      </c>
      <c r="H98" s="13" t="s">
        <v>25</v>
      </c>
      <c r="I98" s="15">
        <v>90</v>
      </c>
      <c r="J98" s="47">
        <f t="shared" si="1"/>
        <v>900</v>
      </c>
    </row>
    <row r="99" spans="2:10">
      <c r="B99" s="12" t="s">
        <v>55</v>
      </c>
      <c r="C99" s="13" t="s">
        <v>24</v>
      </c>
      <c r="D99" s="14" t="s">
        <v>0</v>
      </c>
      <c r="E99" s="13" t="s">
        <v>18</v>
      </c>
      <c r="F99" s="14">
        <v>44</v>
      </c>
      <c r="G99" s="14">
        <v>6</v>
      </c>
      <c r="H99" s="13" t="s">
        <v>10</v>
      </c>
      <c r="I99" s="15">
        <v>45</v>
      </c>
      <c r="J99" s="47">
        <f t="shared" si="1"/>
        <v>270</v>
      </c>
    </row>
    <row r="100" spans="2:10">
      <c r="B100" s="12" t="s">
        <v>55</v>
      </c>
      <c r="C100" s="13" t="s">
        <v>24</v>
      </c>
      <c r="D100" s="14" t="s">
        <v>0</v>
      </c>
      <c r="E100" s="13" t="s">
        <v>26</v>
      </c>
      <c r="F100" s="14">
        <v>42</v>
      </c>
      <c r="G100" s="14">
        <v>5</v>
      </c>
      <c r="H100" s="13" t="s">
        <v>6</v>
      </c>
      <c r="I100" s="15">
        <v>46</v>
      </c>
      <c r="J100" s="47">
        <f t="shared" si="1"/>
        <v>230</v>
      </c>
    </row>
    <row r="101" spans="2:10">
      <c r="B101" s="12" t="s">
        <v>55</v>
      </c>
      <c r="C101" s="13" t="s">
        <v>24</v>
      </c>
      <c r="D101" s="14" t="s">
        <v>0</v>
      </c>
      <c r="E101" s="13" t="s">
        <v>31</v>
      </c>
      <c r="F101" s="14">
        <v>42</v>
      </c>
      <c r="G101" s="14">
        <v>6</v>
      </c>
      <c r="H101" s="13" t="s">
        <v>7</v>
      </c>
      <c r="I101" s="15">
        <v>65</v>
      </c>
      <c r="J101" s="47">
        <f t="shared" si="1"/>
        <v>390</v>
      </c>
    </row>
    <row r="102" spans="2:10">
      <c r="B102" s="12" t="s">
        <v>55</v>
      </c>
      <c r="C102" s="13" t="s">
        <v>17</v>
      </c>
      <c r="D102" s="14" t="s">
        <v>0</v>
      </c>
      <c r="E102" s="13" t="s">
        <v>31</v>
      </c>
      <c r="F102" s="14">
        <v>44</v>
      </c>
      <c r="G102" s="14">
        <v>12</v>
      </c>
      <c r="H102" s="13" t="s">
        <v>9</v>
      </c>
      <c r="I102" s="15">
        <v>570</v>
      </c>
      <c r="J102" s="47">
        <f t="shared" si="1"/>
        <v>6840</v>
      </c>
    </row>
    <row r="103" spans="2:10">
      <c r="B103" s="12" t="s">
        <v>54</v>
      </c>
      <c r="C103" s="13" t="s">
        <v>17</v>
      </c>
      <c r="D103" s="14" t="s">
        <v>0</v>
      </c>
      <c r="E103" s="13" t="s">
        <v>18</v>
      </c>
      <c r="F103" s="14">
        <v>42</v>
      </c>
      <c r="G103" s="14">
        <v>5</v>
      </c>
      <c r="H103" s="13" t="s">
        <v>19</v>
      </c>
      <c r="I103" s="15">
        <v>466</v>
      </c>
      <c r="J103" s="47">
        <f t="shared" si="1"/>
        <v>2330</v>
      </c>
    </row>
    <row r="104" spans="2:10">
      <c r="B104" s="12" t="s">
        <v>54</v>
      </c>
      <c r="C104" s="13" t="s">
        <v>17</v>
      </c>
      <c r="D104" s="14" t="s">
        <v>0</v>
      </c>
      <c r="E104" s="13" t="s">
        <v>31</v>
      </c>
      <c r="F104" s="14">
        <v>46</v>
      </c>
      <c r="G104" s="14">
        <v>4</v>
      </c>
      <c r="H104" s="13" t="s">
        <v>19</v>
      </c>
      <c r="I104" s="15">
        <v>161</v>
      </c>
      <c r="J104" s="47">
        <f t="shared" si="1"/>
        <v>644</v>
      </c>
    </row>
    <row r="105" spans="2:10">
      <c r="B105" s="12" t="s">
        <v>54</v>
      </c>
      <c r="C105" s="13" t="s">
        <v>21</v>
      </c>
      <c r="D105" s="14" t="s">
        <v>1</v>
      </c>
      <c r="E105" s="13" t="s">
        <v>18</v>
      </c>
      <c r="F105" s="14">
        <v>36</v>
      </c>
      <c r="G105" s="14">
        <v>4</v>
      </c>
      <c r="H105" s="13" t="s">
        <v>8</v>
      </c>
      <c r="I105" s="15">
        <v>350</v>
      </c>
      <c r="J105" s="47">
        <f t="shared" si="1"/>
        <v>1400</v>
      </c>
    </row>
    <row r="106" spans="2:10">
      <c r="B106" s="12" t="s">
        <v>32</v>
      </c>
      <c r="C106" s="13" t="s">
        <v>21</v>
      </c>
      <c r="D106" s="14" t="s">
        <v>1</v>
      </c>
      <c r="E106" s="13" t="s">
        <v>28</v>
      </c>
      <c r="F106" s="14">
        <v>36</v>
      </c>
      <c r="G106" s="14">
        <v>3</v>
      </c>
      <c r="H106" s="13" t="s">
        <v>7</v>
      </c>
      <c r="I106" s="15">
        <v>240</v>
      </c>
      <c r="J106" s="47">
        <f t="shared" si="1"/>
        <v>720</v>
      </c>
    </row>
    <row r="107" spans="2:10">
      <c r="B107" s="12" t="s">
        <v>32</v>
      </c>
      <c r="C107" s="13" t="s">
        <v>29</v>
      </c>
      <c r="D107" s="14" t="s">
        <v>1</v>
      </c>
      <c r="E107" s="13" t="s">
        <v>28</v>
      </c>
      <c r="F107" s="14">
        <v>38</v>
      </c>
      <c r="G107" s="14">
        <v>4</v>
      </c>
      <c r="H107" s="13" t="s">
        <v>8</v>
      </c>
      <c r="I107" s="15">
        <v>195</v>
      </c>
      <c r="J107" s="47">
        <f t="shared" si="1"/>
        <v>780</v>
      </c>
    </row>
    <row r="108" spans="2:10">
      <c r="B108" s="12" t="s">
        <v>54</v>
      </c>
      <c r="C108" s="13" t="s">
        <v>29</v>
      </c>
      <c r="D108" s="14" t="s">
        <v>1</v>
      </c>
      <c r="E108" s="13" t="s">
        <v>26</v>
      </c>
      <c r="F108" s="14">
        <v>38</v>
      </c>
      <c r="G108" s="14">
        <v>6</v>
      </c>
      <c r="H108" s="13" t="s">
        <v>11</v>
      </c>
      <c r="I108" s="15">
        <v>110</v>
      </c>
      <c r="J108" s="47">
        <f t="shared" si="1"/>
        <v>660</v>
      </c>
    </row>
    <row r="109" spans="2:10">
      <c r="B109" s="12" t="s">
        <v>54</v>
      </c>
      <c r="C109" s="13" t="s">
        <v>30</v>
      </c>
      <c r="D109" s="14" t="s">
        <v>1</v>
      </c>
      <c r="E109" s="13" t="s">
        <v>18</v>
      </c>
      <c r="F109" s="14">
        <v>40</v>
      </c>
      <c r="G109" s="14">
        <v>3</v>
      </c>
      <c r="H109" s="13" t="s">
        <v>9</v>
      </c>
      <c r="I109" s="15">
        <v>500</v>
      </c>
      <c r="J109" s="47">
        <f t="shared" si="1"/>
        <v>1500</v>
      </c>
    </row>
    <row r="110" spans="2:10">
      <c r="B110" s="12" t="s">
        <v>32</v>
      </c>
      <c r="C110" s="13" t="s">
        <v>30</v>
      </c>
      <c r="D110" s="14" t="s">
        <v>1</v>
      </c>
      <c r="E110" s="13" t="s">
        <v>18</v>
      </c>
      <c r="F110" s="14">
        <v>42</v>
      </c>
      <c r="G110" s="14">
        <v>12</v>
      </c>
      <c r="H110" s="13" t="s">
        <v>6</v>
      </c>
      <c r="I110" s="15">
        <v>530</v>
      </c>
      <c r="J110" s="47">
        <f t="shared" si="1"/>
        <v>6360</v>
      </c>
    </row>
    <row r="111" spans="2:10">
      <c r="B111" s="12" t="s">
        <v>32</v>
      </c>
      <c r="C111" s="13" t="s">
        <v>24</v>
      </c>
      <c r="D111" s="14" t="s">
        <v>0</v>
      </c>
      <c r="E111" s="13" t="s">
        <v>26</v>
      </c>
      <c r="F111" s="14">
        <v>44</v>
      </c>
      <c r="G111" s="14">
        <v>11</v>
      </c>
      <c r="H111" s="13" t="s">
        <v>19</v>
      </c>
      <c r="I111" s="15">
        <v>130</v>
      </c>
      <c r="J111" s="47">
        <f t="shared" si="1"/>
        <v>1430</v>
      </c>
    </row>
  </sheetData>
  <mergeCells count="3">
    <mergeCell ref="B3:I3"/>
    <mergeCell ref="A1:J1"/>
    <mergeCell ref="A2:J2"/>
  </mergeCells>
  <phoneticPr fontId="7" type="noConversion"/>
  <pageMargins left="0.75" right="0.75" top="1" bottom="1" header="0.5" footer="0.5"/>
  <pageSetup paperSize="9" orientation="portrait" horizont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44" sqref="F44"/>
    </sheetView>
  </sheetViews>
  <sheetFormatPr defaultRowHeight="12.75"/>
  <cols>
    <col min="1" max="1" width="24.5703125" bestFit="1" customWidth="1"/>
    <col min="2" max="2" width="23.5703125" bestFit="1" customWidth="1"/>
    <col min="3" max="3" width="31" bestFit="1" customWidth="1"/>
  </cols>
  <sheetData>
    <row r="1" spans="1:3">
      <c r="A1" s="45" t="s">
        <v>76</v>
      </c>
    </row>
    <row r="2" spans="1:3">
      <c r="A2" s="46" t="s">
        <v>77</v>
      </c>
      <c r="B2" s="46" t="s">
        <v>78</v>
      </c>
      <c r="C2" s="46" t="s">
        <v>79</v>
      </c>
    </row>
    <row r="3" spans="1:3">
      <c r="A3">
        <v>1</v>
      </c>
      <c r="B3" t="s">
        <v>69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84</v>
      </c>
    </row>
    <row r="7" spans="1:3">
      <c r="A7" s="45" t="s">
        <v>80</v>
      </c>
    </row>
    <row r="8" spans="1:3">
      <c r="A8" s="46" t="s">
        <v>77</v>
      </c>
      <c r="B8" s="46" t="s">
        <v>81</v>
      </c>
      <c r="C8" s="46" t="s">
        <v>79</v>
      </c>
    </row>
    <row r="11" spans="1:3">
      <c r="A11" s="45" t="s">
        <v>86</v>
      </c>
      <c r="B11" t="s">
        <v>87</v>
      </c>
    </row>
    <row r="12" spans="1:3">
      <c r="B12" t="s">
        <v>88</v>
      </c>
    </row>
    <row r="14" spans="1:3">
      <c r="B14" t="s">
        <v>89</v>
      </c>
    </row>
    <row r="15" spans="1:3">
      <c r="B1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6" sqref="C6"/>
    </sheetView>
  </sheetViews>
  <sheetFormatPr defaultRowHeight="12.75"/>
  <cols>
    <col min="1" max="1" width="20.140625" customWidth="1"/>
    <col min="2" max="2" width="17.140625" customWidth="1"/>
    <col min="3" max="3" width="40.140625" customWidth="1"/>
    <col min="4" max="4" width="18.7109375" customWidth="1"/>
    <col min="5" max="5" width="10.7109375" customWidth="1"/>
    <col min="6" max="6" width="14.28515625" customWidth="1"/>
    <col min="8" max="8" width="19.85546875" customWidth="1"/>
  </cols>
  <sheetData>
    <row r="1" spans="1:8">
      <c r="A1" t="s">
        <v>13</v>
      </c>
      <c r="B1" t="s">
        <v>14</v>
      </c>
      <c r="C1" t="s">
        <v>75</v>
      </c>
      <c r="D1" t="s">
        <v>15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20</v>
      </c>
      <c r="B2" t="s">
        <v>27</v>
      </c>
      <c r="C2" t="s">
        <v>0</v>
      </c>
      <c r="D2" t="s">
        <v>31</v>
      </c>
      <c r="E2">
        <v>46</v>
      </c>
      <c r="F2">
        <v>3</v>
      </c>
      <c r="G2" t="s">
        <v>19</v>
      </c>
      <c r="H2">
        <v>80</v>
      </c>
    </row>
    <row r="3" spans="1:8">
      <c r="A3" t="s">
        <v>20</v>
      </c>
      <c r="B3" t="s">
        <v>24</v>
      </c>
      <c r="C3" t="s">
        <v>0</v>
      </c>
      <c r="D3" t="s">
        <v>31</v>
      </c>
      <c r="E3">
        <v>46</v>
      </c>
      <c r="F3">
        <v>3</v>
      </c>
      <c r="G3" t="s">
        <v>7</v>
      </c>
      <c r="H3">
        <v>56</v>
      </c>
    </row>
    <row r="4" spans="1:8">
      <c r="A4" t="s">
        <v>55</v>
      </c>
      <c r="B4" t="s">
        <v>17</v>
      </c>
      <c r="C4" t="s">
        <v>0</v>
      </c>
      <c r="D4" t="s">
        <v>31</v>
      </c>
      <c r="E4">
        <v>44</v>
      </c>
      <c r="F4">
        <v>12</v>
      </c>
      <c r="G4" t="s">
        <v>9</v>
      </c>
      <c r="H4">
        <v>570</v>
      </c>
    </row>
    <row r="5" spans="1:8">
      <c r="A5" t="s">
        <v>55</v>
      </c>
      <c r="B5" t="s">
        <v>24</v>
      </c>
      <c r="C5" t="s">
        <v>0</v>
      </c>
      <c r="D5" t="s">
        <v>31</v>
      </c>
      <c r="E5">
        <v>42</v>
      </c>
      <c r="F5">
        <v>6</v>
      </c>
      <c r="G5" t="s">
        <v>7</v>
      </c>
      <c r="H5">
        <v>65</v>
      </c>
    </row>
    <row r="6" spans="1:8">
      <c r="A6" t="s">
        <v>55</v>
      </c>
      <c r="B6" t="s">
        <v>27</v>
      </c>
      <c r="C6" t="s">
        <v>0</v>
      </c>
      <c r="D6" t="s">
        <v>31</v>
      </c>
      <c r="E6">
        <v>46</v>
      </c>
      <c r="F6">
        <v>10</v>
      </c>
      <c r="G6" t="s">
        <v>25</v>
      </c>
      <c r="H6">
        <v>90</v>
      </c>
    </row>
    <row r="7" spans="1:8">
      <c r="A7" t="s">
        <v>55</v>
      </c>
      <c r="B7" t="s">
        <v>27</v>
      </c>
      <c r="C7" t="s">
        <v>0</v>
      </c>
      <c r="D7" t="s">
        <v>31</v>
      </c>
      <c r="E7">
        <v>42</v>
      </c>
      <c r="F7">
        <v>2</v>
      </c>
      <c r="G7" t="s">
        <v>6</v>
      </c>
      <c r="H7">
        <v>110</v>
      </c>
    </row>
    <row r="8" spans="1:8">
      <c r="A8" t="s">
        <v>54</v>
      </c>
      <c r="B8" t="s">
        <v>17</v>
      </c>
      <c r="C8" t="s">
        <v>0</v>
      </c>
      <c r="D8" t="s">
        <v>31</v>
      </c>
      <c r="E8">
        <v>46</v>
      </c>
      <c r="F8">
        <v>4</v>
      </c>
      <c r="G8" t="s">
        <v>19</v>
      </c>
      <c r="H8">
        <v>161</v>
      </c>
    </row>
    <row r="9" spans="1:8">
      <c r="A9" t="s">
        <v>32</v>
      </c>
      <c r="B9" t="s">
        <v>17</v>
      </c>
      <c r="C9" t="s">
        <v>0</v>
      </c>
      <c r="D9" t="s">
        <v>31</v>
      </c>
      <c r="E9">
        <v>46</v>
      </c>
      <c r="F9">
        <v>4</v>
      </c>
      <c r="G9" t="s">
        <v>19</v>
      </c>
      <c r="H9">
        <v>61</v>
      </c>
    </row>
    <row r="10" spans="1:8">
      <c r="A10" t="s">
        <v>16</v>
      </c>
      <c r="B10" t="s">
        <v>17</v>
      </c>
      <c r="C10" t="s">
        <v>0</v>
      </c>
      <c r="D10" t="s">
        <v>31</v>
      </c>
      <c r="E10">
        <v>44</v>
      </c>
      <c r="F10">
        <v>2</v>
      </c>
      <c r="G10" t="s">
        <v>9</v>
      </c>
      <c r="H10">
        <v>70</v>
      </c>
    </row>
    <row r="11" spans="1:8">
      <c r="A11" t="s">
        <v>16</v>
      </c>
      <c r="B11" t="s">
        <v>24</v>
      </c>
      <c r="C11" t="s">
        <v>0</v>
      </c>
      <c r="D11" t="s">
        <v>31</v>
      </c>
      <c r="E11">
        <v>42</v>
      </c>
      <c r="F11">
        <v>6</v>
      </c>
      <c r="G11" t="s">
        <v>7</v>
      </c>
      <c r="H11">
        <v>65</v>
      </c>
    </row>
    <row r="12" spans="1:8">
      <c r="A12" t="s">
        <v>16</v>
      </c>
      <c r="B12" t="s">
        <v>27</v>
      </c>
      <c r="C12" t="s">
        <v>0</v>
      </c>
      <c r="D12" t="s">
        <v>31</v>
      </c>
      <c r="E12">
        <v>46</v>
      </c>
      <c r="F12">
        <v>1</v>
      </c>
      <c r="G12" t="s">
        <v>25</v>
      </c>
      <c r="H12">
        <v>90</v>
      </c>
    </row>
    <row r="13" spans="1:8">
      <c r="A13" t="s">
        <v>16</v>
      </c>
      <c r="B13" t="s">
        <v>27</v>
      </c>
      <c r="C13" t="s">
        <v>0</v>
      </c>
      <c r="D13" t="s">
        <v>31</v>
      </c>
      <c r="E13">
        <v>42</v>
      </c>
      <c r="F13">
        <v>2</v>
      </c>
      <c r="G13" t="s">
        <v>6</v>
      </c>
      <c r="H13">
        <v>110</v>
      </c>
    </row>
    <row r="14" spans="1:8">
      <c r="A14" t="s">
        <v>53</v>
      </c>
      <c r="B14" t="s">
        <v>27</v>
      </c>
      <c r="C14" t="s">
        <v>0</v>
      </c>
      <c r="D14" t="s">
        <v>31</v>
      </c>
      <c r="E14">
        <v>46</v>
      </c>
      <c r="F14">
        <v>3</v>
      </c>
      <c r="G14" t="s">
        <v>19</v>
      </c>
      <c r="H14">
        <v>480</v>
      </c>
    </row>
    <row r="15" spans="1:8">
      <c r="A15" t="s">
        <v>53</v>
      </c>
      <c r="B15" t="s">
        <v>24</v>
      </c>
      <c r="C15" t="s">
        <v>0</v>
      </c>
      <c r="D15" t="s">
        <v>31</v>
      </c>
      <c r="E15">
        <v>46</v>
      </c>
      <c r="F15">
        <v>3</v>
      </c>
      <c r="G15" t="s">
        <v>7</v>
      </c>
      <c r="H15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6"/>
  <sheetViews>
    <sheetView tabSelected="1" topLeftCell="I1" workbookViewId="0">
      <selection activeCell="T4" sqref="T4"/>
    </sheetView>
  </sheetViews>
  <sheetFormatPr defaultRowHeight="12.75"/>
  <cols>
    <col min="1" max="1" width="39.28515625" bestFit="1" customWidth="1"/>
    <col min="2" max="2" width="17.7109375" customWidth="1"/>
    <col min="3" max="3" width="13.5703125" bestFit="1" customWidth="1"/>
    <col min="4" max="4" width="13.5703125" customWidth="1"/>
    <col min="5" max="5" width="36.85546875" bestFit="1" customWidth="1"/>
    <col min="6" max="7" width="13.5703125" customWidth="1"/>
    <col min="8" max="8" width="16.140625" customWidth="1"/>
    <col min="9" max="9" width="10.7109375" bestFit="1" customWidth="1"/>
    <col min="10" max="10" width="32" bestFit="1" customWidth="1"/>
    <col min="11" max="11" width="17.7109375" customWidth="1"/>
    <col min="12" max="12" width="9.28515625" customWidth="1"/>
    <col min="13" max="13" width="8" bestFit="1" customWidth="1"/>
    <col min="14" max="14" width="10.7109375" customWidth="1"/>
    <col min="15" max="15" width="8.140625" customWidth="1"/>
    <col min="17" max="17" width="15.140625" bestFit="1" customWidth="1"/>
    <col min="19" max="19" width="23.7109375" bestFit="1" customWidth="1"/>
    <col min="20" max="20" width="20" bestFit="1" customWidth="1"/>
    <col min="21" max="21" width="15.140625" bestFit="1" customWidth="1"/>
    <col min="22" max="22" width="16.140625" bestFit="1" customWidth="1"/>
  </cols>
  <sheetData>
    <row r="2" spans="1:22">
      <c r="A2" s="37" t="s">
        <v>71</v>
      </c>
      <c r="J2" s="37" t="s">
        <v>72</v>
      </c>
      <c r="S2" s="37" t="s">
        <v>73</v>
      </c>
    </row>
    <row r="3" spans="1:22">
      <c r="A3" s="39" t="s">
        <v>106</v>
      </c>
      <c r="B3" s="39" t="s">
        <v>107</v>
      </c>
      <c r="J3" s="39" t="s">
        <v>108</v>
      </c>
      <c r="K3" s="39" t="s">
        <v>103</v>
      </c>
      <c r="S3" s="39" t="s">
        <v>109</v>
      </c>
      <c r="T3" s="39" t="s">
        <v>111</v>
      </c>
    </row>
    <row r="4" spans="1:22">
      <c r="A4" s="39" t="s">
        <v>15</v>
      </c>
      <c r="B4" s="1" t="s">
        <v>20</v>
      </c>
      <c r="C4" s="1" t="s">
        <v>55</v>
      </c>
      <c r="D4" s="1" t="s">
        <v>54</v>
      </c>
      <c r="E4" s="1" t="s">
        <v>32</v>
      </c>
      <c r="F4" s="1" t="s">
        <v>16</v>
      </c>
      <c r="G4" s="1" t="s">
        <v>53</v>
      </c>
      <c r="J4" s="39" t="s">
        <v>4</v>
      </c>
      <c r="K4" s="1" t="s">
        <v>17</v>
      </c>
      <c r="L4" s="1" t="s">
        <v>21</v>
      </c>
      <c r="M4" s="1" t="s">
        <v>30</v>
      </c>
      <c r="N4" s="1" t="s">
        <v>27</v>
      </c>
      <c r="O4" s="1" t="s">
        <v>24</v>
      </c>
      <c r="P4" s="1" t="s">
        <v>29</v>
      </c>
      <c r="Q4" s="1" t="s">
        <v>67</v>
      </c>
      <c r="S4" s="39" t="s">
        <v>110</v>
      </c>
      <c r="T4" s="1" t="s">
        <v>1</v>
      </c>
      <c r="U4" s="1" t="s">
        <v>0</v>
      </c>
      <c r="V4" s="1" t="s">
        <v>67</v>
      </c>
    </row>
    <row r="5" spans="1:22">
      <c r="A5" s="40" t="s">
        <v>23</v>
      </c>
      <c r="B5" s="42">
        <v>3780</v>
      </c>
      <c r="C5" s="42">
        <v>3302</v>
      </c>
      <c r="D5" s="42">
        <v>0</v>
      </c>
      <c r="E5" s="42">
        <v>0</v>
      </c>
      <c r="F5" s="42">
        <v>3302</v>
      </c>
      <c r="G5" s="42">
        <v>3780</v>
      </c>
      <c r="J5" s="40" t="s">
        <v>6</v>
      </c>
      <c r="K5" s="41">
        <v>16</v>
      </c>
      <c r="L5" s="41"/>
      <c r="M5" s="41">
        <v>24</v>
      </c>
      <c r="N5" s="41">
        <v>10</v>
      </c>
      <c r="O5" s="41">
        <v>22</v>
      </c>
      <c r="P5" s="41"/>
      <c r="Q5" s="41">
        <v>72</v>
      </c>
      <c r="S5" s="40" t="s">
        <v>17</v>
      </c>
      <c r="T5" s="42">
        <v>0</v>
      </c>
      <c r="U5" s="42">
        <v>1701504</v>
      </c>
      <c r="V5" s="42">
        <v>1701504</v>
      </c>
    </row>
    <row r="6" spans="1:22">
      <c r="A6" s="40" t="s">
        <v>31</v>
      </c>
      <c r="B6" s="42">
        <v>816</v>
      </c>
      <c r="C6" s="42">
        <v>25050</v>
      </c>
      <c r="D6" s="42">
        <v>644</v>
      </c>
      <c r="E6" s="42">
        <v>244</v>
      </c>
      <c r="F6" s="42">
        <v>3685</v>
      </c>
      <c r="G6" s="42">
        <v>3216</v>
      </c>
      <c r="J6" s="40" t="s">
        <v>8</v>
      </c>
      <c r="K6" s="41"/>
      <c r="L6" s="41">
        <v>18</v>
      </c>
      <c r="M6" s="41">
        <v>8</v>
      </c>
      <c r="N6" s="41"/>
      <c r="O6" s="41"/>
      <c r="P6" s="41">
        <v>24</v>
      </c>
      <c r="Q6" s="41">
        <v>50</v>
      </c>
      <c r="S6" s="43">
        <v>42</v>
      </c>
      <c r="T6" s="42">
        <v>0</v>
      </c>
      <c r="U6" s="42">
        <v>110592</v>
      </c>
      <c r="V6" s="42">
        <v>110592</v>
      </c>
    </row>
    <row r="7" spans="1:22">
      <c r="A7" s="40" t="s">
        <v>22</v>
      </c>
      <c r="B7" s="42">
        <v>1400</v>
      </c>
      <c r="C7" s="42">
        <v>12750</v>
      </c>
      <c r="D7" s="42">
        <v>34800</v>
      </c>
      <c r="E7" s="42">
        <v>44200</v>
      </c>
      <c r="F7" s="42">
        <v>12750</v>
      </c>
      <c r="G7" s="42">
        <v>1400</v>
      </c>
      <c r="J7" s="40" t="s">
        <v>7</v>
      </c>
      <c r="K7" s="41">
        <v>12</v>
      </c>
      <c r="L7" s="41">
        <v>6</v>
      </c>
      <c r="M7" s="41"/>
      <c r="N7" s="41">
        <v>10</v>
      </c>
      <c r="O7" s="41">
        <v>68</v>
      </c>
      <c r="P7" s="41"/>
      <c r="Q7" s="41">
        <v>96</v>
      </c>
      <c r="S7" s="43">
        <v>44</v>
      </c>
      <c r="T7" s="42">
        <v>0</v>
      </c>
      <c r="U7" s="42">
        <v>154400</v>
      </c>
      <c r="V7" s="42">
        <v>154400</v>
      </c>
    </row>
    <row r="8" spans="1:22">
      <c r="A8" s="40" t="s">
        <v>26</v>
      </c>
      <c r="B8" s="42">
        <v>5760</v>
      </c>
      <c r="C8" s="42">
        <v>73084</v>
      </c>
      <c r="D8" s="42">
        <v>10400</v>
      </c>
      <c r="E8" s="42">
        <v>47000</v>
      </c>
      <c r="F8" s="42">
        <v>39864</v>
      </c>
      <c r="G8" s="42">
        <v>14560</v>
      </c>
      <c r="J8" s="40" t="s">
        <v>10</v>
      </c>
      <c r="K8" s="41"/>
      <c r="L8" s="41"/>
      <c r="M8" s="41"/>
      <c r="N8" s="41"/>
      <c r="O8" s="41">
        <v>46</v>
      </c>
      <c r="P8" s="41"/>
      <c r="Q8" s="41">
        <v>46</v>
      </c>
      <c r="S8" s="43">
        <v>46</v>
      </c>
      <c r="T8" s="42">
        <v>0</v>
      </c>
      <c r="U8" s="42">
        <v>328600</v>
      </c>
      <c r="V8" s="42">
        <v>328600</v>
      </c>
    </row>
    <row r="9" spans="1:22">
      <c r="A9" s="40" t="s">
        <v>18</v>
      </c>
      <c r="B9" s="42">
        <v>37170</v>
      </c>
      <c r="C9" s="42">
        <v>62901</v>
      </c>
      <c r="D9" s="42">
        <v>65472</v>
      </c>
      <c r="E9" s="42">
        <v>305964</v>
      </c>
      <c r="F9" s="42">
        <v>62901</v>
      </c>
      <c r="G9" s="42">
        <v>41370</v>
      </c>
      <c r="J9" s="40" t="s">
        <v>25</v>
      </c>
      <c r="K9" s="41">
        <v>16</v>
      </c>
      <c r="L9" s="41"/>
      <c r="M9" s="41"/>
      <c r="N9" s="41">
        <v>25</v>
      </c>
      <c r="O9" s="41">
        <v>8</v>
      </c>
      <c r="P9" s="41"/>
      <c r="Q9" s="41">
        <v>49</v>
      </c>
      <c r="S9" s="40" t="s">
        <v>21</v>
      </c>
      <c r="T9" s="42">
        <v>199800</v>
      </c>
      <c r="U9" s="42">
        <v>0</v>
      </c>
      <c r="V9" s="42">
        <v>199800</v>
      </c>
    </row>
    <row r="10" spans="1:22">
      <c r="A10" s="40" t="s">
        <v>28</v>
      </c>
      <c r="B10" s="42">
        <v>0</v>
      </c>
      <c r="C10" s="42">
        <v>0</v>
      </c>
      <c r="D10" s="42">
        <v>8690</v>
      </c>
      <c r="E10" s="42">
        <v>29510</v>
      </c>
      <c r="F10" s="42">
        <v>0</v>
      </c>
      <c r="G10" s="42">
        <v>0</v>
      </c>
      <c r="J10" s="40" t="s">
        <v>9</v>
      </c>
      <c r="K10" s="41">
        <v>30</v>
      </c>
      <c r="L10" s="41">
        <v>18</v>
      </c>
      <c r="M10" s="41">
        <v>26</v>
      </c>
      <c r="N10" s="41">
        <v>18</v>
      </c>
      <c r="O10" s="41"/>
      <c r="P10" s="41"/>
      <c r="Q10" s="41">
        <v>92</v>
      </c>
      <c r="S10" s="43">
        <v>36</v>
      </c>
      <c r="T10" s="42">
        <v>103740</v>
      </c>
      <c r="U10" s="42">
        <v>0</v>
      </c>
      <c r="V10" s="42">
        <v>103740</v>
      </c>
    </row>
    <row r="11" spans="1:22">
      <c r="A11" s="40" t="s">
        <v>67</v>
      </c>
      <c r="B11" s="42">
        <v>171504</v>
      </c>
      <c r="C11" s="42">
        <v>753977</v>
      </c>
      <c r="D11" s="42">
        <v>491470</v>
      </c>
      <c r="E11" s="42">
        <v>1412808</v>
      </c>
      <c r="F11" s="42">
        <v>485886</v>
      </c>
      <c r="G11" s="42">
        <v>254464</v>
      </c>
      <c r="J11" s="40" t="s">
        <v>11</v>
      </c>
      <c r="K11" s="41"/>
      <c r="L11" s="41">
        <v>18</v>
      </c>
      <c r="M11" s="41"/>
      <c r="N11" s="41"/>
      <c r="O11" s="41"/>
      <c r="P11" s="41">
        <v>14</v>
      </c>
      <c r="Q11" s="41">
        <v>32</v>
      </c>
      <c r="S11" s="43">
        <v>38</v>
      </c>
      <c r="T11" s="42">
        <v>15480</v>
      </c>
      <c r="U11" s="42">
        <v>0</v>
      </c>
      <c r="V11" s="42">
        <v>15480</v>
      </c>
    </row>
    <row r="12" spans="1:22">
      <c r="J12" s="40" t="s">
        <v>19</v>
      </c>
      <c r="K12" s="41">
        <v>52</v>
      </c>
      <c r="L12" s="41"/>
      <c r="M12" s="41"/>
      <c r="N12" s="41">
        <v>32</v>
      </c>
      <c r="O12" s="41">
        <v>38</v>
      </c>
      <c r="P12" s="41"/>
      <c r="Q12" s="41">
        <v>122</v>
      </c>
      <c r="S12" s="40" t="s">
        <v>30</v>
      </c>
      <c r="T12" s="42">
        <v>426880</v>
      </c>
      <c r="U12" s="42">
        <v>0</v>
      </c>
      <c r="V12" s="42">
        <v>426880</v>
      </c>
    </row>
    <row r="13" spans="1:22">
      <c r="J13" s="40" t="s">
        <v>67</v>
      </c>
      <c r="K13" s="41">
        <v>126</v>
      </c>
      <c r="L13" s="41">
        <v>60</v>
      </c>
      <c r="M13" s="41">
        <v>58</v>
      </c>
      <c r="N13" s="41">
        <v>95</v>
      </c>
      <c r="O13" s="41">
        <v>182</v>
      </c>
      <c r="P13" s="41">
        <v>38</v>
      </c>
      <c r="Q13" s="41">
        <v>559</v>
      </c>
      <c r="S13" s="43">
        <v>40</v>
      </c>
      <c r="T13" s="42">
        <v>80960</v>
      </c>
      <c r="U13" s="42">
        <v>0</v>
      </c>
      <c r="V13" s="42">
        <v>80960</v>
      </c>
    </row>
    <row r="14" spans="1:22">
      <c r="E14" s="39" t="s">
        <v>75</v>
      </c>
      <c r="F14" s="1" t="s">
        <v>70</v>
      </c>
      <c r="S14" s="43">
        <v>42</v>
      </c>
      <c r="T14" s="42">
        <v>132480</v>
      </c>
      <c r="U14" s="42">
        <v>0</v>
      </c>
      <c r="V14" s="42">
        <v>132480</v>
      </c>
    </row>
    <row r="15" spans="1:22">
      <c r="D15" s="37" t="s">
        <v>74</v>
      </c>
      <c r="S15" s="40" t="s">
        <v>27</v>
      </c>
      <c r="T15" s="42">
        <v>0</v>
      </c>
      <c r="U15" s="42">
        <v>561450</v>
      </c>
      <c r="V15" s="42">
        <v>561450</v>
      </c>
    </row>
    <row r="16" spans="1:22">
      <c r="E16" s="39" t="s">
        <v>104</v>
      </c>
      <c r="F16" s="39" t="s">
        <v>103</v>
      </c>
      <c r="S16" s="43">
        <v>42</v>
      </c>
      <c r="T16" s="42">
        <v>0</v>
      </c>
      <c r="U16" s="42">
        <v>33800</v>
      </c>
      <c r="V16" s="42">
        <v>33800</v>
      </c>
    </row>
    <row r="17" spans="5:22">
      <c r="E17" s="39" t="s">
        <v>105</v>
      </c>
      <c r="F17" s="1" t="s">
        <v>17</v>
      </c>
      <c r="G17" s="1" t="s">
        <v>21</v>
      </c>
      <c r="H17" s="1" t="s">
        <v>30</v>
      </c>
      <c r="I17" s="1" t="s">
        <v>27</v>
      </c>
      <c r="J17" s="1" t="s">
        <v>24</v>
      </c>
      <c r="K17" s="1" t="s">
        <v>29</v>
      </c>
      <c r="L17" s="1" t="s">
        <v>67</v>
      </c>
      <c r="S17" s="43">
        <v>44</v>
      </c>
      <c r="T17" s="42">
        <v>0</v>
      </c>
      <c r="U17" s="42">
        <v>73440</v>
      </c>
      <c r="V17" s="42">
        <v>73440</v>
      </c>
    </row>
    <row r="18" spans="5:22">
      <c r="E18" s="40">
        <v>36</v>
      </c>
      <c r="F18" s="41"/>
      <c r="G18" s="41">
        <v>42</v>
      </c>
      <c r="H18" s="41"/>
      <c r="I18" s="41"/>
      <c r="J18" s="41"/>
      <c r="K18" s="41"/>
      <c r="L18" s="41">
        <v>42</v>
      </c>
      <c r="S18" s="43">
        <v>46</v>
      </c>
      <c r="T18" s="42">
        <v>0</v>
      </c>
      <c r="U18" s="42">
        <v>85020</v>
      </c>
      <c r="V18" s="42">
        <v>85020</v>
      </c>
    </row>
    <row r="19" spans="5:22">
      <c r="E19" s="40">
        <v>38</v>
      </c>
      <c r="F19" s="41"/>
      <c r="G19" s="41">
        <v>18</v>
      </c>
      <c r="H19" s="41"/>
      <c r="I19" s="41"/>
      <c r="J19" s="41"/>
      <c r="K19" s="41">
        <v>38</v>
      </c>
      <c r="L19" s="41">
        <v>56</v>
      </c>
      <c r="S19" s="40" t="s">
        <v>24</v>
      </c>
      <c r="T19" s="42">
        <v>0</v>
      </c>
      <c r="U19" s="42">
        <v>657020</v>
      </c>
      <c r="V19" s="42">
        <v>657020</v>
      </c>
    </row>
    <row r="20" spans="5:22">
      <c r="E20" s="40">
        <v>40</v>
      </c>
      <c r="F20" s="41"/>
      <c r="G20" s="41"/>
      <c r="H20" s="41">
        <v>22</v>
      </c>
      <c r="I20" s="41"/>
      <c r="J20" s="41"/>
      <c r="K20" s="41"/>
      <c r="L20" s="41">
        <v>22</v>
      </c>
      <c r="S20" s="43">
        <v>42</v>
      </c>
      <c r="T20" s="42">
        <v>0</v>
      </c>
      <c r="U20" s="42">
        <v>211128</v>
      </c>
      <c r="V20" s="42">
        <v>211128</v>
      </c>
    </row>
    <row r="21" spans="5:22">
      <c r="E21" s="40">
        <v>42</v>
      </c>
      <c r="F21" s="41">
        <v>36</v>
      </c>
      <c r="G21" s="41"/>
      <c r="H21" s="41">
        <v>36</v>
      </c>
      <c r="I21" s="41">
        <v>20</v>
      </c>
      <c r="J21" s="41">
        <v>114</v>
      </c>
      <c r="K21" s="41"/>
      <c r="L21" s="41">
        <v>206</v>
      </c>
      <c r="S21" s="43">
        <v>44</v>
      </c>
      <c r="T21" s="42">
        <v>0</v>
      </c>
      <c r="U21" s="42">
        <v>66700</v>
      </c>
      <c r="V21" s="42">
        <v>66700</v>
      </c>
    </row>
    <row r="22" spans="5:22">
      <c r="E22" s="40">
        <v>44</v>
      </c>
      <c r="F22" s="41">
        <v>40</v>
      </c>
      <c r="G22" s="41"/>
      <c r="H22" s="41"/>
      <c r="I22" s="41">
        <v>36</v>
      </c>
      <c r="J22" s="41">
        <v>50</v>
      </c>
      <c r="K22" s="41"/>
      <c r="L22" s="41">
        <v>126</v>
      </c>
      <c r="S22" s="43">
        <v>46</v>
      </c>
      <c r="T22" s="42">
        <v>0</v>
      </c>
      <c r="U22" s="42">
        <v>7632</v>
      </c>
      <c r="V22" s="42">
        <v>7632</v>
      </c>
    </row>
    <row r="23" spans="5:22">
      <c r="E23" s="40">
        <v>46</v>
      </c>
      <c r="F23" s="41">
        <v>50</v>
      </c>
      <c r="G23" s="41"/>
      <c r="H23" s="41"/>
      <c r="I23" s="41">
        <v>39</v>
      </c>
      <c r="J23" s="41">
        <v>18</v>
      </c>
      <c r="K23" s="41"/>
      <c r="L23" s="41">
        <v>107</v>
      </c>
      <c r="S23" s="40" t="s">
        <v>29</v>
      </c>
      <c r="T23" s="42">
        <v>38380</v>
      </c>
      <c r="U23" s="42">
        <v>0</v>
      </c>
      <c r="V23" s="42">
        <v>38380</v>
      </c>
    </row>
    <row r="24" spans="5:22">
      <c r="E24" s="40" t="s">
        <v>67</v>
      </c>
      <c r="F24" s="41">
        <v>126</v>
      </c>
      <c r="G24" s="41">
        <v>60</v>
      </c>
      <c r="H24" s="41">
        <v>58</v>
      </c>
      <c r="I24" s="41">
        <v>95</v>
      </c>
      <c r="J24" s="41">
        <v>182</v>
      </c>
      <c r="K24" s="41">
        <v>38</v>
      </c>
      <c r="L24" s="41">
        <v>559</v>
      </c>
      <c r="S24" s="43">
        <v>38</v>
      </c>
      <c r="T24" s="42">
        <v>38380</v>
      </c>
      <c r="U24" s="42">
        <v>0</v>
      </c>
      <c r="V24" s="42">
        <v>38380</v>
      </c>
    </row>
    <row r="25" spans="5:22">
      <c r="S25" s="40" t="s">
        <v>67</v>
      </c>
      <c r="T25" s="42">
        <v>1825200</v>
      </c>
      <c r="U25" s="42">
        <v>9278672</v>
      </c>
      <c r="V25" s="42">
        <v>19410716</v>
      </c>
    </row>
    <row r="26" spans="5:22">
      <c r="F26" s="37" t="s">
        <v>74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2.75"/>
  <cols>
    <col min="1" max="1" width="18.7109375" customWidth="1"/>
    <col min="2" max="2" width="17.7109375" bestFit="1" customWidth="1"/>
    <col min="3" max="3" width="9.28515625" bestFit="1" customWidth="1"/>
    <col min="4" max="4" width="8" customWidth="1"/>
    <col min="5" max="5" width="10.7109375" bestFit="1" customWidth="1"/>
    <col min="6" max="6" width="8.140625" customWidth="1"/>
    <col min="8" max="8" width="15.140625" bestFit="1" customWidth="1"/>
  </cols>
  <sheetData>
    <row r="1" spans="1:8">
      <c r="A1" t="s">
        <v>93</v>
      </c>
    </row>
    <row r="2" spans="1:8">
      <c r="A2" s="39" t="s">
        <v>95</v>
      </c>
      <c r="B2" s="39" t="s">
        <v>66</v>
      </c>
    </row>
    <row r="3" spans="1:8">
      <c r="A3" s="39" t="s">
        <v>68</v>
      </c>
      <c r="B3" s="1" t="s">
        <v>17</v>
      </c>
      <c r="C3" s="1" t="s">
        <v>21</v>
      </c>
      <c r="D3" s="1" t="s">
        <v>30</v>
      </c>
      <c r="E3" s="1" t="s">
        <v>27</v>
      </c>
      <c r="F3" s="1" t="s">
        <v>24</v>
      </c>
      <c r="G3" s="1" t="s">
        <v>29</v>
      </c>
      <c r="H3" s="1" t="s">
        <v>67</v>
      </c>
    </row>
    <row r="4" spans="1:8">
      <c r="A4" s="40" t="s">
        <v>23</v>
      </c>
      <c r="B4" s="44">
        <v>3.9018146534816986E-2</v>
      </c>
      <c r="C4" s="44">
        <v>0</v>
      </c>
      <c r="D4" s="44">
        <v>0</v>
      </c>
      <c r="E4" s="44">
        <v>0</v>
      </c>
      <c r="F4" s="44">
        <v>1.7093664196205536E-2</v>
      </c>
      <c r="G4" s="44">
        <v>0</v>
      </c>
      <c r="H4" s="44">
        <v>5.6111810731022525E-2</v>
      </c>
    </row>
    <row r="5" spans="1:8">
      <c r="A5" s="40" t="s">
        <v>31</v>
      </c>
      <c r="B5" s="44">
        <v>4.0607774726976194E-2</v>
      </c>
      <c r="C5" s="44">
        <v>0</v>
      </c>
      <c r="D5" s="44">
        <v>0</v>
      </c>
      <c r="E5" s="44">
        <v>1.6051115836412808E-2</v>
      </c>
      <c r="F5" s="44">
        <v>5.7598216313301262E-3</v>
      </c>
      <c r="G5" s="44">
        <v>0</v>
      </c>
      <c r="H5" s="44">
        <v>6.2418712194719131E-2</v>
      </c>
    </row>
    <row r="6" spans="1:8">
      <c r="A6" s="40" t="s">
        <v>22</v>
      </c>
      <c r="B6" s="44">
        <v>4.6243729226449759E-2</v>
      </c>
      <c r="C6" s="44">
        <v>3.9947150023741197E-2</v>
      </c>
      <c r="D6" s="44">
        <v>2.3534755052746752E-2</v>
      </c>
      <c r="E6" s="44">
        <v>2.4050868102149094E-2</v>
      </c>
      <c r="F6" s="44">
        <v>3.241189950246702E-2</v>
      </c>
      <c r="G6" s="44">
        <v>0</v>
      </c>
      <c r="H6" s="44">
        <v>0.16618840190755382</v>
      </c>
    </row>
    <row r="7" spans="1:8">
      <c r="A7" s="40" t="s">
        <v>26</v>
      </c>
      <c r="B7" s="44">
        <v>5.945622329114969E-2</v>
      </c>
      <c r="C7" s="44">
        <v>0</v>
      </c>
      <c r="D7" s="44">
        <v>1.6928508020396787E-2</v>
      </c>
      <c r="E7" s="44">
        <v>4.3147050930035714E-2</v>
      </c>
      <c r="F7" s="44">
        <v>5.1404859720473171E-2</v>
      </c>
      <c r="G7" s="44">
        <v>8.5674766200788625E-3</v>
      </c>
      <c r="H7" s="44">
        <v>0.17950411858213422</v>
      </c>
    </row>
    <row r="8" spans="1:8">
      <c r="A8" s="40" t="s">
        <v>18</v>
      </c>
      <c r="B8" s="44">
        <v>0.28406862239104852</v>
      </c>
      <c r="C8" s="44">
        <v>3.4321517785255683E-2</v>
      </c>
      <c r="D8" s="44">
        <v>0.1036355003199901</v>
      </c>
      <c r="E8" s="44">
        <v>4.397283180907946E-2</v>
      </c>
      <c r="F8" s="44">
        <v>2.2296083734181134E-2</v>
      </c>
      <c r="G8" s="44">
        <v>0</v>
      </c>
      <c r="H8" s="44">
        <v>0.48829455603955491</v>
      </c>
    </row>
    <row r="9" spans="1:8">
      <c r="A9" s="40" t="s">
        <v>28</v>
      </c>
      <c r="B9" s="44">
        <v>0</v>
      </c>
      <c r="C9" s="44">
        <v>3.1586118623423275E-2</v>
      </c>
      <c r="D9" s="44">
        <v>0</v>
      </c>
      <c r="E9" s="44">
        <v>0</v>
      </c>
      <c r="F9" s="44">
        <v>0</v>
      </c>
      <c r="G9" s="44">
        <v>1.5896281921592106E-2</v>
      </c>
      <c r="H9" s="44">
        <v>4.7482400545015381E-2</v>
      </c>
    </row>
    <row r="10" spans="1:8">
      <c r="A10" s="40" t="s">
        <v>67</v>
      </c>
      <c r="B10" s="44">
        <v>0.46939449617044116</v>
      </c>
      <c r="C10" s="44">
        <v>0.10585478643242016</v>
      </c>
      <c r="D10" s="44">
        <v>0.14409876339313363</v>
      </c>
      <c r="E10" s="44">
        <v>0.12722186667767707</v>
      </c>
      <c r="F10" s="44">
        <v>0.128966328784657</v>
      </c>
      <c r="G10" s="44">
        <v>2.4463758541670967E-2</v>
      </c>
      <c r="H10" s="4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H14" sqref="H14"/>
    </sheetView>
  </sheetViews>
  <sheetFormatPr defaultRowHeight="12.75"/>
  <cols>
    <col min="2" max="2" width="21" bestFit="1" customWidth="1"/>
    <col min="4" max="4" width="24.28515625" bestFit="1" customWidth="1"/>
    <col min="5" max="5" width="18" bestFit="1" customWidth="1"/>
    <col min="7" max="7" width="15.7109375" bestFit="1" customWidth="1"/>
  </cols>
  <sheetData>
    <row r="1" spans="1:17" s="16" customFormat="1" ht="30" customHeight="1">
      <c r="A1" s="51" t="s">
        <v>59</v>
      </c>
      <c r="B1" s="52"/>
      <c r="C1" s="52"/>
      <c r="D1" s="52"/>
      <c r="E1" s="53"/>
      <c r="F1" s="53"/>
      <c r="G1" s="53"/>
      <c r="H1" s="53"/>
      <c r="I1" s="53"/>
      <c r="J1" s="53"/>
      <c r="K1" s="60"/>
      <c r="L1" s="60"/>
      <c r="M1" s="60"/>
      <c r="N1" s="60"/>
      <c r="O1" s="60"/>
      <c r="P1" s="60"/>
      <c r="Q1" s="60"/>
    </row>
    <row r="2" spans="1:17" s="16" customFormat="1" ht="142.15" customHeight="1">
      <c r="A2" s="54" t="s">
        <v>60</v>
      </c>
      <c r="B2" s="55"/>
      <c r="C2" s="55"/>
      <c r="D2" s="55"/>
      <c r="E2" s="56"/>
      <c r="F2" s="56"/>
      <c r="G2" s="56"/>
      <c r="H2" s="56"/>
      <c r="I2" s="56"/>
      <c r="J2" s="56"/>
      <c r="K2" s="60"/>
      <c r="L2" s="60"/>
      <c r="M2" s="60"/>
      <c r="N2" s="60"/>
      <c r="O2" s="60"/>
      <c r="P2" s="60"/>
      <c r="Q2" s="60"/>
    </row>
    <row r="4" spans="1:17" ht="13.5" thickBot="1">
      <c r="B4" s="37" t="s">
        <v>61</v>
      </c>
    </row>
    <row r="5" spans="1:17" ht="13.5" thickBot="1">
      <c r="B5" s="49">
        <v>550</v>
      </c>
      <c r="C5" s="50">
        <v>250</v>
      </c>
    </row>
    <row r="6" spans="1:17">
      <c r="B6" s="37"/>
      <c r="C6" s="37"/>
    </row>
    <row r="7" spans="1:17">
      <c r="B7" s="37" t="s">
        <v>63</v>
      </c>
    </row>
    <row r="8" spans="1:17" s="1" customFormat="1">
      <c r="B8" s="37">
        <f>2.2*B5 + 2.25*C5</f>
        <v>1772.5</v>
      </c>
    </row>
    <row r="9" spans="1:17" s="1" customFormat="1"/>
    <row r="10" spans="1:17" s="1" customFormat="1"/>
    <row r="11" spans="1:17">
      <c r="B11" s="37" t="s">
        <v>62</v>
      </c>
      <c r="G11">
        <f>B5+C5</f>
        <v>800</v>
      </c>
    </row>
    <row r="12" spans="1:17">
      <c r="B12" s="37" t="s">
        <v>96</v>
      </c>
      <c r="C12" s="37"/>
      <c r="D12" s="37" t="s">
        <v>97</v>
      </c>
      <c r="G12" s="37" t="s">
        <v>102</v>
      </c>
      <c r="H12">
        <v>800</v>
      </c>
    </row>
    <row r="13" spans="1:17">
      <c r="B13" s="37" t="s">
        <v>98</v>
      </c>
      <c r="C13">
        <v>50</v>
      </c>
      <c r="D13" s="37" t="s">
        <v>99</v>
      </c>
      <c r="F13">
        <v>0</v>
      </c>
      <c r="G13" s="37">
        <f>0*B5+0.2*C5</f>
        <v>50</v>
      </c>
      <c r="H13">
        <v>50</v>
      </c>
    </row>
    <row r="14" spans="1:17">
      <c r="B14" s="37" t="s">
        <v>100</v>
      </c>
      <c r="C14">
        <v>50000</v>
      </c>
      <c r="D14" s="37" t="s">
        <v>101</v>
      </c>
      <c r="F14">
        <v>0</v>
      </c>
      <c r="G14" s="37">
        <f>0.5*B5 + 0.4 * C5</f>
        <v>375</v>
      </c>
      <c r="H14" s="1">
        <v>50000</v>
      </c>
    </row>
  </sheetData>
  <mergeCells count="2">
    <mergeCell ref="A1:Q1"/>
    <mergeCell ref="A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Obliczenia warunkowe (1)</vt:lpstr>
      <vt:lpstr>Obliczenia warunkowe (2)</vt:lpstr>
      <vt:lpstr>Tabela przestawna</vt:lpstr>
      <vt:lpstr>Arkusz3</vt:lpstr>
      <vt:lpstr>Arkusz4</vt:lpstr>
      <vt:lpstr>Tab. przest. - rozwiązanie</vt:lpstr>
      <vt:lpstr>Zadanie dodatkowe</vt:lpstr>
      <vt:lpstr>SOLVER</vt:lpstr>
    </vt:vector>
  </TitlesOfParts>
  <Company>Alu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student186</cp:lastModifiedBy>
  <dcterms:created xsi:type="dcterms:W3CDTF">2013-05-08T10:04:48Z</dcterms:created>
  <dcterms:modified xsi:type="dcterms:W3CDTF">2019-11-19T13:16:57Z</dcterms:modified>
</cp:coreProperties>
</file>