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bt Control\Closing\2022\BPC\09\"/>
    </mc:Choice>
  </mc:AlternateContent>
  <xr:revisionPtr revIDLastSave="0" documentId="13_ncr:1_{CCE0B524-D337-453A-AFFC-66BBF8CEF99E}" xr6:coauthVersionLast="45" xr6:coauthVersionMax="45" xr10:uidLastSave="{00000000-0000-0000-0000-000000000000}"/>
  <bookViews>
    <workbookView xWindow="-120" yWindow="-120" windowWidth="20730" windowHeight="11160" xr2:uid="{574E3660-E27C-460A-875A-37BB14B9B1F6}"/>
  </bookViews>
  <sheets>
    <sheet name="RP" sheetId="1" r:id="rId1"/>
    <sheet name="RC" sheetId="2" r:id="rId2"/>
    <sheet name="RV" sheetId="3" r:id="rId3"/>
    <sheet name="PRP" sheetId="4" r:id="rId4"/>
    <sheet name="HOL" sheetId="5" r:id="rId5"/>
    <sheet name="ECL" sheetId="6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21" i="5" l="1"/>
  <c r="BR21" i="5"/>
  <c r="BP21" i="5"/>
  <c r="BN21" i="5"/>
  <c r="BG21" i="5"/>
  <c r="BF21" i="5"/>
  <c r="BC21" i="5"/>
  <c r="BB21" i="5"/>
  <c r="AT21" i="5"/>
  <c r="AP21" i="5"/>
  <c r="AK21" i="5"/>
  <c r="BW23" i="5"/>
  <c r="BA23" i="5"/>
  <c r="BB23" i="5"/>
  <c r="BE23" i="5"/>
  <c r="BF23" i="5"/>
  <c r="BM23" i="5"/>
  <c r="BN23" i="5"/>
  <c r="BQ23" i="5"/>
  <c r="BR23" i="5"/>
  <c r="AZ23" i="5"/>
  <c r="BO23" i="5"/>
  <c r="BP23" i="5"/>
  <c r="BS23" i="5"/>
  <c r="BT23" i="5"/>
  <c r="BU23" i="5"/>
  <c r="BV23" i="5"/>
  <c r="BL23" i="5"/>
  <c r="BC23" i="5"/>
  <c r="BD23" i="5"/>
  <c r="BG23" i="5"/>
  <c r="BH23" i="5"/>
  <c r="BI23" i="5"/>
  <c r="BJ23" i="5"/>
  <c r="BK23" i="5"/>
  <c r="AW23" i="5"/>
  <c r="AX23" i="5"/>
  <c r="AY23" i="5"/>
  <c r="AV23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AV22" i="5"/>
  <c r="BM21" i="5"/>
  <c r="BO21" i="5"/>
  <c r="BQ21" i="5"/>
  <c r="BS21" i="5"/>
  <c r="BT21" i="5"/>
  <c r="BU21" i="5"/>
  <c r="BV21" i="5"/>
  <c r="BW21" i="5"/>
  <c r="BL21" i="5"/>
  <c r="BA21" i="5"/>
  <c r="BD21" i="5"/>
  <c r="BE21" i="5"/>
  <c r="BH21" i="5"/>
  <c r="BI21" i="5"/>
  <c r="BJ21" i="5"/>
  <c r="BK21" i="5"/>
  <c r="AZ21" i="5"/>
  <c r="AO21" i="5"/>
  <c r="AQ21" i="5"/>
  <c r="AR21" i="5"/>
  <c r="AS21" i="5"/>
  <c r="AU21" i="5"/>
  <c r="AV21" i="5"/>
  <c r="AW21" i="5"/>
  <c r="AY21" i="5"/>
  <c r="AN21" i="5"/>
  <c r="AL21" i="5"/>
  <c r="AM21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AK20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AB18" i="5"/>
  <c r="BM17" i="5"/>
  <c r="BN17" i="5"/>
  <c r="BO17" i="5"/>
  <c r="BP17" i="5"/>
  <c r="BQ17" i="5"/>
  <c r="BR17" i="5"/>
  <c r="BS17" i="5"/>
  <c r="BT17" i="5"/>
  <c r="BU17" i="5"/>
  <c r="BV17" i="5"/>
  <c r="BW17" i="5"/>
  <c r="BL17" i="5"/>
  <c r="BA17" i="5"/>
  <c r="BB17" i="5"/>
  <c r="BC17" i="5"/>
  <c r="BD17" i="5"/>
  <c r="BE17" i="5"/>
  <c r="BF17" i="5"/>
  <c r="BG17" i="5"/>
  <c r="BH17" i="5"/>
  <c r="BI17" i="5"/>
  <c r="BJ17" i="5"/>
  <c r="BK17" i="5"/>
  <c r="AZ17" i="5"/>
  <c r="AO17" i="5"/>
  <c r="AP17" i="5"/>
  <c r="AQ17" i="5"/>
  <c r="AR17" i="5"/>
  <c r="AS17" i="5"/>
  <c r="AT17" i="5"/>
  <c r="AU17" i="5"/>
  <c r="AV17" i="5"/>
  <c r="AW17" i="5"/>
  <c r="AX17" i="5"/>
  <c r="AY17" i="5"/>
  <c r="AN17" i="5"/>
  <c r="AC17" i="5"/>
  <c r="AD17" i="5"/>
  <c r="AE17" i="5"/>
  <c r="AF17" i="5"/>
  <c r="AG17" i="5"/>
  <c r="AH17" i="5"/>
  <c r="AI17" i="5"/>
  <c r="AJ17" i="5"/>
  <c r="AK17" i="5"/>
  <c r="AL17" i="5"/>
  <c r="AM17" i="5"/>
  <c r="AB17" i="5"/>
  <c r="S17" i="5"/>
  <c r="T17" i="5"/>
  <c r="U17" i="5"/>
  <c r="V17" i="5"/>
  <c r="W17" i="5"/>
  <c r="X17" i="5"/>
  <c r="Y17" i="5"/>
  <c r="Z17" i="5"/>
  <c r="AA17" i="5"/>
  <c r="R17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R16" i="5"/>
  <c r="AG29" i="1"/>
  <c r="AH29" i="1"/>
  <c r="AI29" i="1"/>
  <c r="AJ29" i="1"/>
  <c r="AK29" i="1"/>
  <c r="AL29" i="1"/>
  <c r="AG28" i="1"/>
  <c r="AH28" i="1"/>
  <c r="AI28" i="1"/>
  <c r="AJ28" i="1"/>
  <c r="AK28" i="1"/>
  <c r="AL28" i="1"/>
  <c r="AD27" i="1"/>
  <c r="AE27" i="1"/>
  <c r="AF27" i="1"/>
  <c r="AD26" i="1"/>
  <c r="AE26" i="1"/>
  <c r="AF26" i="1"/>
  <c r="BM25" i="1"/>
  <c r="BN25" i="1"/>
  <c r="BO25" i="1"/>
  <c r="BP25" i="1"/>
  <c r="BQ25" i="1"/>
  <c r="BR25" i="1"/>
  <c r="BS25" i="1"/>
  <c r="BT25" i="1"/>
  <c r="BU25" i="1"/>
  <c r="BV25" i="1"/>
  <c r="BW25" i="1"/>
  <c r="BL25" i="1"/>
  <c r="BA25" i="1"/>
  <c r="BB25" i="1"/>
  <c r="BC25" i="1"/>
  <c r="BD25" i="1"/>
  <c r="BE25" i="1"/>
  <c r="BF25" i="1"/>
  <c r="BG25" i="1"/>
  <c r="BH25" i="1"/>
  <c r="BI25" i="1"/>
  <c r="BJ25" i="1"/>
  <c r="BK25" i="1"/>
  <c r="AZ25" i="1"/>
  <c r="AO25" i="1"/>
  <c r="AP25" i="1"/>
  <c r="AQ25" i="1"/>
  <c r="AR25" i="1"/>
  <c r="AS25" i="1"/>
  <c r="AT25" i="1"/>
  <c r="AU25" i="1"/>
  <c r="AV25" i="1"/>
  <c r="AW25" i="1"/>
  <c r="AX25" i="1"/>
  <c r="AY25" i="1"/>
  <c r="AN25" i="1"/>
  <c r="AC25" i="1"/>
  <c r="AD25" i="1"/>
  <c r="AE25" i="1"/>
  <c r="AF25" i="1"/>
  <c r="AG25" i="1"/>
  <c r="AH25" i="1"/>
  <c r="AI25" i="1"/>
  <c r="AJ25" i="1"/>
  <c r="AK25" i="1"/>
  <c r="AL25" i="1"/>
  <c r="AM25" i="1"/>
  <c r="AB25" i="1"/>
  <c r="Y25" i="1"/>
  <c r="Z25" i="1"/>
  <c r="AA25" i="1"/>
  <c r="X25" i="1"/>
  <c r="X24" i="1"/>
  <c r="Y24" i="1"/>
  <c r="Z24" i="1"/>
  <c r="AA24" i="1"/>
  <c r="AB24" i="1"/>
  <c r="AC24" i="1"/>
  <c r="BW31" i="1" l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N15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M15" i="1"/>
  <c r="L15" i="1"/>
  <c r="K15" i="1"/>
  <c r="J15" i="1"/>
  <c r="I15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BX15" i="5" l="1"/>
  <c r="BX20" i="5"/>
  <c r="BX21" i="5"/>
  <c r="BX22" i="5"/>
  <c r="BX23" i="5"/>
  <c r="BX24" i="5"/>
  <c r="BX25" i="5"/>
  <c r="BX26" i="5"/>
  <c r="BX27" i="5"/>
  <c r="BX28" i="5"/>
  <c r="BX29" i="5"/>
  <c r="BX30" i="5"/>
  <c r="BX31" i="5"/>
  <c r="BX32" i="5"/>
  <c r="BX33" i="5"/>
  <c r="BX34" i="5"/>
  <c r="BX35" i="5"/>
  <c r="BX36" i="5"/>
  <c r="BX37" i="5"/>
  <c r="BX38" i="5"/>
  <c r="BX39" i="5"/>
  <c r="BX40" i="5"/>
  <c r="BX41" i="5"/>
  <c r="BX42" i="5"/>
  <c r="BX43" i="5"/>
  <c r="BX44" i="5"/>
  <c r="BX45" i="5"/>
  <c r="BX46" i="5"/>
  <c r="BX47" i="5"/>
  <c r="BX48" i="5"/>
  <c r="BX49" i="5"/>
  <c r="BX50" i="5"/>
  <c r="BX51" i="5"/>
  <c r="BX52" i="5"/>
  <c r="BX53" i="5"/>
  <c r="BX54" i="5"/>
  <c r="BX55" i="5"/>
  <c r="BX56" i="5"/>
  <c r="BX57" i="5"/>
  <c r="BX58" i="5"/>
  <c r="BX59" i="5"/>
  <c r="BX60" i="5"/>
  <c r="BX61" i="5"/>
  <c r="BX62" i="5"/>
  <c r="BX63" i="5"/>
  <c r="BX64" i="5"/>
  <c r="BX14" i="5"/>
  <c r="BX18" i="5" l="1"/>
  <c r="BX19" i="5"/>
  <c r="BX17" i="5"/>
  <c r="BX16" i="5" l="1"/>
  <c r="BX15" i="4" l="1"/>
  <c r="BX16" i="4"/>
  <c r="BX17" i="4"/>
  <c r="BX18" i="4"/>
  <c r="BX19" i="4"/>
  <c r="BX20" i="4"/>
  <c r="BX21" i="4"/>
  <c r="BX22" i="4"/>
  <c r="BX23" i="4"/>
  <c r="BX24" i="4"/>
  <c r="BX25" i="4"/>
  <c r="BX26" i="4"/>
  <c r="BX27" i="4"/>
  <c r="BX28" i="4"/>
  <c r="BX29" i="4"/>
  <c r="BX30" i="4"/>
  <c r="BX31" i="4"/>
  <c r="BX32" i="4"/>
  <c r="BX33" i="4"/>
  <c r="BX34" i="4"/>
  <c r="BX35" i="4"/>
  <c r="BX36" i="4"/>
  <c r="BX37" i="4"/>
  <c r="BX38" i="4"/>
  <c r="BX39" i="4"/>
  <c r="BX40" i="4"/>
  <c r="BX41" i="4"/>
  <c r="BX42" i="4"/>
  <c r="BX43" i="4"/>
  <c r="BX44" i="4"/>
  <c r="BX45" i="4"/>
  <c r="BX46" i="4"/>
  <c r="BX47" i="4"/>
  <c r="BX48" i="4"/>
  <c r="BX49" i="4"/>
  <c r="BX50" i="4"/>
  <c r="BX51" i="4"/>
  <c r="BX52" i="4"/>
  <c r="BX53" i="4"/>
  <c r="BX54" i="4"/>
  <c r="BX55" i="4"/>
  <c r="BX56" i="4"/>
  <c r="BX57" i="4"/>
  <c r="BX59" i="4"/>
  <c r="BX60" i="4"/>
  <c r="BX62" i="4"/>
  <c r="BX63" i="4"/>
  <c r="BX64" i="4"/>
  <c r="BX14" i="4"/>
  <c r="BX15" i="3" l="1"/>
  <c r="BX16" i="3"/>
  <c r="BX17" i="3"/>
  <c r="BX18" i="3"/>
  <c r="BX19" i="3"/>
  <c r="BX20" i="3"/>
  <c r="BX21" i="3"/>
  <c r="BX22" i="3"/>
  <c r="BX23" i="3"/>
  <c r="BX24" i="3"/>
  <c r="BX25" i="3"/>
  <c r="BX26" i="3"/>
  <c r="BX27" i="3"/>
  <c r="BX28" i="3"/>
  <c r="BX29" i="3"/>
  <c r="BX30" i="3"/>
  <c r="BX31" i="3"/>
  <c r="BX32" i="3"/>
  <c r="BX33" i="3"/>
  <c r="BX34" i="3"/>
  <c r="BX35" i="3"/>
  <c r="BX36" i="3"/>
  <c r="BX37" i="3"/>
  <c r="BX38" i="3"/>
  <c r="BX39" i="3"/>
  <c r="BX40" i="3"/>
  <c r="BX41" i="3"/>
  <c r="BX42" i="3"/>
  <c r="BX43" i="3"/>
  <c r="BX44" i="3"/>
  <c r="BX45" i="3"/>
  <c r="BX46" i="3"/>
  <c r="BX47" i="3"/>
  <c r="BX48" i="3"/>
  <c r="BX49" i="3"/>
  <c r="BX50" i="3"/>
  <c r="BX51" i="3"/>
  <c r="BX52" i="3"/>
  <c r="BX53" i="3"/>
  <c r="BX54" i="3"/>
  <c r="BX55" i="3"/>
  <c r="BX56" i="3"/>
  <c r="BX58" i="3"/>
  <c r="BX59" i="3"/>
  <c r="BX60" i="3"/>
  <c r="BX61" i="3"/>
  <c r="BX62" i="3"/>
  <c r="BX63" i="3"/>
  <c r="BX64" i="3"/>
  <c r="BX14" i="3"/>
  <c r="BX15" i="2" l="1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14" i="2"/>
  <c r="BX16" i="1" l="1"/>
  <c r="BX17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BX57" i="3" l="1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BX61" i="4" s="1"/>
  <c r="L61" i="4"/>
  <c r="K61" i="4"/>
  <c r="J61" i="4"/>
  <c r="I61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BX58" i="4" l="1"/>
  <c r="BX28" i="1" l="1"/>
  <c r="BX26" i="1" l="1"/>
  <c r="BX24" i="1" l="1"/>
  <c r="BX22" i="1" l="1"/>
  <c r="BX20" i="1" l="1"/>
  <c r="BX25" i="1" l="1"/>
  <c r="BX19" i="1"/>
  <c r="BX29" i="1"/>
  <c r="BX27" i="1"/>
  <c r="BX23" i="1"/>
  <c r="BX21" i="1" l="1"/>
  <c r="BX18" i="1" l="1"/>
  <c r="BX65" i="3" l="1"/>
  <c r="C9" i="1"/>
  <c r="C9" i="2" l="1"/>
  <c r="C9" i="6"/>
  <c r="C9" i="5"/>
  <c r="C9" i="4"/>
  <c r="C9" i="3"/>
  <c r="BX65" i="5" l="1"/>
  <c r="BX65" i="4"/>
  <c r="BX65" i="2" l="1"/>
  <c r="BX15" i="1" l="1"/>
  <c r="BX14" i="1"/>
  <c r="BX65" i="1" l="1"/>
</calcChain>
</file>

<file path=xl/sharedStrings.xml><?xml version="1.0" encoding="utf-8"?>
<sst xmlns="http://schemas.openxmlformats.org/spreadsheetml/2006/main" count="1159" uniqueCount="150">
  <si>
    <t>Document Name</t>
  </si>
  <si>
    <t>INPUT - Tesouraria - DEBT</t>
  </si>
  <si>
    <t>Date / Hour:</t>
  </si>
  <si>
    <t>User / Model</t>
  </si>
  <si>
    <t>Filters</t>
  </si>
  <si>
    <t>RPTCURRENCY</t>
  </si>
  <si>
    <t>Real</t>
  </si>
  <si>
    <t>MEASURES</t>
  </si>
  <si>
    <t>Periodic</t>
  </si>
  <si>
    <t>INTERCO</t>
  </si>
  <si>
    <t>Não Atribuído</t>
  </si>
  <si>
    <t>CATEGORY</t>
  </si>
  <si>
    <t>LEDGER</t>
  </si>
  <si>
    <t>Input</t>
  </si>
  <si>
    <t>COST CENTER</t>
  </si>
  <si>
    <t>990102 - RESULTADO FINANCEIRO</t>
  </si>
  <si>
    <t>ENTITY</t>
  </si>
  <si>
    <t>ACCOUNT</t>
  </si>
  <si>
    <t>2022.01 - Janeiro/22</t>
  </si>
  <si>
    <t>2022.02 - Fevereiro/22</t>
  </si>
  <si>
    <t>2022.03 - Março/22</t>
  </si>
  <si>
    <t>2022.04 - Abril/22</t>
  </si>
  <si>
    <t>2022.05 - Maio/22</t>
  </si>
  <si>
    <t>2022.06 - Junho/22</t>
  </si>
  <si>
    <t>2022.07 - Julho/22</t>
  </si>
  <si>
    <t>2022.08 - Agosto/22</t>
  </si>
  <si>
    <t>2022.09 - Setembro/22</t>
  </si>
  <si>
    <t>2022.10 - Outubro/22</t>
  </si>
  <si>
    <t>2022.11 - Novembro/22</t>
  </si>
  <si>
    <t>2022.12 - Dezembro/22</t>
  </si>
  <si>
    <t>2023.01 - Janeiro/23</t>
  </si>
  <si>
    <t>2023.02 - Fevereiro/23</t>
  </si>
  <si>
    <t>2023.03 - Março/23</t>
  </si>
  <si>
    <t>2023.04 - Abril/23</t>
  </si>
  <si>
    <t>2023.05 - Maio/23</t>
  </si>
  <si>
    <t>2023.06 - Junho/23</t>
  </si>
  <si>
    <t>2023.07 - Julho/23</t>
  </si>
  <si>
    <t>2023.08 - Agosto/23</t>
  </si>
  <si>
    <t>2023.09 - Setembro/23</t>
  </si>
  <si>
    <t>2023.10 - Outubro/23</t>
  </si>
  <si>
    <t>2023.11 - Novembro/23</t>
  </si>
  <si>
    <t>2023.12 - Dezembro/23</t>
  </si>
  <si>
    <t>2024.01 - Janeiro/24</t>
  </si>
  <si>
    <t>2024.02 - Fevereiro/24</t>
  </si>
  <si>
    <t>2024.03 - Março/24</t>
  </si>
  <si>
    <t>2024.04 - Abril/24</t>
  </si>
  <si>
    <t>2024.05 - Maio/24</t>
  </si>
  <si>
    <t>2024.06 - Junho/24</t>
  </si>
  <si>
    <t>2024.07 - Julho/24</t>
  </si>
  <si>
    <t>2024.08 - Agosto/24</t>
  </si>
  <si>
    <t>2024.09 - Setembro/24</t>
  </si>
  <si>
    <t>2024.10 - Outubro/24</t>
  </si>
  <si>
    <t>2024.11 - Novembro/24</t>
  </si>
  <si>
    <t>2024.12 - Dezembro/24</t>
  </si>
  <si>
    <t>2025.01 - Janeiro/25</t>
  </si>
  <si>
    <t>2025.02 - Fevereiro/25</t>
  </si>
  <si>
    <t>2025.03 - Março/25</t>
  </si>
  <si>
    <t>2025.04 - Abril/25</t>
  </si>
  <si>
    <t>2025.05 - Maio/25</t>
  </si>
  <si>
    <t>2025.06 - Junho/25</t>
  </si>
  <si>
    <t>2025.07 - Julho/25</t>
  </si>
  <si>
    <t>2025.08 - Agosto/25</t>
  </si>
  <si>
    <t>2025.09 - Setembro/25</t>
  </si>
  <si>
    <t>2025.10 - Outubro/25</t>
  </si>
  <si>
    <t>2025.11 - Novembro/25</t>
  </si>
  <si>
    <t>2025.12 - Dezembro/25</t>
  </si>
  <si>
    <t>2026.01 - Janeiro/26</t>
  </si>
  <si>
    <t>2026.02 - Fevereiro/26</t>
  </si>
  <si>
    <t>2026.03 - Março/26</t>
  </si>
  <si>
    <t>2026.04 - Abril/26</t>
  </si>
  <si>
    <t>2026.05 - Maio/26</t>
  </si>
  <si>
    <t>2026.06 - Junho/26</t>
  </si>
  <si>
    <t>2026.07 - Julho/26</t>
  </si>
  <si>
    <t>2026.08 - Agosto/26</t>
  </si>
  <si>
    <t>2026.09 - Setembro/26</t>
  </si>
  <si>
    <t>2026.10 - Outubro/26</t>
  </si>
  <si>
    <t>2026.11 - Novembro/26</t>
  </si>
  <si>
    <t>2026.12 - Dezembro/26</t>
  </si>
  <si>
    <t>1121 - MATRIZ - RIO CANOAS</t>
  </si>
  <si>
    <t>6305402101 - JR - FINAN BANCÁRIOS - MOEDA ESTRANGEIRA</t>
  </si>
  <si>
    <t>6305402201 - VM - FINAN BANCÁRIOS - MOEDA ESTRANGEIRA</t>
  </si>
  <si>
    <t>JR - DEB. CDI - 1º EMISSAO</t>
  </si>
  <si>
    <t>CST DE TRANS. - 1º EMISSAO</t>
  </si>
  <si>
    <t>JR - DEB. CDI - 2º EMISSAO</t>
  </si>
  <si>
    <t>CST DE TRANS. - 2º EMISSAO</t>
  </si>
  <si>
    <t>JR - DEB. CDI - 3º EMISSAO</t>
  </si>
  <si>
    <t>CST DE TRANS. - 3º EMISSAO</t>
  </si>
  <si>
    <t>JR - DEB. CDI - 4º EMISSAO</t>
  </si>
  <si>
    <t>CST DE TRANS. - 4º EMISSAO</t>
  </si>
  <si>
    <t>JR - DEB. CDI - 5º EMISSAO</t>
  </si>
  <si>
    <t>CST DE TRANS. - 5º EMISSAO</t>
  </si>
  <si>
    <t>JR - DEB. CDI - 6º EMISSAO</t>
  </si>
  <si>
    <t>CST DE TRANS. - 6º EMISSAO</t>
  </si>
  <si>
    <t>JR - DEB. CDI - 7º EMISSAO</t>
  </si>
  <si>
    <t>CST DE TRANS. - 7º EMISSAO</t>
  </si>
  <si>
    <t>JR - DEB. CDI - 8º EMISSAO</t>
  </si>
  <si>
    <t>CST DE TRANS. - 8º EMISSAO</t>
  </si>
  <si>
    <t>JR - DEB. CDI - 9º EMISSAO</t>
  </si>
  <si>
    <t>CST DE TRANS. - 9º EMISSAO</t>
  </si>
  <si>
    <t>JR - DEB. CDI - 10º EMISSAO</t>
  </si>
  <si>
    <t>CST DE TRANS. - 10º EMISSAO</t>
  </si>
  <si>
    <t>JR - DEB. IPCA - 1º EMISSAO</t>
  </si>
  <si>
    <t>JR - DEB. IPCA - 2º EMISSAO</t>
  </si>
  <si>
    <t>JR - DEB. IPCA - 3º EMISSAO</t>
  </si>
  <si>
    <t>JR - DEB. IPCA - 4º EMISSAO</t>
  </si>
  <si>
    <t>JR - DEB. IPCA - 5º EMISSAO</t>
  </si>
  <si>
    <t>JR - DEB. IPCA - 6º EMISSAO</t>
  </si>
  <si>
    <t>JR - DEB. IPCA - 7º EMISSAO</t>
  </si>
  <si>
    <t>JR - DEB. IPCA - 8º EMISSAO</t>
  </si>
  <si>
    <t>JR - DEB. IPCA - 9º EMISSAO</t>
  </si>
  <si>
    <t>JR - DEB. IPCA - 10º EMISSAO</t>
  </si>
  <si>
    <t>VM - DEB. IPCA - 1º EMISSAO</t>
  </si>
  <si>
    <t>VM - DEB. IPCA - 2º EMISSAO</t>
  </si>
  <si>
    <t>VM - DEB. IPCA - 3º EMISSAO</t>
  </si>
  <si>
    <t>VM - DEB. IPCA - 4º EMISSAO</t>
  </si>
  <si>
    <t>VM - DEB. IPCA - 5º EMISSAO</t>
  </si>
  <si>
    <t>VM - DEB. IPCA - 6º EMISSAO</t>
  </si>
  <si>
    <t>VM - DEB. IPCA - 7º EMISSAO</t>
  </si>
  <si>
    <t>VM - DEB. IPCA - 8º EMISSAO</t>
  </si>
  <si>
    <t>VM - DEB. IPCA - 9º EMISSAO</t>
  </si>
  <si>
    <t>VM - DEB. IPCA - 10º EMISSAO</t>
  </si>
  <si>
    <t>6305499104 - OUTRAS DESPESAS FINANCEIRAS</t>
  </si>
  <si>
    <t>6305401101 - JUROS - BNDES</t>
  </si>
  <si>
    <t>6305401102 - JR - DEBENTURES NÃO CAPITALIZÁVEIS</t>
  </si>
  <si>
    <t>6305401109 - JUROS - OUTROS</t>
  </si>
  <si>
    <t>6305401201 - VM - BNDES</t>
  </si>
  <si>
    <t>6305401202 - VM - DEBENTURES NÃO CAPITALIZÁVEIS</t>
  </si>
  <si>
    <t>6305401209 - VARIACAO MONETARIA - OUTROS</t>
  </si>
  <si>
    <t>6305699201 - JUROS COM PARTES RELACIONADAS</t>
  </si>
  <si>
    <t>6305699104 - OUTRAS DESPESAS FINANCEIRAS</t>
  </si>
  <si>
    <t>BFDAMASCENO - Controllership(Controladoria)</t>
  </si>
  <si>
    <t>1101 - MATRIZ - RIO PARANÁ</t>
  </si>
  <si>
    <t>1111 - MATRIZ - RIO VERDE</t>
  </si>
  <si>
    <t>1141 - MATRIZ - PARANAPANEMA</t>
  </si>
  <si>
    <t>1001 - MATRIZ - HOLDING</t>
  </si>
  <si>
    <t>TFORTE - Controllership(Controladoria)</t>
  </si>
  <si>
    <t>1021 - MATRIZ - ECLUSAS</t>
  </si>
  <si>
    <t>-</t>
  </si>
  <si>
    <t>2027.01 - Janeiro/27</t>
  </si>
  <si>
    <t>2027.02 - Fevereiro/27</t>
  </si>
  <si>
    <t>2027.03 - Março/27</t>
  </si>
  <si>
    <t>2027.04 - Abril/27</t>
  </si>
  <si>
    <t>2027.05 - Maio/27</t>
  </si>
  <si>
    <t>2027.06 - Junho/27</t>
  </si>
  <si>
    <t>2027.07 - Julho/27</t>
  </si>
  <si>
    <t>2027.08 - Agosto/27</t>
  </si>
  <si>
    <t>2027.09 - Setembro/27</t>
  </si>
  <si>
    <t>2027.10 - Outubro/27</t>
  </si>
  <si>
    <t>2027.11 - Novembro/27</t>
  </si>
  <si>
    <t>2027.12 - Dezembro/27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</si>
</sst>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&quot;* #,##0.00_);_(&quot;R$&quot;* \(#,##0.00\);_(&quot;R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0"/>
      <color rgb="FF636466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1E74BB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636466"/>
      </left>
      <right style="thin">
        <color rgb="FF636466"/>
      </right>
      <top style="thin">
        <color rgb="FF636466"/>
      </top>
      <bottom style="thin">
        <color rgb="FF636466"/>
      </bottom>
      <diagonal/>
    </border>
    <border>
      <left/>
      <right style="thin">
        <color indexed="64"/>
      </right>
      <top/>
      <bottom/>
      <diagonal/>
    </border>
    <border>
      <left style="thin">
        <color rgb="FF636466"/>
      </left>
      <right/>
      <top style="thin">
        <color rgb="FF636466"/>
      </top>
      <bottom style="thin">
        <color rgb="FF636466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 applyProtection="1">
      <alignment horizontal="right" vertical="center"/>
      <protection locked="0"/>
    </xf>
    <xf numFmtId="0" fontId="3" fillId="0" borderId="2" xfId="0" applyFont="1" applyBorder="1" applyAlignment="1" applyProtection="1">
      <alignment vertical="center"/>
      <protection locked="0"/>
    </xf>
    <xf numFmtId="0" fontId="4" fillId="0" borderId="0" xfId="0" applyFont="1"/>
    <xf numFmtId="22" fontId="3" fillId="0" borderId="2" xfId="0" applyNumberFormat="1" applyFont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right"/>
    </xf>
    <xf numFmtId="164" fontId="4" fillId="0" borderId="0" xfId="1" applyNumberFormat="1" applyFont="1" applyFill="1" applyBorder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left" vertical="center"/>
      <protection locked="0"/>
    </xf>
    <xf numFmtId="165" fontId="3" fillId="4" borderId="4" xfId="3" applyFont="1" applyFill="1" applyBorder="1" applyAlignment="1" applyProtection="1">
      <alignment vertical="center"/>
      <protection locked="0"/>
    </xf>
    <xf numFmtId="165" fontId="3" fillId="5" borderId="4" xfId="3" applyFont="1" applyFill="1" applyBorder="1" applyAlignment="1" applyProtection="1">
      <alignment vertical="center"/>
      <protection locked="0"/>
    </xf>
    <xf numFmtId="0" fontId="3" fillId="6" borderId="3" xfId="0" applyFont="1" applyFill="1" applyBorder="1" applyAlignment="1" applyProtection="1">
      <alignment horizontal="left" vertical="center"/>
      <protection locked="0"/>
    </xf>
    <xf numFmtId="165" fontId="3" fillId="7" borderId="4" xfId="3" applyFont="1" applyFill="1" applyBorder="1" applyAlignment="1" applyProtection="1">
      <alignment vertical="center"/>
      <protection locked="0"/>
    </xf>
    <xf numFmtId="0" fontId="3" fillId="8" borderId="3" xfId="0" applyFont="1" applyFill="1" applyBorder="1" applyAlignment="1" applyProtection="1">
      <alignment horizontal="left" vertical="center"/>
      <protection locked="0"/>
    </xf>
    <xf numFmtId="44" fontId="3" fillId="7" borderId="4" xfId="2" applyFont="1" applyFill="1" applyBorder="1" applyAlignment="1" applyProtection="1">
      <alignment vertical="center"/>
      <protection locked="0"/>
    </xf>
    <xf numFmtId="165" fontId="3" fillId="9" borderId="4" xfId="3" applyFont="1" applyFill="1" applyBorder="1" applyAlignment="1" applyProtection="1">
      <alignment vertical="center"/>
      <protection locked="0"/>
    </xf>
    <xf numFmtId="165" fontId="3" fillId="10" borderId="4" xfId="3" applyFont="1" applyFill="1" applyBorder="1" applyAlignment="1" applyProtection="1">
      <alignment vertical="center"/>
      <protection locked="0"/>
    </xf>
    <xf numFmtId="44" fontId="3" fillId="10" borderId="4" xfId="2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</cellXfs>
  <cellStyles count="4">
    <cellStyle name="Moeda" xfId="2" builtinId="4"/>
    <cellStyle name="Moeda 2" xfId="3" xr:uid="{7FDC043B-BE76-42B1-A384-DF6EB07968A2}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bt%20Control/Closing/2022/Budget%202023/09%20Debt%20vs%20Setembro%202022%20-%20RP%20-%20Budget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s%20Debt/Debt_Fcst%2009&amp;03%20-%20R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s%20Debt/Debt_Fcst%2009&amp;03%20-%20RV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ebt%20Control/Closing/2022/Budget%202023/09%20Debt%20vs%20Setembro%202022%20-%20RPR%20-%20Budget%20202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ebt%20Control/Closing/2022/Budget%202023/09%20Debt%20vs%20Setembro%202022%20-%20CTGBR%20-%20Budge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t Summary"/>
      <sheetName val="Input  Dívida"/>
      <sheetName val="Forecast 5&amp;7"/>
      <sheetName val="CHECK"/>
      <sheetName val="MUFG_CHECK"/>
      <sheetName val="MUFG Check"/>
      <sheetName val="MUFG 2nd Contract"/>
      <sheetName val="Daily Calculation prop2019"/>
      <sheetName val="Daily Calculation VCTO2023"/>
      <sheetName val="Daily Calculatio vcto2023"/>
      <sheetName val="Installments Postponed"/>
      <sheetName val="Resumo"/>
      <sheetName val="Accountability - Base 30.09"/>
      <sheetName val="Accountability - Base 21.09"/>
      <sheetName val="Debt Summary Forecast"/>
      <sheetName val="Summary RP"/>
      <sheetName val="Custo"/>
      <sheetName val="1ª Emissão CDI "/>
      <sheetName val="1ª Emissão IPCA"/>
      <sheetName val="old"/>
      <sheetName val="Forecast 10_2"/>
      <sheetName val="MUFG 1st Contract"/>
      <sheetName val="Daily Calculation"/>
      <sheetName val="Daily Calculation actual"/>
      <sheetName val="Daily Calculation prop2020"/>
      <sheetName val="IC Loan Version_July18th -FINAL"/>
      <sheetName val="2a Emissão IPCA-previa"/>
      <sheetName val="2ª Emissão CDI"/>
      <sheetName val="2ª Emissão IPCA"/>
      <sheetName val="3ª Emissão CDI"/>
      <sheetName val="3ª Emissão CDI (Ajustado)"/>
      <sheetName val="CAPEX 23"/>
      <sheetName val="Calendario"/>
      <sheetName val="4ª Emissão CDI"/>
      <sheetName val="5ª Emissão CDI"/>
      <sheetName val="6ª Emissão CDI"/>
      <sheetName val="7ª Emissão CDI"/>
      <sheetName val="8ª Emissão CD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255">
          <cell r="R2255">
            <v>48389062.5</v>
          </cell>
        </row>
        <row r="2265">
          <cell r="R2265">
            <v>-43012500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11">
          <cell r="BF111">
            <v>11.997578250000004</v>
          </cell>
          <cell r="BG111">
            <v>6.6455447625000001</v>
          </cell>
          <cell r="BH111">
            <v>6.9000946875000011</v>
          </cell>
          <cell r="BI111">
            <v>6.6905291249999994</v>
          </cell>
          <cell r="BJ111">
            <v>6.2475887250000008</v>
          </cell>
          <cell r="BK111">
            <v>6.3136017000000004</v>
          </cell>
          <cell r="BL111">
            <v>7.322247449999999</v>
          </cell>
          <cell r="BM111">
            <v>5.9362041374999999</v>
          </cell>
          <cell r="BN111">
            <v>5.0084385750000013</v>
          </cell>
          <cell r="BO111">
            <v>6.444635400000001</v>
          </cell>
          <cell r="BP111">
            <v>4.9828881374999998</v>
          </cell>
          <cell r="BQ111">
            <v>5.8372082999999986</v>
          </cell>
          <cell r="BR111">
            <v>5.3413337250000019</v>
          </cell>
        </row>
        <row r="112">
          <cell r="BF112">
            <v>9.7432938281249992</v>
          </cell>
          <cell r="BG112">
            <v>9.9727330828124998</v>
          </cell>
          <cell r="BH112">
            <v>9.9546651445312495</v>
          </cell>
          <cell r="BI112">
            <v>9.6177359179687496</v>
          </cell>
          <cell r="BJ112">
            <v>9.9950296875000006</v>
          </cell>
          <cell r="BK112">
            <v>9.4296918489583312</v>
          </cell>
          <cell r="BL112">
            <v>8.8844708333333298</v>
          </cell>
          <cell r="BM112">
            <v>8.808272969900198</v>
          </cell>
          <cell r="BN112">
            <v>7.924586339808994</v>
          </cell>
          <cell r="BO112">
            <v>8.7438712348089762</v>
          </cell>
          <cell r="BP112">
            <v>8.4256419270833227</v>
          </cell>
          <cell r="BQ112">
            <v>8.1564320656105931</v>
          </cell>
          <cell r="BR112">
            <v>6.9582161458333385</v>
          </cell>
          <cell r="BS112">
            <v>7.1556903674616228</v>
          </cell>
          <cell r="BT112">
            <v>7.1901566840277571</v>
          </cell>
          <cell r="BU112">
            <v>6.8660779779168175</v>
          </cell>
          <cell r="BV112">
            <v>7.0684315746196456</v>
          </cell>
          <cell r="BW112">
            <v>6.3625833237295204</v>
          </cell>
          <cell r="BX112">
            <v>5.5812701388888835</v>
          </cell>
          <cell r="BY112">
            <v>5.5829807448657105</v>
          </cell>
          <cell r="BZ112">
            <v>5.2243886830462465</v>
          </cell>
          <cell r="CA112">
            <v>5.5864019568194099</v>
          </cell>
          <cell r="CB112">
            <v>5.4078508672221952</v>
          </cell>
          <cell r="CC112">
            <v>5.0939517586399816</v>
          </cell>
          <cell r="CD112">
            <v>4.0583712881248974</v>
          </cell>
          <cell r="CE112">
            <v>4.1949332855450319</v>
          </cell>
          <cell r="CF112">
            <v>4.1962162400276224</v>
          </cell>
          <cell r="CG112">
            <v>4.0620959946873283</v>
          </cell>
          <cell r="CH112">
            <v>4.198782148992886</v>
          </cell>
          <cell r="CI112">
            <v>3.6129592287961638</v>
          </cell>
          <cell r="CJ112">
            <v>2.8008987053054168</v>
          </cell>
          <cell r="CK112">
            <v>2.800178123501377</v>
          </cell>
          <cell r="CL112">
            <v>2.528542295726627</v>
          </cell>
          <cell r="CM112">
            <v>2.7987369598933154</v>
          </cell>
          <cell r="CN112">
            <v>2.7077577852477033</v>
          </cell>
          <cell r="CO112">
            <v>2.3010013808152823</v>
          </cell>
          <cell r="CP112">
            <v>1.3531815553941182</v>
          </cell>
          <cell r="CQ112">
            <v>1.3979273163385695</v>
          </cell>
          <cell r="CR112">
            <v>1.3975670254365498</v>
          </cell>
          <cell r="CS112">
            <v>1.3521355495495342</v>
          </cell>
          <cell r="CT112">
            <v>1.3968464436324923</v>
          </cell>
          <cell r="CU112">
            <v>0.90095880821320806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</row>
        <row r="115">
          <cell r="CD115">
            <v>7.6172099500000003</v>
          </cell>
          <cell r="CE115">
            <v>16.285101349999998</v>
          </cell>
          <cell r="CF115">
            <v>16.621764450000001</v>
          </cell>
          <cell r="CG115">
            <v>14.082689299999997</v>
          </cell>
          <cell r="CH115">
            <v>15.804689699999997</v>
          </cell>
          <cell r="CI115">
            <v>14.092121050000006</v>
          </cell>
          <cell r="CJ115">
            <v>12.7542773</v>
          </cell>
          <cell r="CK115">
            <v>13.441565899999999</v>
          </cell>
          <cell r="CL115">
            <v>12.307075950000003</v>
          </cell>
          <cell r="CM115">
            <v>11.781081899999997</v>
          </cell>
          <cell r="CN115">
            <v>12.495957400000004</v>
          </cell>
          <cell r="CO115">
            <v>13.858720500000004</v>
          </cell>
          <cell r="CP115">
            <v>11.795994449999995</v>
          </cell>
          <cell r="CQ115">
            <v>14.03341015</v>
          </cell>
          <cell r="CR115">
            <v>13.541697450000001</v>
          </cell>
          <cell r="CS115">
            <v>13.035169849999996</v>
          </cell>
          <cell r="CT115">
            <v>14.399779000000001</v>
          </cell>
          <cell r="CU115">
            <v>13.261062199999998</v>
          </cell>
          <cell r="CV115">
            <v>13.025533500000003</v>
          </cell>
          <cell r="CW115">
            <v>13.4291442</v>
          </cell>
          <cell r="CX115">
            <v>11.082335699999998</v>
          </cell>
          <cell r="CY115">
            <v>13.038685250000004</v>
          </cell>
          <cell r="CZ115">
            <v>12.526886099999995</v>
          </cell>
          <cell r="DA115">
            <v>13.269736000000004</v>
          </cell>
          <cell r="DB115">
            <v>12.4230237</v>
          </cell>
          <cell r="DC115">
            <v>14.108409999999999</v>
          </cell>
          <cell r="DD115">
            <v>13.003486299999999</v>
          </cell>
          <cell r="DE115">
            <v>13.121525000000004</v>
          </cell>
          <cell r="DF115">
            <v>13.873963199999993</v>
          </cell>
          <cell r="DG115">
            <v>12.088727450000002</v>
          </cell>
          <cell r="DH115">
            <v>13.774440799999994</v>
          </cell>
          <cell r="DI115">
            <v>12.927968749999998</v>
          </cell>
          <cell r="DJ115">
            <v>11.166533250000001</v>
          </cell>
          <cell r="DK115">
            <v>13.1280722</v>
          </cell>
          <cell r="DL115">
            <v>13.237086800000004</v>
          </cell>
          <cell r="DM115">
            <v>12.708932049999991</v>
          </cell>
          <cell r="DN115">
            <v>13.76194625000001</v>
          </cell>
          <cell r="DO115">
            <v>14.164792800000001</v>
          </cell>
          <cell r="DP115">
            <v>13.04560755</v>
          </cell>
          <cell r="DQ115">
            <v>13.153927750000001</v>
          </cell>
          <cell r="DR115">
            <v>13.263191900000001</v>
          </cell>
          <cell r="DS115">
            <v>12.094901100000001</v>
          </cell>
          <cell r="DT115">
            <v>14.386213399999995</v>
          </cell>
        </row>
        <row r="116">
          <cell r="CP116">
            <v>2.4644991000000003</v>
          </cell>
          <cell r="CQ116">
            <v>6.3376690999999994</v>
          </cell>
          <cell r="CR116">
            <v>6.1156053000000004</v>
          </cell>
          <cell r="CS116">
            <v>5.8868508999999989</v>
          </cell>
          <cell r="CT116">
            <v>6.503126</v>
          </cell>
          <cell r="CU116">
            <v>5.9888667999999985</v>
          </cell>
          <cell r="CV116">
            <v>5.8824990000000019</v>
          </cell>
          <cell r="CW116">
            <v>6.0647747999999995</v>
          </cell>
          <cell r="CX116">
            <v>5.0049257999999988</v>
          </cell>
          <cell r="CY116">
            <v>5.8884385000000021</v>
          </cell>
          <cell r="CZ116">
            <v>5.6573033999999982</v>
          </cell>
          <cell r="DA116">
            <v>5.9927840000000021</v>
          </cell>
          <cell r="DB116">
            <v>5.6103977999999994</v>
          </cell>
          <cell r="DC116">
            <v>6.3715400000000004</v>
          </cell>
          <cell r="DD116">
            <v>5.8725421999999998</v>
          </cell>
          <cell r="DE116">
            <v>5.9258500000000023</v>
          </cell>
          <cell r="DF116">
            <v>6.2656607999999974</v>
          </cell>
          <cell r="DG116">
            <v>5.4594253000000013</v>
          </cell>
          <cell r="DH116">
            <v>6.2207151999999972</v>
          </cell>
          <cell r="DI116">
            <v>5.8384374999999995</v>
          </cell>
          <cell r="DJ116">
            <v>5.0429504999999999</v>
          </cell>
          <cell r="DK116">
            <v>5.9288067999999994</v>
          </cell>
          <cell r="DL116">
            <v>5.9780392000000022</v>
          </cell>
          <cell r="DM116">
            <v>5.7395176999999968</v>
          </cell>
          <cell r="DN116">
            <v>6.2150725000000033</v>
          </cell>
          <cell r="DO116">
            <v>6.3970032000000003</v>
          </cell>
          <cell r="DP116">
            <v>5.8915646999999991</v>
          </cell>
          <cell r="DQ116">
            <v>5.9404835000000009</v>
          </cell>
          <cell r="DR116">
            <v>5.9898286000000009</v>
          </cell>
          <cell r="DS116">
            <v>5.4622134000000004</v>
          </cell>
          <cell r="DT116">
            <v>6.4969995999999979</v>
          </cell>
        </row>
        <row r="117">
          <cell r="BF117">
            <v>2.22616134</v>
          </cell>
          <cell r="BG117">
            <v>2.33239734</v>
          </cell>
          <cell r="BH117">
            <v>2.426907795</v>
          </cell>
          <cell r="BI117">
            <v>2.3544668550000001</v>
          </cell>
          <cell r="BJ117">
            <v>2.2680099</v>
          </cell>
          <cell r="BK117">
            <v>2.2933302599999994</v>
          </cell>
          <cell r="BL117">
            <v>2.575463865000001</v>
          </cell>
          <cell r="BM117">
            <v>2.0449928850000001</v>
          </cell>
          <cell r="BN117">
            <v>1.7697973800000004</v>
          </cell>
          <cell r="BO117">
            <v>2.2844084249999992</v>
          </cell>
          <cell r="BP117">
            <v>1.9067741549999997</v>
          </cell>
          <cell r="BQ117">
            <v>2.1283941899999999</v>
          </cell>
          <cell r="BR117">
            <v>2.0827495650000012</v>
          </cell>
          <cell r="BS117">
            <v>2.0424721200000002</v>
          </cell>
          <cell r="BT117">
            <v>2.2614163649999997</v>
          </cell>
          <cell r="BU117">
            <v>2.0873102250000009</v>
          </cell>
          <cell r="BV117">
            <v>2.0081259900000004</v>
          </cell>
          <cell r="BW117">
            <v>2.0280436799999988</v>
          </cell>
          <cell r="BX117">
            <v>2.0887017450000012</v>
          </cell>
          <cell r="BY117">
            <v>2.1802895399999995</v>
          </cell>
          <cell r="BZ117">
            <v>1.9306433250000001</v>
          </cell>
          <cell r="CA117">
            <v>2.0812439700000001</v>
          </cell>
          <cell r="CB117">
            <v>2.0244365700000002</v>
          </cell>
          <cell r="CC117">
            <v>1.9727391449999998</v>
          </cell>
          <cell r="CD117">
            <v>1.002862575</v>
          </cell>
        </row>
        <row r="119">
          <cell r="BF119">
            <v>0.86624879999999993</v>
          </cell>
          <cell r="BG119">
            <v>9.5908768000000002</v>
          </cell>
          <cell r="BH119">
            <v>9.9784936000000002</v>
          </cell>
          <cell r="BI119">
            <v>9.681124800000001</v>
          </cell>
          <cell r="BJ119">
            <v>9.7526312000000015</v>
          </cell>
          <cell r="BK119">
            <v>9.4358719999999998</v>
          </cell>
          <cell r="BL119">
            <v>10.851816799999996</v>
          </cell>
          <cell r="BM119">
            <v>9.8231343999999989</v>
          </cell>
          <cell r="BN119">
            <v>7.3441824000000011</v>
          </cell>
          <cell r="BO119">
            <v>9.4158496000000014</v>
          </cell>
          <cell r="BP119">
            <v>8.2330927999999979</v>
          </cell>
          <cell r="BQ119">
            <v>9.1552408000000014</v>
          </cell>
          <cell r="BR119">
            <v>8.7944159999999947</v>
          </cell>
          <cell r="BS119">
            <v>8.7677167999999988</v>
          </cell>
          <cell r="BT119">
            <v>9.3124207999999982</v>
          </cell>
          <cell r="BU119">
            <v>8.5961239999999997</v>
          </cell>
          <cell r="BV119">
            <v>8.6437727999999989</v>
          </cell>
          <cell r="BW119">
            <v>8.356975199999999</v>
          </cell>
          <cell r="BX119">
            <v>8.7864120000000057</v>
          </cell>
          <cell r="BY119">
            <v>8.7947495999999994</v>
          </cell>
          <cell r="BZ119">
            <v>7.9197096000000009</v>
          </cell>
          <cell r="CA119">
            <v>8.5693368000000021</v>
          </cell>
          <cell r="CB119">
            <v>8.3383424000000002</v>
          </cell>
          <cell r="CC119">
            <v>8.768024800000001</v>
          </cell>
          <cell r="CD119">
            <v>8.7958455999999927</v>
          </cell>
          <cell r="CE119">
            <v>7.5337008000000001</v>
          </cell>
          <cell r="CF119">
            <v>7.6514904000000001</v>
          </cell>
          <cell r="CG119">
            <v>6.9823792000000005</v>
          </cell>
          <cell r="CH119">
            <v>7.2179903999999997</v>
          </cell>
          <cell r="CI119">
            <v>6.3912712000000003</v>
          </cell>
          <cell r="CJ119">
            <v>6.3450184000000043</v>
          </cell>
          <cell r="CK119">
            <v>6.6827495999999993</v>
          </cell>
          <cell r="CL119">
            <v>6.1452560000000007</v>
          </cell>
          <cell r="CM119">
            <v>5.8932936000000016</v>
          </cell>
          <cell r="CN119">
            <v>5.6634983999999973</v>
          </cell>
          <cell r="CO119">
            <v>6.4988944000000028</v>
          </cell>
          <cell r="CP119">
            <v>5.674599999999999</v>
          </cell>
          <cell r="CQ119">
            <v>6.3453896000000007</v>
          </cell>
          <cell r="CR119">
            <v>6.1165823999999986</v>
          </cell>
          <cell r="CS119">
            <v>5.881816800000002</v>
          </cell>
          <cell r="CT119">
            <v>6.4908351999999985</v>
          </cell>
          <cell r="CU119">
            <v>6.2145024000000006</v>
          </cell>
          <cell r="CV119">
            <v>5.9910783999999992</v>
          </cell>
          <cell r="CW119">
            <v>6.306476</v>
          </cell>
          <cell r="CX119">
            <v>5.2402175999999994</v>
          </cell>
          <cell r="CY119">
            <v>6.1169487999999985</v>
          </cell>
          <cell r="CZ119">
            <v>5.6519664000000001</v>
          </cell>
          <cell r="DA119">
            <v>6.2210783999999988</v>
          </cell>
          <cell r="DB119">
            <v>5.7328488000000002</v>
          </cell>
          <cell r="DC119">
            <v>3.0510704</v>
          </cell>
          <cell r="DD119">
            <v>3.0537823999999998</v>
          </cell>
          <cell r="DE119">
            <v>2.9613703999999998</v>
          </cell>
          <cell r="DF119">
            <v>3.1284871999999995</v>
          </cell>
          <cell r="DG119">
            <v>2.8439384000000016</v>
          </cell>
          <cell r="DH119">
            <v>3.1608271999999982</v>
          </cell>
          <cell r="DI119">
            <v>3.0452847999999997</v>
          </cell>
          <cell r="DJ119">
            <v>2.5257096000000008</v>
          </cell>
          <cell r="DK119">
            <v>2.9666519999999998</v>
          </cell>
          <cell r="DL119">
            <v>2.9883327999999993</v>
          </cell>
          <cell r="DM119">
            <v>2.9890608000000016</v>
          </cell>
          <cell r="DN119">
            <v>2.8871287999999993</v>
          </cell>
        </row>
        <row r="121">
          <cell r="BU121">
            <v>10.8066204</v>
          </cell>
          <cell r="BV121">
            <v>19.814891399999997</v>
          </cell>
          <cell r="BW121">
            <v>20.031722999999996</v>
          </cell>
          <cell r="BX121">
            <v>21.269255399999999</v>
          </cell>
          <cell r="BY121">
            <v>22.841208000000002</v>
          </cell>
          <cell r="BZ121">
            <v>20.303892000000008</v>
          </cell>
          <cell r="CA121">
            <v>21.29174999999999</v>
          </cell>
          <cell r="CB121">
            <v>20.068950599999997</v>
          </cell>
          <cell r="CC121">
            <v>19.645810200000003</v>
          </cell>
          <cell r="CD121">
            <v>19.171348200000004</v>
          </cell>
          <cell r="CE121">
            <v>19.537288199999992</v>
          </cell>
          <cell r="CF121">
            <v>19.941184800000006</v>
          </cell>
          <cell r="CG121">
            <v>16.380068399999999</v>
          </cell>
          <cell r="CH121">
            <v>17.807545799999996</v>
          </cell>
          <cell r="CI121">
            <v>15.877960199999997</v>
          </cell>
          <cell r="CJ121">
            <v>14.781450599999999</v>
          </cell>
          <cell r="CK121">
            <v>16.034589000000004</v>
          </cell>
          <cell r="CL121">
            <v>14.681251799999995</v>
          </cell>
          <cell r="CM121">
            <v>13.686856199999999</v>
          </cell>
          <cell r="CN121">
            <v>14.168399400000002</v>
          </cell>
          <cell r="CO121">
            <v>15.713585999999999</v>
          </cell>
          <cell r="CP121">
            <v>13.679875799999998</v>
          </cell>
          <cell r="CQ121">
            <v>16.696240199999998</v>
          </cell>
          <cell r="CR121">
            <v>16.111232999999999</v>
          </cell>
          <cell r="CS121">
            <v>15.117791399999998</v>
          </cell>
          <cell r="CT121">
            <v>16.309593</v>
          </cell>
          <cell r="CU121">
            <v>15.019824600000002</v>
          </cell>
          <cell r="CV121">
            <v>15.143526000000001</v>
          </cell>
          <cell r="CW121">
            <v>15.996022200000001</v>
          </cell>
          <cell r="CX121">
            <v>13.200668999999991</v>
          </cell>
          <cell r="CY121">
            <v>15.139537200000003</v>
          </cell>
          <cell r="CZ121">
            <v>14.204808</v>
          </cell>
          <cell r="DA121">
            <v>15.047136</v>
          </cell>
          <cell r="DB121">
            <v>14.4581652</v>
          </cell>
          <cell r="DC121">
            <v>16.779941999999998</v>
          </cell>
          <cell r="DD121">
            <v>15.465783600000007</v>
          </cell>
          <cell r="DE121">
            <v>15.2114742</v>
          </cell>
          <cell r="DF121">
            <v>15.705952199999999</v>
          </cell>
          <cell r="DG121">
            <v>13.684957199999999</v>
          </cell>
          <cell r="DH121">
            <v>15.986149200000002</v>
          </cell>
          <cell r="DI121">
            <v>15.389814599999996</v>
          </cell>
          <cell r="DJ121">
            <v>13.292958599999999</v>
          </cell>
          <cell r="DK121">
            <v>14.705634600000003</v>
          </cell>
          <cell r="DL121">
            <v>15.008702399999999</v>
          </cell>
          <cell r="DM121">
            <v>14.409837000000001</v>
          </cell>
          <cell r="DN121">
            <v>15.982482599999999</v>
          </cell>
          <cell r="DO121">
            <v>16.857671400000001</v>
          </cell>
          <cell r="DP121">
            <v>15.525729000000002</v>
          </cell>
          <cell r="DQ121">
            <v>11.345738399999995</v>
          </cell>
          <cell r="DR121">
            <v>7.5065634000000001</v>
          </cell>
          <cell r="DS121">
            <v>6.8453550000000023</v>
          </cell>
          <cell r="DT121">
            <v>8.3553084000000002</v>
          </cell>
        </row>
        <row r="123">
          <cell r="CA123">
            <v>13.60206</v>
          </cell>
          <cell r="CB123">
            <v>27.873542499999999</v>
          </cell>
          <cell r="CC123">
            <v>27.285847500000003</v>
          </cell>
          <cell r="CD123">
            <v>26.626872500000005</v>
          </cell>
          <cell r="CE123">
            <v>27.135122499999994</v>
          </cell>
          <cell r="CF123">
            <v>27.696090000000009</v>
          </cell>
          <cell r="CG123">
            <v>22.750094999999995</v>
          </cell>
          <cell r="CH123">
            <v>24.732702499999995</v>
          </cell>
          <cell r="CI123">
            <v>22.052722499999998</v>
          </cell>
          <cell r="CJ123">
            <v>20.529792499999999</v>
          </cell>
          <cell r="CK123">
            <v>22.270262500000008</v>
          </cell>
          <cell r="CL123">
            <v>20.390627499999994</v>
          </cell>
          <cell r="CM123">
            <v>19.009522499999999</v>
          </cell>
          <cell r="CN123">
            <v>19.678332500000003</v>
          </cell>
          <cell r="CO123">
            <v>21.824425000000002</v>
          </cell>
          <cell r="CP123">
            <v>18.999827499999995</v>
          </cell>
          <cell r="CQ123">
            <v>23.1892225</v>
          </cell>
          <cell r="CR123">
            <v>22.3767125</v>
          </cell>
          <cell r="CS123">
            <v>20.9969325</v>
          </cell>
          <cell r="CT123">
            <v>22.652212499999997</v>
          </cell>
          <cell r="CU123">
            <v>20.860867500000005</v>
          </cell>
          <cell r="CV123">
            <v>21.032675000000005</v>
          </cell>
          <cell r="CW123">
            <v>22.216697500000002</v>
          </cell>
          <cell r="CX123">
            <v>18.334262499999991</v>
          </cell>
          <cell r="CY123">
            <v>21.027135000000008</v>
          </cell>
          <cell r="CZ123">
            <v>19.728899999999999</v>
          </cell>
          <cell r="DA123">
            <v>20.898800000000001</v>
          </cell>
          <cell r="DB123">
            <v>20.080784999999999</v>
          </cell>
          <cell r="DC123">
            <v>23.305474999999998</v>
          </cell>
          <cell r="DD123">
            <v>21.48025500000001</v>
          </cell>
          <cell r="DE123">
            <v>21.1270475</v>
          </cell>
          <cell r="DF123">
            <v>21.813822500000001</v>
          </cell>
          <cell r="DG123">
            <v>19.006884999999997</v>
          </cell>
          <cell r="DH123">
            <v>22.202985000000002</v>
          </cell>
          <cell r="DI123">
            <v>21.374742499999996</v>
          </cell>
          <cell r="DJ123">
            <v>18.462442499999995</v>
          </cell>
          <cell r="DK123">
            <v>21.167192499999999</v>
          </cell>
          <cell r="DL123">
            <v>20.8515625</v>
          </cell>
          <cell r="DM123">
            <v>20.019605000000002</v>
          </cell>
          <cell r="DN123">
            <v>22.204460000000001</v>
          </cell>
          <cell r="DO123">
            <v>23.420372499999996</v>
          </cell>
          <cell r="DP123">
            <v>21.569872500000002</v>
          </cell>
          <cell r="DQ123">
            <v>21.18784749999999</v>
          </cell>
          <cell r="DR123">
            <v>20.8515625</v>
          </cell>
          <cell r="DS123">
            <v>19.014872499999999</v>
          </cell>
          <cell r="DT123">
            <v>23.209192500000004</v>
          </cell>
        </row>
        <row r="126">
          <cell r="BR126">
            <v>6.6040457999999997</v>
          </cell>
          <cell r="BS126">
            <v>12.7180152</v>
          </cell>
          <cell r="BT126">
            <v>14.097034599999999</v>
          </cell>
          <cell r="BU126">
            <v>13.026208800000004</v>
          </cell>
          <cell r="BV126">
            <v>12.545065499999996</v>
          </cell>
          <cell r="BW126">
            <v>12.682337799999994</v>
          </cell>
          <cell r="BX126">
            <v>13.036386000000007</v>
          </cell>
          <cell r="BY126">
            <v>13.4954413</v>
          </cell>
          <cell r="BZ126">
            <v>11.996316199999999</v>
          </cell>
          <cell r="CA126">
            <v>12.986823299999998</v>
          </cell>
          <cell r="CB126">
            <v>12.691235700000007</v>
          </cell>
          <cell r="CC126">
            <v>12.423652999999998</v>
          </cell>
          <cell r="CD126">
            <v>11.750411199999999</v>
          </cell>
          <cell r="CE126">
            <v>11.5571687</v>
          </cell>
          <cell r="CF126">
            <v>11.796090900000001</v>
          </cell>
          <cell r="CG126">
            <v>9.994166599999998</v>
          </cell>
          <cell r="CH126">
            <v>11.216231399999998</v>
          </cell>
          <cell r="CI126">
            <v>10.000860100000006</v>
          </cell>
          <cell r="CJ126">
            <v>9.0514226000000022</v>
          </cell>
          <cell r="CK126">
            <v>9.5391757999999989</v>
          </cell>
          <cell r="CL126">
            <v>8.7340539000000028</v>
          </cell>
          <cell r="CM126">
            <v>8.3607677999999979</v>
          </cell>
          <cell r="CN126">
            <v>8.8680988000000021</v>
          </cell>
          <cell r="CO126">
            <v>9.8352210000000024</v>
          </cell>
          <cell r="CP126">
            <v>8.3713508999999959</v>
          </cell>
          <cell r="CQ126">
            <v>9.9591943000000001</v>
          </cell>
          <cell r="CR126">
            <v>9.6102369000000003</v>
          </cell>
          <cell r="CS126">
            <v>9.250765699999997</v>
          </cell>
          <cell r="CT126">
            <v>10.219198</v>
          </cell>
          <cell r="CU126">
            <v>9.4110763999999989</v>
          </cell>
          <cell r="CV126">
            <v>9.2439270000000029</v>
          </cell>
          <cell r="CW126">
            <v>9.5303604000000011</v>
          </cell>
          <cell r="CX126">
            <v>7.8648833999999974</v>
          </cell>
          <cell r="CY126">
            <v>9.2532605000000014</v>
          </cell>
          <cell r="CZ126">
            <v>8.8900481999999972</v>
          </cell>
          <cell r="DA126">
            <v>9.417232000000002</v>
          </cell>
          <cell r="DB126">
            <v>8.8163394000000004</v>
          </cell>
          <cell r="DC126">
            <v>10.012420000000001</v>
          </cell>
          <cell r="DD126">
            <v>9.2282805999999997</v>
          </cell>
          <cell r="DE126">
            <v>9.312050000000001</v>
          </cell>
          <cell r="DF126">
            <v>9.8460383999999959</v>
          </cell>
          <cell r="DG126">
            <v>8.5790969000000015</v>
          </cell>
          <cell r="DH126">
            <v>9.7754095999999961</v>
          </cell>
          <cell r="DI126">
            <v>9.1746874999999992</v>
          </cell>
          <cell r="DJ126">
            <v>7.9246365000000001</v>
          </cell>
          <cell r="DK126">
            <v>9.3166963999999979</v>
          </cell>
          <cell r="DL126">
            <v>9.3940616000000041</v>
          </cell>
          <cell r="DM126">
            <v>9.0192420999999943</v>
          </cell>
          <cell r="DN126">
            <v>7.378746100000007</v>
          </cell>
          <cell r="DO126">
            <v>5.0262167999999994</v>
          </cell>
          <cell r="DP126">
            <v>4.6290870999999996</v>
          </cell>
          <cell r="DQ126">
            <v>4.6675222000000005</v>
          </cell>
          <cell r="DR126">
            <v>4.7062939000000021</v>
          </cell>
          <cell r="DS126">
            <v>4.2917401999999978</v>
          </cell>
          <cell r="DT126">
            <v>5.1047843000000004</v>
          </cell>
        </row>
        <row r="158">
          <cell r="BF158">
            <v>264.89109374999998</v>
          </cell>
          <cell r="BG158">
            <v>-25.807500000000001</v>
          </cell>
          <cell r="BH158">
            <v>-4.8909374999999997</v>
          </cell>
          <cell r="BI158">
            <v>-4.4226562500000002</v>
          </cell>
          <cell r="BJ158">
            <v>15.34921875</v>
          </cell>
          <cell r="BL158">
            <v>0</v>
          </cell>
          <cell r="BM158">
            <v>-20.626536458333494</v>
          </cell>
          <cell r="BN158">
            <v>-9.3725625000000008</v>
          </cell>
          <cell r="BO158">
            <v>-8.0607968750004773</v>
          </cell>
          <cell r="BP158">
            <v>-10.1171875</v>
          </cell>
          <cell r="BQ158">
            <v>-10.1171875</v>
          </cell>
          <cell r="BR158">
            <v>-9.233940972222328</v>
          </cell>
          <cell r="BS158">
            <v>-9.3299300427231788</v>
          </cell>
          <cell r="BT158">
            <v>9.3299300427231788</v>
          </cell>
          <cell r="BU158">
            <v>-25.772914102504014</v>
          </cell>
          <cell r="BV158">
            <v>-7.1777133032436371</v>
          </cell>
          <cell r="BW158">
            <v>-6.5354102710411546</v>
          </cell>
          <cell r="BX158">
            <v>-14.661169858568192</v>
          </cell>
          <cell r="BY158">
            <v>0.46305598289990424</v>
          </cell>
          <cell r="BZ158">
            <v>0.46305598289966582</v>
          </cell>
          <cell r="CA158">
            <v>0.46305598289990424</v>
          </cell>
          <cell r="CB158">
            <v>0.46305598289966582</v>
          </cell>
          <cell r="CC158">
            <v>0.46305598289990424</v>
          </cell>
          <cell r="CD158">
            <v>0.34729198717474935</v>
          </cell>
          <cell r="CE158">
            <v>0.34729198717498777</v>
          </cell>
          <cell r="CF158">
            <v>0.34729198717474935</v>
          </cell>
          <cell r="CG158">
            <v>0.34729198717498777</v>
          </cell>
          <cell r="CH158">
            <v>0.34729198717474935</v>
          </cell>
          <cell r="CI158">
            <v>0.34729198717498777</v>
          </cell>
          <cell r="CJ158">
            <v>0.23152799145030975</v>
          </cell>
          <cell r="CK158">
            <v>-0.19505936495554446</v>
          </cell>
          <cell r="CL158">
            <v>-0.19505936495542525</v>
          </cell>
          <cell r="CM158">
            <v>-0.19505936495542525</v>
          </cell>
          <cell r="CN158">
            <v>-0.19505936495554446</v>
          </cell>
          <cell r="CO158">
            <v>-0.19505936495542525</v>
          </cell>
          <cell r="CP158">
            <v>-9.7529682477712626E-2</v>
          </cell>
          <cell r="CQ158">
            <v>-9.7529682477712626E-2</v>
          </cell>
          <cell r="CR158">
            <v>-9.7529682477712626E-2</v>
          </cell>
          <cell r="CS158">
            <v>-9.7529682477772231E-2</v>
          </cell>
          <cell r="CT158">
            <v>-9.7529682477712626E-2</v>
          </cell>
          <cell r="CU158">
            <v>-9.7529682476762622E-2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</row>
        <row r="171">
          <cell r="BF171">
            <v>1.7806803359145225</v>
          </cell>
          <cell r="BG171">
            <v>1.7376426951286774</v>
          </cell>
          <cell r="BH171">
            <v>1.749300158961393</v>
          </cell>
          <cell r="BI171">
            <v>1.6876679114200399</v>
          </cell>
          <cell r="BJ171">
            <v>1.8067591788832769</v>
          </cell>
          <cell r="BK171">
            <v>1.8309486047794075</v>
          </cell>
          <cell r="BL171">
            <v>1.5678477941176476</v>
          </cell>
          <cell r="BM171">
            <v>1.5366167912683841</v>
          </cell>
          <cell r="BN171">
            <v>1.3842652506280579</v>
          </cell>
          <cell r="BO171">
            <v>1.5260847185968049</v>
          </cell>
          <cell r="BP171">
            <v>1.4590066233915464</v>
          </cell>
          <cell r="BQ171">
            <v>1.4051162457235549</v>
          </cell>
          <cell r="BR171">
            <v>1.2257844685074561</v>
          </cell>
          <cell r="BS171">
            <v>1.2547245678108019</v>
          </cell>
          <cell r="BT171">
            <v>1.2829777912578229</v>
          </cell>
          <cell r="BU171">
            <v>1.1558359296594709</v>
          </cell>
          <cell r="BV171">
            <v>1.2272948470925242</v>
          </cell>
          <cell r="BW171">
            <v>1.1002693451174983</v>
          </cell>
          <cell r="BX171">
            <v>0.98184686673072075</v>
          </cell>
          <cell r="BY171">
            <v>0.98563114574508837</v>
          </cell>
          <cell r="BZ171">
            <v>0.9226520653022714</v>
          </cell>
          <cell r="CA171">
            <v>0.98681915672710541</v>
          </cell>
          <cell r="CB171">
            <v>0.95561201255879924</v>
          </cell>
          <cell r="CC171">
            <v>0.90051018606880029</v>
          </cell>
          <cell r="CD171">
            <v>0.71626350530083893</v>
          </cell>
          <cell r="CE171">
            <v>0.74058178170218314</v>
          </cell>
          <cell r="CF171">
            <v>0.7410345891666319</v>
          </cell>
          <cell r="CG171">
            <v>0.71759271430939431</v>
          </cell>
          <cell r="CH171">
            <v>0.74193290074934437</v>
          </cell>
          <cell r="CI171">
            <v>0.63877878915273956</v>
          </cell>
          <cell r="CJ171">
            <v>0.49432493108739334</v>
          </cell>
          <cell r="CK171">
            <v>0.49398089928601774</v>
          </cell>
          <cell r="CL171">
            <v>0.44591800347799621</v>
          </cell>
          <cell r="CM171">
            <v>0.49348455925781093</v>
          </cell>
          <cell r="CN171">
            <v>0.47730224929610826</v>
          </cell>
          <cell r="CO171">
            <v>0.40539864782631768</v>
          </cell>
          <cell r="CP171">
            <v>0.23877418415917695</v>
          </cell>
          <cell r="CQ171">
            <v>0.24660896515851746</v>
          </cell>
          <cell r="CR171">
            <v>0.24648180366368685</v>
          </cell>
          <cell r="CS171">
            <v>0.2384009036420919</v>
          </cell>
          <cell r="CT171">
            <v>0.24622953166587463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</row>
        <row r="172">
          <cell r="BF172">
            <v>1.7139397500000004</v>
          </cell>
          <cell r="BG172">
            <v>0.94936353750000002</v>
          </cell>
          <cell r="BH172">
            <v>0.98572781250000008</v>
          </cell>
          <cell r="BI172">
            <v>0.9557898749999999</v>
          </cell>
          <cell r="BJ172">
            <v>0.89251267500000009</v>
          </cell>
          <cell r="BK172">
            <v>0.9019431</v>
          </cell>
          <cell r="BL172">
            <v>1.0460353499999999</v>
          </cell>
          <cell r="BM172">
            <v>0.84802916249999993</v>
          </cell>
          <cell r="BN172">
            <v>0.71549122500000006</v>
          </cell>
          <cell r="BO172">
            <v>0.9206622000000001</v>
          </cell>
          <cell r="BP172">
            <v>0.71184116249999996</v>
          </cell>
          <cell r="BQ172">
            <v>0.83388689999999988</v>
          </cell>
          <cell r="BR172">
            <v>0.76304767500000015</v>
          </cell>
        </row>
      </sheetData>
      <sheetData sheetId="16">
        <row r="126">
          <cell r="H126">
            <v>25179.487179487176</v>
          </cell>
          <cell r="I126">
            <v>25179.487179487176</v>
          </cell>
          <cell r="J126">
            <v>25179.487179487176</v>
          </cell>
          <cell r="K126">
            <v>25179.487179487176</v>
          </cell>
          <cell r="L126">
            <v>25179.487179487176</v>
          </cell>
          <cell r="M126">
            <v>25179.487179487176</v>
          </cell>
          <cell r="N126">
            <v>25179.487179487176</v>
          </cell>
        </row>
        <row r="127">
          <cell r="C127">
            <v>25179.487179487176</v>
          </cell>
          <cell r="D127">
            <v>25179.487179487176</v>
          </cell>
          <cell r="E127">
            <v>25179.487179487176</v>
          </cell>
          <cell r="F127">
            <v>25179.487179487176</v>
          </cell>
          <cell r="G127">
            <v>25179.487179487176</v>
          </cell>
          <cell r="H127">
            <v>25179.487179487176</v>
          </cell>
          <cell r="I127">
            <v>25179.487179487176</v>
          </cell>
          <cell r="J127">
            <v>25179.487179487176</v>
          </cell>
          <cell r="K127">
            <v>25179.487179487176</v>
          </cell>
          <cell r="L127">
            <v>25179.487179487176</v>
          </cell>
          <cell r="M127">
            <v>25179.487179487176</v>
          </cell>
          <cell r="N127">
            <v>25179.487179487176</v>
          </cell>
        </row>
        <row r="128">
          <cell r="C128">
            <v>25179.487179487176</v>
          </cell>
          <cell r="D128">
            <v>25179.487179487176</v>
          </cell>
          <cell r="E128">
            <v>25179.487179487176</v>
          </cell>
          <cell r="F128">
            <v>25179.487179487176</v>
          </cell>
          <cell r="G128">
            <v>25179.487179487176</v>
          </cell>
          <cell r="H128">
            <v>25179.487179487176</v>
          </cell>
        </row>
        <row r="200">
          <cell r="H200">
            <v>3716746.5099601592</v>
          </cell>
          <cell r="I200">
            <v>3716746.5099601592</v>
          </cell>
          <cell r="J200">
            <v>3716746.5099601592</v>
          </cell>
          <cell r="K200">
            <v>3716746.5099601592</v>
          </cell>
          <cell r="L200">
            <v>3716746.5099601592</v>
          </cell>
          <cell r="M200">
            <v>3716746.5099601592</v>
          </cell>
          <cell r="N200">
            <v>3716746.5099601592</v>
          </cell>
        </row>
        <row r="201">
          <cell r="C201">
            <v>3716746.5099601592</v>
          </cell>
          <cell r="D201">
            <v>3716746.5099601592</v>
          </cell>
          <cell r="E201">
            <v>3716746.5099601592</v>
          </cell>
          <cell r="F201">
            <v>3716746.5099601592</v>
          </cell>
          <cell r="G201">
            <v>3716746.5099601592</v>
          </cell>
          <cell r="H201">
            <v>3716746.5099601592</v>
          </cell>
          <cell r="I201">
            <v>3716746.5099601592</v>
          </cell>
          <cell r="J201">
            <v>3716746.5099601592</v>
          </cell>
          <cell r="K201">
            <v>3716746.5099601592</v>
          </cell>
          <cell r="L201">
            <v>3716746.5099601592</v>
          </cell>
          <cell r="M201">
            <v>3716746.5099601592</v>
          </cell>
          <cell r="N201">
            <v>3716746.5099601592</v>
          </cell>
        </row>
        <row r="202">
          <cell r="C202">
            <v>3716746.5099601592</v>
          </cell>
          <cell r="D202">
            <v>3716746.5099601592</v>
          </cell>
          <cell r="E202">
            <v>3716746.5099601592</v>
          </cell>
          <cell r="F202">
            <v>3716746.5099601592</v>
          </cell>
          <cell r="G202">
            <v>3716746.5099601592</v>
          </cell>
          <cell r="H202">
            <v>3716746.5099601592</v>
          </cell>
          <cell r="I202">
            <v>3716746.5099601592</v>
          </cell>
          <cell r="J202">
            <v>3716746.5099601592</v>
          </cell>
          <cell r="K202">
            <v>3716746.5099601592</v>
          </cell>
          <cell r="L202">
            <v>3716746.5099601592</v>
          </cell>
          <cell r="M202">
            <v>3716746.5099601592</v>
          </cell>
          <cell r="N202">
            <v>3716746.5099601592</v>
          </cell>
        </row>
        <row r="203">
          <cell r="C203">
            <v>3716746.5099601592</v>
          </cell>
          <cell r="D203">
            <v>3716746.5099601592</v>
          </cell>
          <cell r="E203">
            <v>3716746.5099601592</v>
          </cell>
          <cell r="F203">
            <v>3716746.5099601592</v>
          </cell>
          <cell r="G203">
            <v>3716746.5099601592</v>
          </cell>
          <cell r="H203">
            <v>3716746.5099601592</v>
          </cell>
          <cell r="I203">
            <v>3716746.5099601592</v>
          </cell>
          <cell r="J203">
            <v>3716746.5099601592</v>
          </cell>
          <cell r="K203">
            <v>3716746.5099601592</v>
          </cell>
          <cell r="L203">
            <v>3716746.5099601592</v>
          </cell>
          <cell r="M203">
            <v>3716746.5099601592</v>
          </cell>
          <cell r="N203">
            <v>3716746.5099601592</v>
          </cell>
        </row>
        <row r="204">
          <cell r="C204">
            <v>3716746.5099601592</v>
          </cell>
          <cell r="D204">
            <v>3716746.5099601592</v>
          </cell>
          <cell r="E204">
            <v>3716746.5099601592</v>
          </cell>
          <cell r="F204">
            <v>3716746.5099601592</v>
          </cell>
          <cell r="G204">
            <v>3716746.5099601592</v>
          </cell>
          <cell r="H204">
            <v>3716746.5099601592</v>
          </cell>
          <cell r="I204">
            <v>3716746.5099601592</v>
          </cell>
          <cell r="J204">
            <v>3716746.5099601592</v>
          </cell>
          <cell r="K204">
            <v>3716746.5099601592</v>
          </cell>
          <cell r="L204">
            <v>3716746.5099601592</v>
          </cell>
          <cell r="M204">
            <v>3716746.5099601592</v>
          </cell>
          <cell r="N204">
            <v>3716746.5099601592</v>
          </cell>
        </row>
        <row r="205">
          <cell r="C205">
            <v>3716746.5099601592</v>
          </cell>
          <cell r="D205">
            <v>3716746.5099601592</v>
          </cell>
          <cell r="E205">
            <v>3716746.5099601592</v>
          </cell>
          <cell r="F205">
            <v>3716746.5099601592</v>
          </cell>
          <cell r="G205">
            <v>3716746.5099601592</v>
          </cell>
          <cell r="H205">
            <v>3716746.5099601592</v>
          </cell>
        </row>
        <row r="235">
          <cell r="H235">
            <v>360233.33333333331</v>
          </cell>
          <cell r="I235">
            <v>360233.33333333331</v>
          </cell>
          <cell r="J235">
            <v>360233.33333333331</v>
          </cell>
          <cell r="K235">
            <v>360233.33333333331</v>
          </cell>
          <cell r="L235">
            <v>360233.33333333331</v>
          </cell>
          <cell r="M235">
            <v>360233.33333333331</v>
          </cell>
          <cell r="N235">
            <v>360233.33333333331</v>
          </cell>
        </row>
        <row r="236">
          <cell r="C236">
            <v>360233.33333333331</v>
          </cell>
          <cell r="D236">
            <v>360233.33333333331</v>
          </cell>
          <cell r="E236">
            <v>360233.33333333331</v>
          </cell>
          <cell r="F236">
            <v>360233.33333333331</v>
          </cell>
          <cell r="G236">
            <v>360233.33333333331</v>
          </cell>
          <cell r="H236">
            <v>360233.33333333331</v>
          </cell>
          <cell r="I236">
            <v>360233.33333333331</v>
          </cell>
          <cell r="J236">
            <v>360233.33333333331</v>
          </cell>
          <cell r="K236">
            <v>360233.33333333331</v>
          </cell>
          <cell r="L236">
            <v>360233.33333333331</v>
          </cell>
          <cell r="M236">
            <v>360233.33333333331</v>
          </cell>
          <cell r="N236">
            <v>360233.33333333331</v>
          </cell>
        </row>
        <row r="237">
          <cell r="C237">
            <v>360233.33333333331</v>
          </cell>
          <cell r="D237">
            <v>360233.33333333331</v>
          </cell>
          <cell r="E237">
            <v>360233.33333333331</v>
          </cell>
          <cell r="F237">
            <v>360233.33333333331</v>
          </cell>
          <cell r="G237">
            <v>360233.33333333331</v>
          </cell>
          <cell r="H237">
            <v>360233.33333333331</v>
          </cell>
          <cell r="I237">
            <v>360233.33333333331</v>
          </cell>
          <cell r="J237">
            <v>360233.33333333331</v>
          </cell>
          <cell r="K237">
            <v>360233.33333333331</v>
          </cell>
          <cell r="L237">
            <v>360233.33333333331</v>
          </cell>
          <cell r="M237">
            <v>360233.33333333331</v>
          </cell>
          <cell r="N237">
            <v>360233.33333333331</v>
          </cell>
        </row>
        <row r="238">
          <cell r="C238">
            <v>360233.33333333331</v>
          </cell>
          <cell r="D238">
            <v>360233.33333333331</v>
          </cell>
          <cell r="E238">
            <v>360233.33333333331</v>
          </cell>
          <cell r="F238">
            <v>360233.33333333331</v>
          </cell>
          <cell r="G238">
            <v>360233.33333333331</v>
          </cell>
          <cell r="H238">
            <v>360233.33333333331</v>
          </cell>
          <cell r="I238">
            <v>360233.33333333331</v>
          </cell>
          <cell r="J238">
            <v>360233.33333333331</v>
          </cell>
          <cell r="K238">
            <v>360233.33333333331</v>
          </cell>
          <cell r="L238">
            <v>360233.33333333331</v>
          </cell>
          <cell r="M238">
            <v>360233.33333333331</v>
          </cell>
          <cell r="N238">
            <v>360233.33333333331</v>
          </cell>
        </row>
        <row r="239">
          <cell r="C239">
            <v>360233.33333333331</v>
          </cell>
          <cell r="D239">
            <v>360233.33333333331</v>
          </cell>
          <cell r="E239">
            <v>360233.33333333331</v>
          </cell>
          <cell r="F239">
            <v>360233.33333333331</v>
          </cell>
          <cell r="G239">
            <v>360233.33333333331</v>
          </cell>
          <cell r="H239">
            <v>360233.33333333331</v>
          </cell>
          <cell r="I239">
            <v>360233.33333333331</v>
          </cell>
          <cell r="J239">
            <v>360233.33333333331</v>
          </cell>
          <cell r="K239">
            <v>360233.33333333331</v>
          </cell>
          <cell r="L239">
            <v>360233.33333333331</v>
          </cell>
          <cell r="M239">
            <v>360233.33333333331</v>
          </cell>
          <cell r="N239">
            <v>360233.33333333331</v>
          </cell>
        </row>
        <row r="270">
          <cell r="K270">
            <v>593566.66666666663</v>
          </cell>
          <cell r="L270">
            <v>593566.66666666663</v>
          </cell>
          <cell r="M270">
            <v>593566.66666666663</v>
          </cell>
          <cell r="N270">
            <v>593566.66666666663</v>
          </cell>
        </row>
        <row r="271">
          <cell r="C271">
            <v>593566.66666666663</v>
          </cell>
          <cell r="D271">
            <v>593566.66666666663</v>
          </cell>
          <cell r="E271">
            <v>593566.66666666663</v>
          </cell>
          <cell r="F271">
            <v>593566.66666666663</v>
          </cell>
          <cell r="G271">
            <v>593566.66666666663</v>
          </cell>
          <cell r="H271">
            <v>593566.66666666663</v>
          </cell>
          <cell r="I271">
            <v>593566.66666666663</v>
          </cell>
          <cell r="J271">
            <v>593566.66666666663</v>
          </cell>
          <cell r="K271">
            <v>593566.66666666663</v>
          </cell>
          <cell r="L271">
            <v>593566.66666666663</v>
          </cell>
          <cell r="M271">
            <v>593566.66666666663</v>
          </cell>
          <cell r="N271">
            <v>593566.66666666663</v>
          </cell>
        </row>
        <row r="272">
          <cell r="C272">
            <v>593566.66666666663</v>
          </cell>
          <cell r="D272">
            <v>593566.66666666663</v>
          </cell>
          <cell r="E272">
            <v>593566.66666666663</v>
          </cell>
          <cell r="F272">
            <v>593566.66666666663</v>
          </cell>
          <cell r="G272">
            <v>593566.66666666663</v>
          </cell>
          <cell r="H272">
            <v>593566.66666666663</v>
          </cell>
          <cell r="I272">
            <v>593566.66666666663</v>
          </cell>
          <cell r="J272">
            <v>593566.66666666663</v>
          </cell>
          <cell r="K272">
            <v>593566.66666666663</v>
          </cell>
          <cell r="L272">
            <v>593566.66666666663</v>
          </cell>
          <cell r="M272">
            <v>593566.66666666663</v>
          </cell>
          <cell r="N272">
            <v>593566.66666666663</v>
          </cell>
        </row>
        <row r="273">
          <cell r="C273">
            <v>593566.66666666663</v>
          </cell>
          <cell r="D273">
            <v>593566.66666666663</v>
          </cell>
          <cell r="E273">
            <v>593566.66666666663</v>
          </cell>
          <cell r="F273">
            <v>593566.66666666663</v>
          </cell>
          <cell r="G273">
            <v>593566.66666666663</v>
          </cell>
          <cell r="H273">
            <v>593566.66666666663</v>
          </cell>
          <cell r="I273">
            <v>593566.66666666663</v>
          </cell>
          <cell r="J273">
            <v>593566.66666666663</v>
          </cell>
          <cell r="K273">
            <v>593566.66666666663</v>
          </cell>
          <cell r="L273">
            <v>593566.66666666663</v>
          </cell>
          <cell r="M273">
            <v>593566.66666666663</v>
          </cell>
          <cell r="N273">
            <v>593566.66666666663</v>
          </cell>
        </row>
        <row r="274">
          <cell r="C274">
            <v>593566.66666666663</v>
          </cell>
          <cell r="D274">
            <v>593566.66666666663</v>
          </cell>
          <cell r="E274">
            <v>593566.66666666663</v>
          </cell>
          <cell r="F274">
            <v>593566.66666666663</v>
          </cell>
          <cell r="G274">
            <v>593566.66666666663</v>
          </cell>
          <cell r="H274">
            <v>593566.66666666663</v>
          </cell>
          <cell r="I274">
            <v>593566.66666666663</v>
          </cell>
          <cell r="J274">
            <v>593566.66666666663</v>
          </cell>
          <cell r="K274">
            <v>593566.66666666663</v>
          </cell>
          <cell r="L274">
            <v>593566.66666666663</v>
          </cell>
          <cell r="M274">
            <v>593566.66666666663</v>
          </cell>
          <cell r="N274">
            <v>593566.66666666663</v>
          </cell>
        </row>
        <row r="307">
          <cell r="E307">
            <v>826900</v>
          </cell>
          <cell r="F307">
            <v>826900</v>
          </cell>
          <cell r="G307">
            <v>826900</v>
          </cell>
          <cell r="H307">
            <v>826900</v>
          </cell>
          <cell r="I307">
            <v>826900</v>
          </cell>
          <cell r="J307">
            <v>826900</v>
          </cell>
          <cell r="K307">
            <v>826900</v>
          </cell>
          <cell r="L307">
            <v>826900</v>
          </cell>
          <cell r="M307">
            <v>826900</v>
          </cell>
          <cell r="N307">
            <v>826900</v>
          </cell>
        </row>
        <row r="308">
          <cell r="C308">
            <v>826900</v>
          </cell>
          <cell r="D308">
            <v>826900</v>
          </cell>
          <cell r="E308">
            <v>826900</v>
          </cell>
          <cell r="F308">
            <v>826900</v>
          </cell>
          <cell r="G308">
            <v>826900</v>
          </cell>
          <cell r="H308">
            <v>826900</v>
          </cell>
          <cell r="I308">
            <v>826900</v>
          </cell>
          <cell r="J308">
            <v>826900</v>
          </cell>
          <cell r="K308">
            <v>826900</v>
          </cell>
          <cell r="L308">
            <v>826900</v>
          </cell>
          <cell r="M308">
            <v>826900</v>
          </cell>
          <cell r="N308">
            <v>826900</v>
          </cell>
        </row>
        <row r="309">
          <cell r="C309">
            <v>826900</v>
          </cell>
          <cell r="D309">
            <v>826900</v>
          </cell>
          <cell r="E309">
            <v>826900</v>
          </cell>
          <cell r="F309">
            <v>826900</v>
          </cell>
          <cell r="G309">
            <v>826900</v>
          </cell>
          <cell r="H309">
            <v>826900</v>
          </cell>
          <cell r="I309">
            <v>826900</v>
          </cell>
          <cell r="J309">
            <v>826900</v>
          </cell>
          <cell r="K309">
            <v>826900</v>
          </cell>
          <cell r="L309">
            <v>826900</v>
          </cell>
          <cell r="M309">
            <v>826900</v>
          </cell>
          <cell r="N309">
            <v>826900</v>
          </cell>
        </row>
        <row r="310">
          <cell r="C310">
            <v>826900</v>
          </cell>
          <cell r="D310">
            <v>826900</v>
          </cell>
          <cell r="E310">
            <v>826900</v>
          </cell>
          <cell r="F310">
            <v>826900</v>
          </cell>
          <cell r="G310">
            <v>826900</v>
          </cell>
          <cell r="H310">
            <v>826900</v>
          </cell>
          <cell r="I310">
            <v>826900</v>
          </cell>
          <cell r="J310">
            <v>826900</v>
          </cell>
          <cell r="K310">
            <v>826900</v>
          </cell>
          <cell r="L310">
            <v>826900</v>
          </cell>
          <cell r="M310">
            <v>826900</v>
          </cell>
          <cell r="N310">
            <v>826900</v>
          </cell>
        </row>
        <row r="344">
          <cell r="H344">
            <v>510233.33333333331</v>
          </cell>
          <cell r="I344">
            <v>510233.33333333331</v>
          </cell>
          <cell r="J344">
            <v>510233.33333333331</v>
          </cell>
          <cell r="K344">
            <v>510233.33333333331</v>
          </cell>
          <cell r="L344">
            <v>510233.33333333331</v>
          </cell>
          <cell r="M344">
            <v>510233.33333333331</v>
          </cell>
          <cell r="N344">
            <v>510233.33333333331</v>
          </cell>
        </row>
        <row r="345">
          <cell r="C345">
            <v>510233.33333333331</v>
          </cell>
          <cell r="D345">
            <v>510233.33333333331</v>
          </cell>
          <cell r="E345">
            <v>510233.33333333331</v>
          </cell>
          <cell r="F345">
            <v>510233.33333333331</v>
          </cell>
          <cell r="G345">
            <v>510233.33333333331</v>
          </cell>
          <cell r="H345">
            <v>510233.33333333331</v>
          </cell>
          <cell r="I345">
            <v>510233.33333333331</v>
          </cell>
          <cell r="J345">
            <v>510233.33333333331</v>
          </cell>
          <cell r="K345">
            <v>510233.33333333331</v>
          </cell>
          <cell r="L345">
            <v>510233.33333333331</v>
          </cell>
          <cell r="M345">
            <v>510233.33333333331</v>
          </cell>
          <cell r="N345">
            <v>510233.33333333331</v>
          </cell>
        </row>
        <row r="346">
          <cell r="C346">
            <v>510233.33333333331</v>
          </cell>
          <cell r="D346">
            <v>510233.33333333331</v>
          </cell>
          <cell r="E346">
            <v>510233.33333333331</v>
          </cell>
          <cell r="F346">
            <v>510233.33333333331</v>
          </cell>
          <cell r="G346">
            <v>510233.33333333331</v>
          </cell>
          <cell r="H346">
            <v>510233.33333333331</v>
          </cell>
          <cell r="I346">
            <v>510233.33333333331</v>
          </cell>
          <cell r="J346">
            <v>510233.33333333331</v>
          </cell>
          <cell r="K346">
            <v>510233.33333333331</v>
          </cell>
          <cell r="L346">
            <v>510233.33333333331</v>
          </cell>
          <cell r="M346">
            <v>510233.33333333331</v>
          </cell>
          <cell r="N346">
            <v>510233.33333333331</v>
          </cell>
        </row>
        <row r="347">
          <cell r="C347">
            <v>510233.33333333331</v>
          </cell>
          <cell r="D347">
            <v>510233.33333333331</v>
          </cell>
          <cell r="E347">
            <v>510233.33333333331</v>
          </cell>
          <cell r="F347">
            <v>510233.33333333331</v>
          </cell>
          <cell r="G347">
            <v>510233.33333333331</v>
          </cell>
          <cell r="H347">
            <v>510233.33333333331</v>
          </cell>
          <cell r="I347">
            <v>510233.33333333331</v>
          </cell>
          <cell r="J347">
            <v>510233.33333333331</v>
          </cell>
          <cell r="K347">
            <v>510233.33333333331</v>
          </cell>
          <cell r="L347">
            <v>510233.33333333331</v>
          </cell>
          <cell r="M347">
            <v>510233.33333333331</v>
          </cell>
          <cell r="N347">
            <v>510233.33333333331</v>
          </cell>
        </row>
        <row r="378">
          <cell r="H378">
            <v>226900</v>
          </cell>
          <cell r="I378">
            <v>226900</v>
          </cell>
          <cell r="J378">
            <v>226900</v>
          </cell>
          <cell r="K378">
            <v>226900</v>
          </cell>
          <cell r="L378">
            <v>226900</v>
          </cell>
          <cell r="M378">
            <v>226900</v>
          </cell>
          <cell r="N378">
            <v>226900</v>
          </cell>
        </row>
        <row r="379">
          <cell r="C379">
            <v>226900</v>
          </cell>
          <cell r="D379">
            <v>226900</v>
          </cell>
          <cell r="E379">
            <v>226900</v>
          </cell>
          <cell r="F379">
            <v>226900</v>
          </cell>
          <cell r="G379">
            <v>226900</v>
          </cell>
          <cell r="H379">
            <v>226900</v>
          </cell>
          <cell r="I379">
            <v>226900</v>
          </cell>
          <cell r="J379">
            <v>226900</v>
          </cell>
          <cell r="K379">
            <v>226900</v>
          </cell>
          <cell r="L379">
            <v>226900</v>
          </cell>
          <cell r="M379">
            <v>226900</v>
          </cell>
          <cell r="N379">
            <v>226900</v>
          </cell>
        </row>
        <row r="380">
          <cell r="C380">
            <v>226900</v>
          </cell>
          <cell r="D380">
            <v>226900</v>
          </cell>
          <cell r="E380">
            <v>226900</v>
          </cell>
          <cell r="F380">
            <v>226900</v>
          </cell>
          <cell r="G380">
            <v>226900</v>
          </cell>
          <cell r="H380">
            <v>226900</v>
          </cell>
          <cell r="I380">
            <v>226900</v>
          </cell>
          <cell r="J380">
            <v>226900</v>
          </cell>
          <cell r="K380">
            <v>226900</v>
          </cell>
          <cell r="L380">
            <v>226900</v>
          </cell>
          <cell r="M380">
            <v>226900</v>
          </cell>
          <cell r="N380">
            <v>226900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t-HY_1"/>
      <sheetName val="Caixa"/>
      <sheetName val="BP"/>
      <sheetName val="Assumption"/>
      <sheetName val="RVSA"/>
      <sheetName val="contratos"/>
      <sheetName val="Hyperion"/>
      <sheetName val="BNDES RC"/>
      <sheetName val="Accountability"/>
      <sheetName val="check"/>
      <sheetName val="Índices"/>
      <sheetName val="URTJLP Cod  314"/>
      <sheetName val="forecast"/>
      <sheetName val="RCSA"/>
      <sheetName val="calendario"/>
      <sheetName val="RPSA"/>
      <sheetName val="benchmarketing 15.09.17"/>
      <sheetName val="Budget x Forecast - Chang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40">
          <cell r="AS140">
            <v>1625603.996697698</v>
          </cell>
          <cell r="AT140">
            <v>1666277.3626282404</v>
          </cell>
          <cell r="AU140">
            <v>1650704.676996201</v>
          </cell>
          <cell r="AV140">
            <v>1580448.3301227617</v>
          </cell>
          <cell r="AW140">
            <v>1619559.3057321215</v>
          </cell>
          <cell r="AX140">
            <v>1550344.5524061376</v>
          </cell>
          <cell r="AY140">
            <v>1588413.9344680428</v>
          </cell>
          <cell r="AZ140">
            <v>1572841.2488360028</v>
          </cell>
          <cell r="BA140">
            <v>1401030.664383047</v>
          </cell>
          <cell r="BB140">
            <v>1541695.8775719234</v>
          </cell>
          <cell r="BC140">
            <v>1475085.1081145781</v>
          </cell>
          <cell r="BD140">
            <v>1510550.5063078445</v>
          </cell>
          <cell r="BE140">
            <v>1444981.330397954</v>
          </cell>
          <cell r="BF140">
            <v>1479405.1350437645</v>
          </cell>
          <cell r="BG140">
            <v>1463832.4494117252</v>
          </cell>
          <cell r="BH140">
            <v>1399825.6638230172</v>
          </cell>
          <cell r="BI140">
            <v>1432687.078147646</v>
          </cell>
          <cell r="BJ140">
            <v>1369721.8861063935</v>
          </cell>
          <cell r="BK140">
            <v>1358374.1557143356</v>
          </cell>
          <cell r="BL140">
            <v>1343281.1095397323</v>
          </cell>
          <cell r="BM140">
            <v>1239193.1399414509</v>
          </cell>
          <cell r="BN140">
            <v>1313095.0171905244</v>
          </cell>
          <cell r="BO140">
            <v>1254416.6828000462</v>
          </cell>
          <cell r="BP140">
            <v>1282908.9248413171</v>
          </cell>
          <cell r="BQ140">
            <v>1225244.2018046961</v>
          </cell>
          <cell r="BR140">
            <v>1252722.8324921101</v>
          </cell>
          <cell r="BS140">
            <v>1237629.7863175059</v>
          </cell>
          <cell r="BT140">
            <v>1181485.480311671</v>
          </cell>
          <cell r="BU140">
            <v>1207443.6939682986</v>
          </cell>
          <cell r="BV140">
            <v>1152312.9993163215</v>
          </cell>
          <cell r="BW140">
            <v>1177257.6016190911</v>
          </cell>
          <cell r="BX140">
            <v>1162164.5554444876</v>
          </cell>
          <cell r="BY140">
            <v>1032047.1700784806</v>
          </cell>
          <cell r="BZ140">
            <v>1131978.4630952796</v>
          </cell>
          <cell r="CA140">
            <v>1079381.7968279466</v>
          </cell>
          <cell r="CB140">
            <v>1101792.3707460724</v>
          </cell>
          <cell r="CC140">
            <v>1050209.3158325965</v>
          </cell>
          <cell r="CD140">
            <v>1071606.2783968647</v>
          </cell>
          <cell r="CE140">
            <v>1056513.2322222611</v>
          </cell>
          <cell r="CF140">
            <v>1006450.594339572</v>
          </cell>
          <cell r="CG140">
            <v>1026327.1398730538</v>
          </cell>
          <cell r="CH140">
            <v>977278.11334422196</v>
          </cell>
          <cell r="CI140">
            <v>1012737.7873041938</v>
          </cell>
          <cell r="CJ140">
            <v>997393.27537534223</v>
          </cell>
          <cell r="CK140">
            <v>883546.47415859578</v>
          </cell>
          <cell r="CL140">
            <v>966704.25151763938</v>
          </cell>
          <cell r="CM140">
            <v>919647.70142620371</v>
          </cell>
          <cell r="CN140">
            <v>936015.22765993653</v>
          </cell>
          <cell r="CO140">
            <v>889981.64654148743</v>
          </cell>
          <cell r="CP140">
            <v>905326.20380223368</v>
          </cell>
          <cell r="CQ140">
            <v>889981.69187338219</v>
          </cell>
          <cell r="CR140">
            <v>845482.56421441317</v>
          </cell>
          <cell r="CS140">
            <v>859292.66801567946</v>
          </cell>
          <cell r="CT140">
            <v>815816.50932969723</v>
          </cell>
          <cell r="CU140">
            <v>834261.4706334048</v>
          </cell>
          <cell r="CV140">
            <v>818812.18414019397</v>
          </cell>
          <cell r="CW140">
            <v>722724.4889303369</v>
          </cell>
          <cell r="CX140">
            <v>787913.61115377164</v>
          </cell>
          <cell r="CY140">
            <v>746657.29315503757</v>
          </cell>
          <cell r="CZ140">
            <v>757015.03816734906</v>
          </cell>
          <cell r="DA140">
            <v>716791.00142883591</v>
          </cell>
          <cell r="DB140">
            <v>726116.46518092672</v>
          </cell>
          <cell r="DC140">
            <v>710667.17868771555</v>
          </cell>
          <cell r="DD140">
            <v>671991.56383953372</v>
          </cell>
          <cell r="DE140">
            <v>679768.60570129298</v>
          </cell>
          <cell r="DF140">
            <v>642125.27211333218</v>
          </cell>
          <cell r="DG140">
            <v>649456.70681063272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t-HY_1"/>
      <sheetName val="Fechamento"/>
      <sheetName val="Hyperion"/>
      <sheetName val="Caixa"/>
      <sheetName val="BP"/>
      <sheetName val="Assumption"/>
      <sheetName val="RCSA"/>
      <sheetName val="RVSA"/>
      <sheetName val="contratos"/>
      <sheetName val="BNDES RV"/>
      <sheetName val="Accountability"/>
      <sheetName val="check"/>
      <sheetName val="Total Ano"/>
      <sheetName val="Índices"/>
      <sheetName val="calendario"/>
      <sheetName val="URTJLP Cod  314"/>
      <sheetName val="Planilha1"/>
      <sheetName val="RPSA"/>
      <sheetName val="benchmarketing 15.09.17"/>
      <sheetName val="Budget x Forecast - Chang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16">
          <cell r="AS116">
            <v>614012.61306241911</v>
          </cell>
          <cell r="AT116">
            <v>581863.25383200462</v>
          </cell>
          <cell r="AU116">
            <v>589933.68705997127</v>
          </cell>
          <cell r="AV116">
            <v>577894.22405874741</v>
          </cell>
          <cell r="AW116">
            <v>546951.45860208443</v>
          </cell>
          <cell r="AX116">
            <v>553815.29805629957</v>
          </cell>
          <cell r="AY116">
            <v>523676.92844880419</v>
          </cell>
          <cell r="AZ116">
            <v>529736.37205385172</v>
          </cell>
          <cell r="BA116">
            <v>517696.90905262786</v>
          </cell>
          <cell r="BB116">
            <v>454975.04014436784</v>
          </cell>
          <cell r="BC116">
            <v>493617.98305018002</v>
          </cell>
          <cell r="BD116">
            <v>465490.60306560365</v>
          </cell>
          <cell r="BE116">
            <v>469539.05704773223</v>
          </cell>
          <cell r="BF116">
            <v>442216.07291232358</v>
          </cell>
          <cell r="BG116">
            <v>445460.13104528433</v>
          </cell>
          <cell r="BH116">
            <v>433420.66804406047</v>
          </cell>
          <cell r="BI116">
            <v>407304.27768240322</v>
          </cell>
          <cell r="BJ116">
            <v>409341.74204161268</v>
          </cell>
          <cell r="BK116">
            <v>384029.74752912309</v>
          </cell>
          <cell r="BL116">
            <v>372617.46523104561</v>
          </cell>
          <cell r="BM116">
            <v>360973.16944257548</v>
          </cell>
          <cell r="BN116">
            <v>325995.14556027169</v>
          </cell>
          <cell r="BO116">
            <v>337684.57786563504</v>
          </cell>
          <cell r="BP116">
            <v>315149.38649688393</v>
          </cell>
          <cell r="BQ116">
            <v>314395.98628869472</v>
          </cell>
          <cell r="BR116">
            <v>292638.71603282075</v>
          </cell>
          <cell r="BS116">
            <v>291107.39471175434</v>
          </cell>
          <cell r="BT116">
            <v>279463.09892328421</v>
          </cell>
          <cell r="BU116">
            <v>258872.71033672604</v>
          </cell>
          <cell r="BV116">
            <v>256174.50734634383</v>
          </cell>
          <cell r="BW116">
            <v>236362.03987266292</v>
          </cell>
          <cell r="BX116">
            <v>232885.91576940348</v>
          </cell>
          <cell r="BY116">
            <v>221241.61998093332</v>
          </cell>
          <cell r="BZ116">
            <v>188598.14049575778</v>
          </cell>
          <cell r="CA116">
            <v>197953.02840399294</v>
          </cell>
          <cell r="CB116">
            <v>180085.36371250506</v>
          </cell>
          <cell r="CC116">
            <v>174664.43682705259</v>
          </cell>
          <cell r="CD116">
            <v>157574.69324844194</v>
          </cell>
          <cell r="CE116">
            <v>151375.84525011227</v>
          </cell>
          <cell r="CF116">
            <v>139731.54946164211</v>
          </cell>
          <cell r="CG116">
            <v>123808.68755234723</v>
          </cell>
          <cell r="CH116">
            <v>116442.95788470174</v>
          </cell>
          <cell r="CI116">
            <v>101298.01708828409</v>
          </cell>
          <cell r="CJ116">
            <v>94833.81621271011</v>
          </cell>
          <cell r="CK116">
            <v>82979.58918612136</v>
          </cell>
          <cell r="CL116">
            <v>63988.92057506831</v>
          </cell>
          <cell r="CM116">
            <v>59271.135132943826</v>
          </cell>
          <cell r="CN116">
            <v>45831.032198696339</v>
          </cell>
          <cell r="CO116">
            <v>35562.681079766298</v>
          </cell>
          <cell r="CP116">
            <v>22915.516099348162</v>
          </cell>
          <cell r="CQ116">
            <v>11854.227026588764</v>
          </cell>
          <cell r="CR116">
            <v>0</v>
          </cell>
          <cell r="CS116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Pagto. Dívida"/>
      <sheetName val="PU 1ª"/>
      <sheetName val="PU 2ª"/>
      <sheetName val="2ª Emissão IPCA"/>
      <sheetName val="2ª Emissão IGPM"/>
      <sheetName val="Debentures Summary Year"/>
      <sheetName val="2ª Emissão CDI"/>
      <sheetName val="3ª Emissão"/>
      <sheetName val="4ª Emissão_IPCA "/>
      <sheetName val="4ª Emissão CDI"/>
      <sheetName val="Debentures Cost"/>
      <sheetName val="Custos Mensais"/>
      <sheetName val="Summary"/>
      <sheetName val="Debt Summary"/>
      <sheetName val="Check_Fechamento"/>
      <sheetName val="Accountability - Base 30.09"/>
      <sheetName val="Accountability - Base 21.09"/>
      <sheetName val="Resumo"/>
      <sheetName val="4ª Emissão IPCA"/>
      <sheetName val="5ª Emissão CDI"/>
      <sheetName val="4ª Emissão IGPM "/>
      <sheetName val="5ª Emissão IGPM"/>
      <sheetName val="Simulacão CDI "/>
      <sheetName val="5ª Emissão CDI _ sim"/>
      <sheetName val="6ª Emissão CDI"/>
      <sheetName val="1ª CCB "/>
      <sheetName val="16ª Emissão CDI "/>
      <sheetName val="6ª Emissão CDI_2"/>
      <sheetName val="7ª Emissão CDI"/>
      <sheetName val="7ª Emissão IPCA"/>
      <sheetName val="8ª Emissão CDI 7"/>
      <sheetName val="8ª Emissão CDI "/>
      <sheetName val="8ª Emissão IPCA"/>
      <sheetName val="9ª Emissão CDI "/>
      <sheetName val="9a Intercompany"/>
      <sheetName val="9a Emissão CDI3"/>
      <sheetName val="9a Emissão CDI5"/>
      <sheetName val="RGR"/>
      <sheetName val="10E 2022 CDI (2)(Check)"/>
      <sheetName val="10 Emissão CDI"/>
      <sheetName val="11 Emissão CDI"/>
      <sheetName val="12 Emissão CDI"/>
      <sheetName val="Planilha3"/>
      <sheetName val="10E 2022 CDI_As_Is"/>
      <sheetName val="5ª Emissão IPCA"/>
      <sheetName val="Calendario"/>
      <sheetName val="Saldos sistemas"/>
    </sheetNames>
    <sheetDataSet>
      <sheetData sheetId="0">
        <row r="133">
          <cell r="DF133">
            <v>0</v>
          </cell>
          <cell r="DG133">
            <v>0</v>
          </cell>
          <cell r="DH133">
            <v>-11937249.320535658</v>
          </cell>
          <cell r="DI133">
            <v>-11158618.773402909</v>
          </cell>
          <cell r="DJ133">
            <v>-10925938.581270162</v>
          </cell>
          <cell r="DK133">
            <v>-10769738.944137411</v>
          </cell>
          <cell r="DL133">
            <v>-12611966.547704667</v>
          </cell>
        </row>
        <row r="134">
          <cell r="DA134">
            <v>-10503685.001671918</v>
          </cell>
          <cell r="DB134">
            <v>-8872992.6427391693</v>
          </cell>
          <cell r="DC134">
            <v>-10650043.448106417</v>
          </cell>
          <cell r="DD134">
            <v>-8470333.3052736707</v>
          </cell>
          <cell r="DE134">
            <v>-14119234.987040922</v>
          </cell>
          <cell r="DF134">
            <v>-15809406.117408179</v>
          </cell>
          <cell r="DG134">
            <v>-15516426.761375425</v>
          </cell>
          <cell r="DH134">
            <v>-16412830.297442678</v>
          </cell>
          <cell r="DI134">
            <v>-15061184.845309934</v>
          </cell>
          <cell r="DJ134">
            <v>-14470127.898177179</v>
          </cell>
          <cell r="DK134">
            <v>-14334973.251044435</v>
          </cell>
          <cell r="DL134">
            <v>-15089881.582111683</v>
          </cell>
        </row>
        <row r="135">
          <cell r="DA135">
            <v>-15529944.015378935</v>
          </cell>
          <cell r="DB135">
            <v>-12216606.292846184</v>
          </cell>
          <cell r="DC135">
            <v>-13141343.12251344</v>
          </cell>
          <cell r="DD135">
            <v>-12262603.515380692</v>
          </cell>
          <cell r="DE135">
            <v>-11976731.568247946</v>
          </cell>
          <cell r="DF135">
            <v>-11693987.921115195</v>
          </cell>
          <cell r="DG135">
            <v>-11540520.71078245</v>
          </cell>
          <cell r="DH135">
            <v>-11591597.430049701</v>
          </cell>
          <cell r="DI135">
            <v>-9758378.0365169477</v>
          </cell>
          <cell r="DJ135">
            <v>-10940338.1157842</v>
          </cell>
          <cell r="DK135">
            <v>-9756046.5254514553</v>
          </cell>
          <cell r="DL135">
            <v>-8848006.9183187056</v>
          </cell>
        </row>
        <row r="136">
          <cell r="DA136">
            <v>-9479476.2911859564</v>
          </cell>
          <cell r="DB136">
            <v>-8257045.7608532095</v>
          </cell>
          <cell r="DC136">
            <v>-8646636.6069204602</v>
          </cell>
          <cell r="DD136">
            <v>-8965444.5429877136</v>
          </cell>
          <cell r="DE136">
            <v>-9910302.7726549674</v>
          </cell>
          <cell r="DF136">
            <v>-8507011.2255222164</v>
          </cell>
          <cell r="DG136">
            <v>-10314207.018389469</v>
          </cell>
          <cell r="DH136">
            <v>-9846247.20805672</v>
          </cell>
          <cell r="DI136">
            <v>-9374743.9741239734</v>
          </cell>
          <cell r="DJ136">
            <v>-10327076.090191223</v>
          </cell>
          <cell r="DK136">
            <v>-9403725.2998584732</v>
          </cell>
          <cell r="DL136">
            <v>-10268553.692725725</v>
          </cell>
        </row>
        <row r="137">
          <cell r="DA137">
            <v>-9714471.0723929796</v>
          </cell>
          <cell r="DB137">
            <v>-7032052.3784602322</v>
          </cell>
          <cell r="DC137">
            <v>-7699284.4013274824</v>
          </cell>
          <cell r="DD137">
            <v>-7104955.3341947328</v>
          </cell>
          <cell r="DE137">
            <v>-7453871.4670619853</v>
          </cell>
          <cell r="DF137">
            <v>-7021484.3599292366</v>
          </cell>
          <cell r="DG137">
            <v>-8149000.2327964902</v>
          </cell>
          <cell r="DH137">
            <v>-7461199.8656637408</v>
          </cell>
          <cell r="DI137">
            <v>-7448728.8185309945</v>
          </cell>
          <cell r="DJ137">
            <v>-7936114.2313982425</v>
          </cell>
          <cell r="DK137">
            <v>-6772979.0842654966</v>
          </cell>
          <cell r="DL137">
            <v>-7764023.3071327498</v>
          </cell>
        </row>
        <row r="138">
          <cell r="DA138">
            <v>-7551877.9399999985</v>
          </cell>
          <cell r="DB138">
            <v>-6406784.1100000013</v>
          </cell>
          <cell r="DC138">
            <v>-6963274.0799999982</v>
          </cell>
          <cell r="DD138">
            <v>-6758879.4000000004</v>
          </cell>
          <cell r="DE138">
            <v>-5040744.8499999996</v>
          </cell>
          <cell r="DF138">
            <v>-4600194.58</v>
          </cell>
          <cell r="DG138">
            <v>-4852101.080000001</v>
          </cell>
          <cell r="DH138">
            <v>-4490513.1199999992</v>
          </cell>
          <cell r="DI138">
            <v>-4398247.3299999982</v>
          </cell>
          <cell r="DJ138">
            <v>-4510301.3800000018</v>
          </cell>
          <cell r="DK138">
            <v>-3948424.8999999994</v>
          </cell>
          <cell r="DL138">
            <v>-4810012.9400000013</v>
          </cell>
        </row>
        <row r="157">
          <cell r="DF157">
            <v>0</v>
          </cell>
          <cell r="DG157">
            <v>0</v>
          </cell>
          <cell r="DH157">
            <v>278109.19</v>
          </cell>
          <cell r="DI157">
            <v>-3706572.51</v>
          </cell>
          <cell r="DJ157">
            <v>-2541117.0299999998</v>
          </cell>
          <cell r="DK157">
            <v>-1603109.15</v>
          </cell>
          <cell r="DL157">
            <v>-3746715.13</v>
          </cell>
        </row>
        <row r="158">
          <cell r="DA158">
            <v>-1174650.1399999999</v>
          </cell>
          <cell r="DB158">
            <v>-3204828.4099999997</v>
          </cell>
          <cell r="DC158">
            <v>-1753997.09</v>
          </cell>
          <cell r="DD158">
            <v>-1334108.02</v>
          </cell>
          <cell r="DE158">
            <v>-1462831.09</v>
          </cell>
          <cell r="DF158">
            <v>-938419.47</v>
          </cell>
          <cell r="DG158">
            <v>-1037484.28</v>
          </cell>
          <cell r="DH158">
            <v>-560201.6</v>
          </cell>
          <cell r="DI158">
            <v>-735318.4</v>
          </cell>
          <cell r="DJ158">
            <v>-989444.81</v>
          </cell>
          <cell r="DK158">
            <v>-604004.81000000006</v>
          </cell>
          <cell r="DL158">
            <v>-1396443.2</v>
          </cell>
        </row>
        <row r="159">
          <cell r="DA159">
            <v>-575171.21</v>
          </cell>
          <cell r="DB159">
            <v>-680985.59999999998</v>
          </cell>
          <cell r="DC159">
            <v>-680985.59999999998</v>
          </cell>
          <cell r="DD159">
            <v>-584120.01</v>
          </cell>
          <cell r="DE159">
            <v>-387840</v>
          </cell>
          <cell r="DF159">
            <v>-371028.01</v>
          </cell>
          <cell r="DG159">
            <v>-381324.81</v>
          </cell>
          <cell r="DH159">
            <v>-390921.61</v>
          </cell>
          <cell r="DI159">
            <v>-393007.2</v>
          </cell>
          <cell r="DJ159">
            <v>-358471.21</v>
          </cell>
          <cell r="DK159">
            <v>-404012.01</v>
          </cell>
          <cell r="DL159">
            <v>-379280.8</v>
          </cell>
        </row>
        <row r="160">
          <cell r="DA160">
            <v>-388982.41000000003</v>
          </cell>
          <cell r="DB160">
            <v>-380564</v>
          </cell>
          <cell r="DC160">
            <v>-371269.60000000003</v>
          </cell>
          <cell r="DD160">
            <v>-190211.20000000001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</row>
        <row r="161">
          <cell r="DA161">
            <v>0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</row>
        <row r="162"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24">
          <cell r="R624">
            <v>-127169.32108857142</v>
          </cell>
          <cell r="S624">
            <v>-127169.32108857142</v>
          </cell>
          <cell r="T624">
            <v>-127169.32108857142</v>
          </cell>
          <cell r="U624">
            <v>-95648.93480285714</v>
          </cell>
          <cell r="V624">
            <v>-95648.93480285714</v>
          </cell>
          <cell r="W624">
            <v>-95648.93480285714</v>
          </cell>
          <cell r="X624">
            <v>-95648.93480285714</v>
          </cell>
        </row>
        <row r="625">
          <cell r="M625">
            <v>-95648.93480285714</v>
          </cell>
          <cell r="N625">
            <v>-95648.93480285714</v>
          </cell>
          <cell r="O625">
            <v>-95648.93480285714</v>
          </cell>
          <cell r="P625">
            <v>-79224.112302857131</v>
          </cell>
          <cell r="Q625">
            <v>-79224.112302857131</v>
          </cell>
          <cell r="R625">
            <v>-79224.112302857131</v>
          </cell>
          <cell r="S625">
            <v>-79224.112302857131</v>
          </cell>
          <cell r="T625">
            <v>-73090.13730285714</v>
          </cell>
          <cell r="U625">
            <v>-73090.13730285714</v>
          </cell>
          <cell r="V625">
            <v>-73090.13730285714</v>
          </cell>
          <cell r="W625">
            <v>-73090.13730285714</v>
          </cell>
          <cell r="X625">
            <v>-73090.13730285714</v>
          </cell>
        </row>
        <row r="626">
          <cell r="M626">
            <v>-73090.13730285714</v>
          </cell>
          <cell r="N626">
            <v>-73090.13730285714</v>
          </cell>
          <cell r="O626">
            <v>-47285.034402857142</v>
          </cell>
          <cell r="P626">
            <v>-47285.034402857142</v>
          </cell>
          <cell r="Q626">
            <v>-47285.034402857142</v>
          </cell>
          <cell r="R626">
            <v>-47285.034402857142</v>
          </cell>
          <cell r="S626">
            <v>-253635.03440285713</v>
          </cell>
          <cell r="T626">
            <v>-253635.03440285713</v>
          </cell>
          <cell r="U626">
            <v>-253635.03440285713</v>
          </cell>
          <cell r="V626">
            <v>-253635.03440285713</v>
          </cell>
          <cell r="W626">
            <v>-253635.03440285713</v>
          </cell>
          <cell r="X626">
            <v>-253635.03440285713</v>
          </cell>
        </row>
        <row r="627">
          <cell r="M627">
            <v>-253635.03440285713</v>
          </cell>
          <cell r="N627">
            <v>-253635.03440285713</v>
          </cell>
          <cell r="O627">
            <v>-494501.70106952381</v>
          </cell>
          <cell r="P627">
            <v>-474442.10976000002</v>
          </cell>
          <cell r="Q627">
            <v>-474442.10976000002</v>
          </cell>
          <cell r="R627">
            <v>-474442.10976000002</v>
          </cell>
          <cell r="S627">
            <v>-474442.10976000002</v>
          </cell>
          <cell r="T627">
            <v>-474442.10976000002</v>
          </cell>
          <cell r="U627">
            <v>-474442.10976000002</v>
          </cell>
          <cell r="V627">
            <v>-474442.10976000002</v>
          </cell>
          <cell r="W627">
            <v>-474442.10976000002</v>
          </cell>
          <cell r="X627">
            <v>-474442.10976000002</v>
          </cell>
        </row>
        <row r="628">
          <cell r="M628">
            <v>-524442.10976000002</v>
          </cell>
          <cell r="N628">
            <v>-524442.10976000002</v>
          </cell>
          <cell r="O628">
            <v>-497216.66666666663</v>
          </cell>
          <cell r="P628">
            <v>-497216.66666666663</v>
          </cell>
          <cell r="Q628">
            <v>-497216.66666666663</v>
          </cell>
          <cell r="R628">
            <v>-497216.66666666663</v>
          </cell>
          <cell r="S628">
            <v>-497216.66666666663</v>
          </cell>
          <cell r="T628">
            <v>-497216.66666666663</v>
          </cell>
          <cell r="U628">
            <v>-497216.66666666663</v>
          </cell>
          <cell r="V628">
            <v>-497216.66666666663</v>
          </cell>
          <cell r="W628">
            <v>-497216.66666666663</v>
          </cell>
          <cell r="X628">
            <v>-497216.66666666663</v>
          </cell>
        </row>
        <row r="629">
          <cell r="M629">
            <v>-497216.66666666663</v>
          </cell>
          <cell r="N629">
            <v>-497216.66666666663</v>
          </cell>
          <cell r="O629">
            <v>-497216.66666666663</v>
          </cell>
          <cell r="P629">
            <v>-497216.66666666663</v>
          </cell>
          <cell r="Q629">
            <v>-497216.66666666663</v>
          </cell>
          <cell r="R629">
            <v>-497216.66666666663</v>
          </cell>
          <cell r="S629">
            <v>-497216.66666666663</v>
          </cell>
          <cell r="T629">
            <v>-497216.66666666663</v>
          </cell>
          <cell r="U629">
            <v>-497216.66666666663</v>
          </cell>
          <cell r="V629">
            <v>-497216.66666666663</v>
          </cell>
          <cell r="W629">
            <v>-497216.66666666663</v>
          </cell>
          <cell r="X629">
            <v>-497216.66666666663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BR"/>
      <sheetName val="Feriados"/>
      <sheetName val="Assumptions"/>
      <sheetName val="1ª Emissão CDI"/>
      <sheetName val="2ª Emissão CDI"/>
      <sheetName val="3ª Emissão CDI"/>
      <sheetName val="4ª Emissão CDI"/>
      <sheetName val="Custo"/>
    </sheetNames>
    <sheetDataSet>
      <sheetData sheetId="0">
        <row r="43">
          <cell r="Q43">
            <v>13.10249</v>
          </cell>
          <cell r="R43">
            <v>20.921412</v>
          </cell>
          <cell r="S43">
            <v>23.376711999999998</v>
          </cell>
          <cell r="T43">
            <v>23.645373999999997</v>
          </cell>
          <cell r="U43">
            <v>23.917114000000012</v>
          </cell>
          <cell r="V43">
            <v>26.510463999999999</v>
          </cell>
          <cell r="W43">
            <v>23.637525999999994</v>
          </cell>
          <cell r="X43">
            <v>22.016546000000002</v>
          </cell>
          <cell r="Y43">
            <v>22.257469999999998</v>
          </cell>
          <cell r="Z43">
            <v>23.632505999999999</v>
          </cell>
          <cell r="AA43">
            <v>25.37912</v>
          </cell>
          <cell r="AB43">
            <v>22.559880000000007</v>
          </cell>
          <cell r="AC43">
            <v>23.657499999999985</v>
          </cell>
          <cell r="AD43">
            <v>21.231414000000001</v>
          </cell>
          <cell r="AE43">
            <v>21.817210000000003</v>
          </cell>
          <cell r="AF43">
            <v>21.290289999999999</v>
          </cell>
          <cell r="AG43">
            <v>21.696714</v>
          </cell>
          <cell r="AH43">
            <v>22.145256000000003</v>
          </cell>
          <cell r="AI43">
            <v>18.195146000000008</v>
          </cell>
          <cell r="AJ43">
            <v>19.786161999999997</v>
          </cell>
          <cell r="AK43">
            <v>17.642177999999998</v>
          </cell>
          <cell r="AL43">
            <v>16.423833999999999</v>
          </cell>
          <cell r="AM43">
            <v>17.816210000000005</v>
          </cell>
          <cell r="AN43">
            <v>16.312501999999995</v>
          </cell>
          <cell r="AO43">
            <v>15.207617999999998</v>
          </cell>
          <cell r="AP43">
            <v>15.742666000000002</v>
          </cell>
          <cell r="AQ43">
            <v>17.459540000000001</v>
          </cell>
          <cell r="AR43">
            <v>15.199861999999996</v>
          </cell>
          <cell r="AS43">
            <v>18.551378</v>
          </cell>
          <cell r="AT43">
            <v>17.90137</v>
          </cell>
          <cell r="AU43">
            <v>16.797546000000001</v>
          </cell>
          <cell r="AV43">
            <v>18.121769999999998</v>
          </cell>
          <cell r="AW43">
            <v>16.688694000000002</v>
          </cell>
          <cell r="AX43">
            <v>16.826140000000002</v>
          </cell>
          <cell r="AY43">
            <v>17.773358000000002</v>
          </cell>
          <cell r="AZ43">
            <v>14.66740999999999</v>
          </cell>
          <cell r="BA43">
            <v>16.821708000000005</v>
          </cell>
          <cell r="BB43">
            <v>15.78312</v>
          </cell>
          <cell r="BC43">
            <v>16.71904</v>
          </cell>
          <cell r="BD43">
            <v>16.064627999999999</v>
          </cell>
          <cell r="BE43">
            <v>18.644380000000002</v>
          </cell>
          <cell r="BF43">
            <v>17.184204000000008</v>
          </cell>
          <cell r="BG43">
            <v>16.901637999999998</v>
          </cell>
          <cell r="BH43">
            <v>17.451058</v>
          </cell>
          <cell r="BI43">
            <v>15.205507999999998</v>
          </cell>
          <cell r="BJ43">
            <v>17.762388000000001</v>
          </cell>
          <cell r="BK43">
            <v>17.099793999999996</v>
          </cell>
          <cell r="BL43">
            <v>14.769953999999998</v>
          </cell>
          <cell r="BM43">
            <v>12.592306000000004</v>
          </cell>
          <cell r="BN43">
            <v>8.3406260000000003</v>
          </cell>
          <cell r="BO43">
            <v>8.0078420000000019</v>
          </cell>
          <cell r="BP43">
            <v>8.8817839999999997</v>
          </cell>
          <cell r="BQ43">
            <v>9.3681480000000015</v>
          </cell>
          <cell r="BR43">
            <v>8.6279499999999985</v>
          </cell>
          <cell r="BS43">
            <v>8.4751379999999958</v>
          </cell>
          <cell r="BT43">
            <v>8.3406260000000003</v>
          </cell>
          <cell r="BU43">
            <v>7.6059500000000018</v>
          </cell>
          <cell r="BV43">
            <v>9.2836759999999998</v>
          </cell>
        </row>
        <row r="45">
          <cell r="AA45">
            <v>6.2590050000000002</v>
          </cell>
          <cell r="AB45">
            <v>9.7112816999999989</v>
          </cell>
          <cell r="AC45">
            <v>10.513135800000001</v>
          </cell>
          <cell r="AD45">
            <v>10.273850100000001</v>
          </cell>
          <cell r="AE45">
            <v>10.057239900000003</v>
          </cell>
          <cell r="AF45">
            <v>9.8143370999999959</v>
          </cell>
          <cell r="AG45">
            <v>9.6537123000000058</v>
          </cell>
          <cell r="AH45">
            <v>9.5588397000000018</v>
          </cell>
          <cell r="AI45">
            <v>8.0986850999999973</v>
          </cell>
          <cell r="AJ45">
            <v>9.0889659000000016</v>
          </cell>
          <cell r="AK45">
            <v>8.1041021999999963</v>
          </cell>
          <cell r="AL45">
            <v>7.5444506999999987</v>
          </cell>
          <cell r="AM45">
            <v>7.9434072000000029</v>
          </cell>
          <cell r="AN45">
            <v>7.089741000000001</v>
          </cell>
          <cell r="AO45">
            <v>6.7867245000000009</v>
          </cell>
          <cell r="AP45">
            <v>7.1985329999999985</v>
          </cell>
          <cell r="AQ45">
            <v>7.9835948999999982</v>
          </cell>
          <cell r="AR45">
            <v>6.9503355000000049</v>
          </cell>
          <cell r="AS45">
            <v>8.2748456999999966</v>
          </cell>
          <cell r="AT45">
            <v>7.8017643000000003</v>
          </cell>
          <cell r="AU45">
            <v>7.5099123000000008</v>
          </cell>
          <cell r="AV45">
            <v>8.2961262000000016</v>
          </cell>
          <cell r="AW45">
            <v>7.6400658000000004</v>
          </cell>
          <cell r="AX45">
            <v>7.7029848000000012</v>
          </cell>
          <cell r="AY45">
            <v>7.9165187999999951</v>
          </cell>
          <cell r="AZ45">
            <v>6.3823634999999994</v>
          </cell>
          <cell r="BA45">
            <v>7.5090140999999999</v>
          </cell>
          <cell r="BB45">
            <v>7.2142766999999992</v>
          </cell>
          <cell r="BC45">
            <v>7.6420898999999993</v>
          </cell>
          <cell r="BD45">
            <v>7.3429551000000002</v>
          </cell>
          <cell r="BE45">
            <v>8.3127078000000019</v>
          </cell>
          <cell r="BF45">
            <v>7.4855573999999994</v>
          </cell>
          <cell r="BG45">
            <v>7.5535074000000009</v>
          </cell>
          <cell r="BH45">
            <v>7.9866620999999984</v>
          </cell>
          <cell r="BI45">
            <v>6.9589628999999977</v>
          </cell>
          <cell r="BJ45">
            <v>8.1291465000000045</v>
          </cell>
          <cell r="BK45">
            <v>7.6258502999999953</v>
          </cell>
          <cell r="BL45">
            <v>6.4303947000000008</v>
          </cell>
          <cell r="BM45">
            <v>7.5599612999999986</v>
          </cell>
          <cell r="BN45">
            <v>7.6227516</v>
          </cell>
          <cell r="BO45">
            <v>7.3185993000000025</v>
          </cell>
          <cell r="BP45">
            <v>8.1173295000000003</v>
          </cell>
          <cell r="BQ45">
            <v>8.3484575999999979</v>
          </cell>
          <cell r="BR45">
            <v>7.5095280000000013</v>
          </cell>
          <cell r="BS45">
            <v>7.5718773000000015</v>
          </cell>
          <cell r="BT45">
            <v>7.6347701999999993</v>
          </cell>
          <cell r="BU45">
            <v>6.9622550999999984</v>
          </cell>
          <cell r="BV45">
            <v>8.4980105999999989</v>
          </cell>
        </row>
        <row r="47">
          <cell r="AJ47">
            <v>7.6782780000000006</v>
          </cell>
          <cell r="AK47">
            <v>13.111718999999999</v>
          </cell>
          <cell r="AL47">
            <v>12.206251500000004</v>
          </cell>
          <cell r="AM47">
            <v>13.241063999999996</v>
          </cell>
          <cell r="AN47">
            <v>12.123513000000006</v>
          </cell>
          <cell r="AO47">
            <v>11.6053785</v>
          </cell>
          <cell r="AP47">
            <v>12.039433499999996</v>
          </cell>
          <cell r="AQ47">
            <v>12.987705</v>
          </cell>
          <cell r="AR47">
            <v>11.306798999999998</v>
          </cell>
          <cell r="AS47">
            <v>13.799900999999998</v>
          </cell>
          <cell r="AT47">
            <v>13.3163775</v>
          </cell>
          <cell r="AU47">
            <v>12.818260500000003</v>
          </cell>
          <cell r="AV47">
            <v>13.801956000000004</v>
          </cell>
          <cell r="AW47">
            <v>12.409468499999999</v>
          </cell>
          <cell r="AX47">
            <v>12.511635000000002</v>
          </cell>
          <cell r="AY47">
            <v>13.216013999999996</v>
          </cell>
          <cell r="AZ47">
            <v>10.906454999999998</v>
          </cell>
          <cell r="BA47">
            <v>12.831733500000006</v>
          </cell>
          <cell r="BB47">
            <v>12.250444500000004</v>
          </cell>
          <cell r="BC47">
            <v>12.438492000000002</v>
          </cell>
          <cell r="BD47">
            <v>11.951600999999998</v>
          </cell>
          <cell r="BE47">
            <v>13.870887000000003</v>
          </cell>
          <cell r="BF47">
            <v>12.784550999999993</v>
          </cell>
          <cell r="BG47">
            <v>12.9006045</v>
          </cell>
          <cell r="BH47">
            <v>13.279842000000002</v>
          </cell>
          <cell r="BI47">
            <v>11.310394499999999</v>
          </cell>
          <cell r="BJ47">
            <v>13.212297000000001</v>
          </cell>
          <cell r="BK47">
            <v>12.719416499999998</v>
          </cell>
          <cell r="BL47">
            <v>10.986409499999997</v>
          </cell>
          <cell r="BM47">
            <v>12.916284000000008</v>
          </cell>
          <cell r="BN47">
            <v>12.7274145</v>
          </cell>
          <cell r="BO47">
            <v>11.9081475</v>
          </cell>
          <cell r="BP47">
            <v>13.207738500000001</v>
          </cell>
          <cell r="BQ47">
            <v>13.931002499999998</v>
          </cell>
          <cell r="BR47">
            <v>12.830271</v>
          </cell>
          <cell r="BS47">
            <v>12.936838499999997</v>
          </cell>
          <cell r="BT47">
            <v>12.710262</v>
          </cell>
          <cell r="BU47">
            <v>11.314962</v>
          </cell>
          <cell r="BV47">
            <v>13.810817999999999</v>
          </cell>
        </row>
        <row r="49">
          <cell r="AU49">
            <v>3.0133445999999995</v>
          </cell>
          <cell r="AV49">
            <v>6.3426194999999987</v>
          </cell>
          <cell r="AW49">
            <v>5.8410429000000006</v>
          </cell>
          <cell r="AX49">
            <v>5.8891490000000006</v>
          </cell>
          <cell r="AY49">
            <v>6.2206753000000008</v>
          </cell>
          <cell r="AZ49">
            <v>5.1335934999999964</v>
          </cell>
          <cell r="BA49">
            <v>5.8875978000000018</v>
          </cell>
          <cell r="BB49">
            <v>5.5240919999999996</v>
          </cell>
          <cell r="BC49">
            <v>5.8516640000000004</v>
          </cell>
          <cell r="BD49">
            <v>5.6226197999999998</v>
          </cell>
          <cell r="BE49">
            <v>6.5255329999999994</v>
          </cell>
          <cell r="BF49">
            <v>6.0144714000000032</v>
          </cell>
          <cell r="BG49">
            <v>5.9155732999999993</v>
          </cell>
          <cell r="BH49">
            <v>6.1078703000000001</v>
          </cell>
          <cell r="BI49">
            <v>5.3219278000000001</v>
          </cell>
          <cell r="BJ49">
            <v>6.216835800000001</v>
          </cell>
          <cell r="BK49">
            <v>5.9849278999999989</v>
          </cell>
          <cell r="BL49">
            <v>5.1694838999999995</v>
          </cell>
          <cell r="BM49">
            <v>5.9268139</v>
          </cell>
          <cell r="BN49">
            <v>5.8384374999999995</v>
          </cell>
          <cell r="BO49">
            <v>5.6054894000000015</v>
          </cell>
          <cell r="BP49">
            <v>6.2172488000000001</v>
          </cell>
          <cell r="BQ49">
            <v>6.5577042999999993</v>
          </cell>
          <cell r="BR49">
            <v>6.0395643000000003</v>
          </cell>
          <cell r="BS49">
            <v>5.9325972999999967</v>
          </cell>
          <cell r="BT49">
            <v>5.8384374999999995</v>
          </cell>
          <cell r="BU49">
            <v>5.3241643000000005</v>
          </cell>
          <cell r="BV49">
            <v>6.4985739000000002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E44">
            <v>151450.386</v>
          </cell>
          <cell r="F44">
            <v>151450.386</v>
          </cell>
          <cell r="G44">
            <v>151450.386</v>
          </cell>
          <cell r="H44">
            <v>151450.386</v>
          </cell>
          <cell r="I44">
            <v>151450.386</v>
          </cell>
          <cell r="J44">
            <v>151450.386</v>
          </cell>
          <cell r="K44">
            <v>151450.386</v>
          </cell>
          <cell r="L44">
            <v>151450.386</v>
          </cell>
          <cell r="M44">
            <v>151450.386</v>
          </cell>
          <cell r="N44">
            <v>151450.386</v>
          </cell>
        </row>
        <row r="45">
          <cell r="C45">
            <v>151450.386</v>
          </cell>
          <cell r="D45">
            <v>151450.386</v>
          </cell>
          <cell r="E45">
            <v>151450.386</v>
          </cell>
          <cell r="F45">
            <v>151450.386</v>
          </cell>
          <cell r="G45">
            <v>151450.386</v>
          </cell>
          <cell r="H45">
            <v>151450.386</v>
          </cell>
          <cell r="I45">
            <v>151450.386</v>
          </cell>
          <cell r="J45">
            <v>151450.386</v>
          </cell>
          <cell r="K45">
            <v>151450.386</v>
          </cell>
          <cell r="L45">
            <v>151450.386</v>
          </cell>
          <cell r="M45">
            <v>151450.386</v>
          </cell>
          <cell r="N45">
            <v>151450.386</v>
          </cell>
        </row>
        <row r="46">
          <cell r="C46">
            <v>151450.386</v>
          </cell>
          <cell r="D46">
            <v>151450.386</v>
          </cell>
          <cell r="E46">
            <v>151450.386</v>
          </cell>
          <cell r="F46">
            <v>151450.386</v>
          </cell>
          <cell r="G46">
            <v>151450.386</v>
          </cell>
          <cell r="H46">
            <v>151450.386</v>
          </cell>
          <cell r="I46">
            <v>151450.386</v>
          </cell>
          <cell r="J46">
            <v>151450.386</v>
          </cell>
          <cell r="K46">
            <v>151450.386</v>
          </cell>
          <cell r="L46">
            <v>151450.386</v>
          </cell>
          <cell r="M46">
            <v>151450.386</v>
          </cell>
          <cell r="N46">
            <v>151450.386</v>
          </cell>
        </row>
        <row r="47">
          <cell r="C47">
            <v>151450.386</v>
          </cell>
          <cell r="D47">
            <v>151450.386</v>
          </cell>
          <cell r="E47">
            <v>151450.386</v>
          </cell>
          <cell r="F47">
            <v>151450.386</v>
          </cell>
          <cell r="G47">
            <v>151450.386</v>
          </cell>
          <cell r="H47">
            <v>151450.386</v>
          </cell>
          <cell r="I47">
            <v>151450.386</v>
          </cell>
          <cell r="J47">
            <v>151450.386</v>
          </cell>
          <cell r="K47">
            <v>151450.386</v>
          </cell>
          <cell r="L47">
            <v>151450.386</v>
          </cell>
          <cell r="M47">
            <v>151450.386</v>
          </cell>
          <cell r="N47">
            <v>151450.386</v>
          </cell>
        </row>
        <row r="48">
          <cell r="C48">
            <v>151450.386</v>
          </cell>
          <cell r="D48">
            <v>151450.386</v>
          </cell>
          <cell r="E48">
            <v>151450.386</v>
          </cell>
          <cell r="F48">
            <v>151450.386</v>
          </cell>
          <cell r="G48">
            <v>151450.386</v>
          </cell>
          <cell r="H48">
            <v>151450.386</v>
          </cell>
          <cell r="I48">
            <v>151450.386</v>
          </cell>
          <cell r="J48">
            <v>151450.386</v>
          </cell>
          <cell r="K48">
            <v>151450.386</v>
          </cell>
          <cell r="L48">
            <v>151450.386</v>
          </cell>
          <cell r="M48">
            <v>151450.386</v>
          </cell>
          <cell r="N48">
            <v>151450.386</v>
          </cell>
        </row>
        <row r="78">
          <cell r="C78">
            <v>447216.66666666669</v>
          </cell>
          <cell r="D78">
            <v>447216.66666666669</v>
          </cell>
          <cell r="E78">
            <v>447216.66666666669</v>
          </cell>
          <cell r="F78">
            <v>447216.66666666669</v>
          </cell>
          <cell r="G78">
            <v>447216.66666666669</v>
          </cell>
          <cell r="H78">
            <v>447216.66666666669</v>
          </cell>
          <cell r="I78">
            <v>447216.66666666669</v>
          </cell>
          <cell r="J78">
            <v>447216.66666666669</v>
          </cell>
          <cell r="K78">
            <v>447216.66666666669</v>
          </cell>
          <cell r="L78">
            <v>447216.66666666669</v>
          </cell>
          <cell r="M78">
            <v>447216.66666666669</v>
          </cell>
          <cell r="N78">
            <v>447216.66666666669</v>
          </cell>
        </row>
        <row r="79">
          <cell r="C79">
            <v>447216.66666666669</v>
          </cell>
          <cell r="D79">
            <v>447216.66666666669</v>
          </cell>
          <cell r="E79">
            <v>447216.66666666669</v>
          </cell>
          <cell r="F79">
            <v>447216.66666666669</v>
          </cell>
          <cell r="G79">
            <v>447216.66666666669</v>
          </cell>
          <cell r="H79">
            <v>447216.66666666669</v>
          </cell>
          <cell r="I79">
            <v>447216.66666666669</v>
          </cell>
          <cell r="J79">
            <v>447216.66666666669</v>
          </cell>
          <cell r="K79">
            <v>447216.66666666669</v>
          </cell>
          <cell r="L79">
            <v>447216.66666666669</v>
          </cell>
          <cell r="M79">
            <v>447216.66666666669</v>
          </cell>
          <cell r="N79">
            <v>447216.66666666669</v>
          </cell>
        </row>
        <row r="80">
          <cell r="C80">
            <v>447216.66666666669</v>
          </cell>
          <cell r="D80">
            <v>447216.66666666669</v>
          </cell>
          <cell r="E80">
            <v>447216.66666666669</v>
          </cell>
          <cell r="F80">
            <v>447216.66666666669</v>
          </cell>
          <cell r="G80">
            <v>447216.66666666669</v>
          </cell>
          <cell r="H80">
            <v>447216.66666666669</v>
          </cell>
          <cell r="I80">
            <v>447216.66666666669</v>
          </cell>
          <cell r="J80">
            <v>447216.66666666669</v>
          </cell>
          <cell r="K80">
            <v>447216.66666666669</v>
          </cell>
          <cell r="L80">
            <v>447216.66666666669</v>
          </cell>
          <cell r="M80">
            <v>447216.66666666669</v>
          </cell>
          <cell r="N80">
            <v>447216.66666666669</v>
          </cell>
        </row>
        <row r="81">
          <cell r="C81">
            <v>447216.66666666669</v>
          </cell>
          <cell r="D81">
            <v>447216.66666666669</v>
          </cell>
          <cell r="E81">
            <v>447216.66666666669</v>
          </cell>
          <cell r="F81">
            <v>447216.66666666669</v>
          </cell>
          <cell r="G81">
            <v>447216.66666666669</v>
          </cell>
          <cell r="H81">
            <v>447216.66666666669</v>
          </cell>
          <cell r="I81">
            <v>447216.66666666669</v>
          </cell>
          <cell r="J81">
            <v>447216.66666666669</v>
          </cell>
          <cell r="K81">
            <v>447216.66666666669</v>
          </cell>
          <cell r="L81">
            <v>447216.66666666669</v>
          </cell>
          <cell r="M81">
            <v>447216.66666666669</v>
          </cell>
          <cell r="N81">
            <v>447216.66666666669</v>
          </cell>
        </row>
        <row r="109">
          <cell r="L109">
            <v>477216.66666666669</v>
          </cell>
          <cell r="M109">
            <v>477216.66666666669</v>
          </cell>
          <cell r="N109">
            <v>477216.66666666669</v>
          </cell>
        </row>
        <row r="110">
          <cell r="C110">
            <v>477216.66666666669</v>
          </cell>
          <cell r="D110">
            <v>477216.66666666669</v>
          </cell>
          <cell r="E110">
            <v>477216.66666666669</v>
          </cell>
          <cell r="F110">
            <v>477216.66666666669</v>
          </cell>
          <cell r="G110">
            <v>477216.66666666669</v>
          </cell>
          <cell r="H110">
            <v>477216.66666666669</v>
          </cell>
          <cell r="I110">
            <v>477216.66666666669</v>
          </cell>
          <cell r="J110">
            <v>477216.66666666669</v>
          </cell>
          <cell r="K110">
            <v>477216.66666666669</v>
          </cell>
          <cell r="L110">
            <v>477216.66666666669</v>
          </cell>
          <cell r="M110">
            <v>477216.66666666669</v>
          </cell>
          <cell r="N110">
            <v>477216.66666666669</v>
          </cell>
        </row>
        <row r="111">
          <cell r="C111">
            <v>477216.66666666669</v>
          </cell>
          <cell r="D111">
            <v>477216.66666666669</v>
          </cell>
          <cell r="E111">
            <v>477216.66666666669</v>
          </cell>
          <cell r="F111">
            <v>477216.66666666669</v>
          </cell>
          <cell r="G111">
            <v>477216.66666666669</v>
          </cell>
          <cell r="H111">
            <v>477216.66666666669</v>
          </cell>
          <cell r="I111">
            <v>477216.66666666669</v>
          </cell>
          <cell r="J111">
            <v>477216.66666666669</v>
          </cell>
          <cell r="K111">
            <v>477216.66666666669</v>
          </cell>
          <cell r="L111">
            <v>477216.66666666669</v>
          </cell>
          <cell r="M111">
            <v>477216.66666666669</v>
          </cell>
          <cell r="N111">
            <v>477216.66666666669</v>
          </cell>
        </row>
        <row r="112">
          <cell r="C112">
            <v>477216.66666666669</v>
          </cell>
          <cell r="D112">
            <v>477216.66666666669</v>
          </cell>
          <cell r="E112">
            <v>477216.66666666669</v>
          </cell>
          <cell r="F112">
            <v>477216.66666666669</v>
          </cell>
          <cell r="G112">
            <v>477216.66666666669</v>
          </cell>
          <cell r="H112">
            <v>477216.66666666669</v>
          </cell>
          <cell r="I112">
            <v>477216.66666666669</v>
          </cell>
          <cell r="J112">
            <v>477216.66666666669</v>
          </cell>
          <cell r="K112">
            <v>477216.66666666669</v>
          </cell>
          <cell r="L112">
            <v>477216.66666666669</v>
          </cell>
          <cell r="M112">
            <v>477216.66666666669</v>
          </cell>
          <cell r="N112">
            <v>477216.66666666669</v>
          </cell>
        </row>
        <row r="141">
          <cell r="K141">
            <v>437216.66666666669</v>
          </cell>
          <cell r="L141">
            <v>437216.66666666669</v>
          </cell>
          <cell r="M141">
            <v>437216.66666666669</v>
          </cell>
          <cell r="N141">
            <v>437216.66666666669</v>
          </cell>
        </row>
        <row r="142">
          <cell r="C142">
            <v>437216.66666666669</v>
          </cell>
          <cell r="D142">
            <v>437216.66666666669</v>
          </cell>
          <cell r="E142">
            <v>437216.66666666669</v>
          </cell>
          <cell r="F142">
            <v>437216.66666666669</v>
          </cell>
          <cell r="G142">
            <v>437216.66666666669</v>
          </cell>
          <cell r="H142">
            <v>437216.66666666669</v>
          </cell>
          <cell r="I142">
            <v>437216.66666666669</v>
          </cell>
          <cell r="J142">
            <v>437216.66666666669</v>
          </cell>
          <cell r="K142">
            <v>437216.66666666669</v>
          </cell>
          <cell r="L142">
            <v>437216.66666666669</v>
          </cell>
          <cell r="M142">
            <v>437216.66666666669</v>
          </cell>
          <cell r="N142">
            <v>437216.66666666669</v>
          </cell>
        </row>
        <row r="143">
          <cell r="C143">
            <v>437216.66666666669</v>
          </cell>
          <cell r="D143">
            <v>437216.66666666669</v>
          </cell>
          <cell r="E143">
            <v>437216.66666666669</v>
          </cell>
          <cell r="F143">
            <v>437216.66666666669</v>
          </cell>
          <cell r="G143">
            <v>437216.66666666669</v>
          </cell>
          <cell r="H143">
            <v>437216.66666666669</v>
          </cell>
          <cell r="I143">
            <v>437216.66666666669</v>
          </cell>
          <cell r="J143">
            <v>437216.66666666669</v>
          </cell>
          <cell r="K143">
            <v>437216.66666666669</v>
          </cell>
          <cell r="L143">
            <v>437216.66666666669</v>
          </cell>
          <cell r="M143">
            <v>437216.66666666669</v>
          </cell>
          <cell r="N143">
            <v>437216.66666666669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F13D-56E6-4047-AB4D-03F213F4A576}">
  <sheetPr>
    <tabColor rgb="FF00B050"/>
  </sheetPr>
  <dimension ref="B1:BX65"/>
  <sheetViews>
    <sheetView tabSelected="1" zoomScale="60" zoomScaleNormal="60" workbookViewId="0">
      <pane xSplit="3" ySplit="13" topLeftCell="BP14" activePane="bottomRight" state="frozen"/>
      <selection pane="topRight" activeCell="D1" sqref="D1"/>
      <selection pane="bottomLeft" activeCell="A14" sqref="A14"/>
      <selection pane="bottomRight" activeCell="BW30" sqref="BW30"/>
    </sheetView>
  </sheetViews>
  <sheetFormatPr defaultColWidth="9.28515625" defaultRowHeight="15" x14ac:dyDescent="0.25"/>
  <cols>
    <col min="1" max="1" width="3" style="6" customWidth="1"/>
    <col min="2" max="2" width="33.28515625" style="6" bestFit="1" customWidth="1"/>
    <col min="3" max="3" width="72.28515625" style="6" bestFit="1" customWidth="1"/>
    <col min="4" max="4" width="18.28515625" style="6" bestFit="1" customWidth="1"/>
    <col min="5" max="5" width="20.5703125" style="6" bestFit="1" customWidth="1"/>
    <col min="6" max="6" width="17.42578125" style="6" bestFit="1" customWidth="1"/>
    <col min="7" max="7" width="17.7109375" style="6" bestFit="1" customWidth="1"/>
    <col min="8" max="8" width="19.28515625" style="6" bestFit="1" customWidth="1"/>
    <col min="9" max="9" width="20.7109375" style="6" bestFit="1" customWidth="1"/>
    <col min="10" max="10" width="16.28515625" style="6" bestFit="1" customWidth="1"/>
    <col min="11" max="11" width="17.5703125" style="6" bestFit="1" customWidth="1"/>
    <col min="12" max="27" width="20.42578125" style="6" bestFit="1" customWidth="1"/>
    <col min="28" max="28" width="18.28515625" style="6" bestFit="1" customWidth="1"/>
    <col min="29" max="29" width="20.5703125" style="6" bestFit="1" customWidth="1"/>
    <col min="30" max="30" width="19.140625" style="6" customWidth="1"/>
    <col min="31" max="32" width="16.28515625" style="6" bestFit="1" customWidth="1"/>
    <col min="33" max="33" width="16.7109375" style="6" bestFit="1" customWidth="1"/>
    <col min="34" max="34" width="16" style="6" bestFit="1" customWidth="1"/>
    <col min="35" max="35" width="17.5703125" style="6" bestFit="1" customWidth="1"/>
    <col min="36" max="36" width="20.42578125" style="6" bestFit="1" customWidth="1"/>
    <col min="37" max="37" width="19" style="6" bestFit="1" customWidth="1"/>
    <col min="38" max="38" width="21.28515625" style="6" bestFit="1" customWidth="1"/>
    <col min="39" max="39" width="21" style="6" bestFit="1" customWidth="1"/>
    <col min="40" max="40" width="18.28515625" style="6" bestFit="1" customWidth="1"/>
    <col min="41" max="41" width="20.5703125" style="6" bestFit="1" customWidth="1"/>
    <col min="42" max="42" width="16.7109375" style="6" bestFit="1" customWidth="1"/>
    <col min="43" max="44" width="15.28515625" style="6" bestFit="1" customWidth="1"/>
    <col min="45" max="45" width="16.7109375" style="6" bestFit="1" customWidth="1"/>
    <col min="46" max="46" width="16" style="6" bestFit="1" customWidth="1"/>
    <col min="47" max="47" width="17.5703125" style="6" bestFit="1" customWidth="1"/>
    <col min="48" max="48" width="20.42578125" style="6" bestFit="1" customWidth="1"/>
    <col min="49" max="49" width="19" style="6" bestFit="1" customWidth="1"/>
    <col min="50" max="50" width="21.28515625" style="6" bestFit="1" customWidth="1"/>
    <col min="51" max="51" width="21" style="6" bestFit="1" customWidth="1"/>
    <col min="52" max="52" width="18.28515625" style="6" bestFit="1" customWidth="1"/>
    <col min="53" max="53" width="20.5703125" style="6" bestFit="1" customWidth="1"/>
    <col min="54" max="54" width="16.7109375" style="6" bestFit="1" customWidth="1"/>
    <col min="55" max="56" width="15.28515625" style="6" bestFit="1" customWidth="1"/>
    <col min="57" max="57" width="16.7109375" style="6" bestFit="1" customWidth="1"/>
    <col min="58" max="58" width="20" style="6" bestFit="1" customWidth="1"/>
    <col min="59" max="59" width="17.5703125" style="6" bestFit="1" customWidth="1"/>
    <col min="60" max="60" width="20.42578125" style="6" bestFit="1" customWidth="1"/>
    <col min="61" max="61" width="19" style="6" bestFit="1" customWidth="1"/>
    <col min="62" max="62" width="21.28515625" style="6" bestFit="1" customWidth="1"/>
    <col min="63" max="63" width="21" style="6" bestFit="1" customWidth="1"/>
    <col min="64" max="75" width="21" style="6" customWidth="1"/>
    <col min="76" max="76" width="19.42578125" style="6" bestFit="1" customWidth="1"/>
    <col min="77" max="77" width="20.5703125" style="6" bestFit="1" customWidth="1"/>
    <col min="78" max="78" width="16.7109375" style="6" bestFit="1" customWidth="1"/>
    <col min="79" max="79" width="15" style="6" bestFit="1" customWidth="1"/>
    <col min="80" max="80" width="15.28515625" style="6" bestFit="1" customWidth="1"/>
    <col min="81" max="81" width="16.7109375" style="6" bestFit="1" customWidth="1"/>
    <col min="82" max="82" width="16" style="6" bestFit="1" customWidth="1"/>
    <col min="83" max="83" width="17.5703125" style="6" bestFit="1" customWidth="1"/>
    <col min="84" max="84" width="20.42578125" style="6" bestFit="1" customWidth="1"/>
    <col min="85" max="85" width="19" style="6" bestFit="1" customWidth="1"/>
    <col min="86" max="86" width="21.28515625" style="6" bestFit="1" customWidth="1"/>
    <col min="87" max="87" width="21" style="6" bestFit="1" customWidth="1"/>
    <col min="88" max="16384" width="9.28515625" style="6"/>
  </cols>
  <sheetData>
    <row r="1" spans="2:76" s="3" customFormat="1" x14ac:dyDescent="0.25">
      <c r="B1" s="1" t="s">
        <v>0</v>
      </c>
      <c r="C1" s="2" t="s">
        <v>1</v>
      </c>
    </row>
    <row r="2" spans="2:76" s="3" customFormat="1" x14ac:dyDescent="0.25">
      <c r="B2" s="1" t="s">
        <v>2</v>
      </c>
      <c r="C2" s="4"/>
    </row>
    <row r="3" spans="2:76" s="3" customFormat="1" x14ac:dyDescent="0.25">
      <c r="B3" s="1" t="s">
        <v>3</v>
      </c>
      <c r="C3" s="2" t="s">
        <v>130</v>
      </c>
    </row>
    <row r="5" spans="2:76" x14ac:dyDescent="0.25">
      <c r="B5" s="5" t="s">
        <v>4</v>
      </c>
    </row>
    <row r="6" spans="2:76" hidden="1" x14ac:dyDescent="0.25">
      <c r="B6" s="1" t="s">
        <v>5</v>
      </c>
      <c r="C6" s="2" t="s">
        <v>6</v>
      </c>
    </row>
    <row r="7" spans="2:76" hidden="1" x14ac:dyDescent="0.25">
      <c r="B7" s="1" t="s">
        <v>7</v>
      </c>
      <c r="C7" s="2" t="s">
        <v>8</v>
      </c>
    </row>
    <row r="8" spans="2:76" hidden="1" x14ac:dyDescent="0.25">
      <c r="B8" s="1" t="s">
        <v>9</v>
      </c>
      <c r="C8" s="2" t="s">
        <v>10</v>
      </c>
    </row>
    <row r="9" spans="2:76" x14ac:dyDescent="0.25">
      <c r="B9" s="1" t="s">
        <v>11</v>
      </c>
      <c r="C9" s="2" t="str">
        <f xml:space="preserve"> _xll.EPMOlapMemberO("[CATEGORY].[PARENTH1].[V.T.1]","","Forecast 8&amp;4 2022","","000;001")</f>
        <v>Forecast 8&amp;4 2022</v>
      </c>
    </row>
    <row r="10" spans="2:76" hidden="1" x14ac:dyDescent="0.25">
      <c r="B10" s="1" t="s">
        <v>12</v>
      </c>
      <c r="C10" s="2" t="s">
        <v>13</v>
      </c>
    </row>
    <row r="11" spans="2:76" x14ac:dyDescent="0.25">
      <c r="B11" s="1" t="s">
        <v>14</v>
      </c>
      <c r="C11" s="2" t="s">
        <v>15</v>
      </c>
    </row>
    <row r="13" spans="2:76" x14ac:dyDescent="0.25">
      <c r="B13" s="7" t="s">
        <v>16</v>
      </c>
      <c r="C13" s="7" t="s">
        <v>17</v>
      </c>
      <c r="D13" s="7" t="s">
        <v>18</v>
      </c>
      <c r="E13" s="7" t="s">
        <v>19</v>
      </c>
      <c r="F13" s="7" t="s">
        <v>20</v>
      </c>
      <c r="G13" s="7" t="s">
        <v>21</v>
      </c>
      <c r="H13" s="7" t="s">
        <v>22</v>
      </c>
      <c r="I13" s="7" t="s">
        <v>23</v>
      </c>
      <c r="J13" s="7" t="s">
        <v>24</v>
      </c>
      <c r="K13" s="7" t="s">
        <v>25</v>
      </c>
      <c r="L13" s="7" t="s">
        <v>26</v>
      </c>
      <c r="M13" s="7" t="s">
        <v>27</v>
      </c>
      <c r="N13" s="7" t="s">
        <v>28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33</v>
      </c>
      <c r="T13" s="7" t="s">
        <v>34</v>
      </c>
      <c r="U13" s="7" t="s">
        <v>35</v>
      </c>
      <c r="V13" s="7" t="s">
        <v>36</v>
      </c>
      <c r="W13" s="7" t="s">
        <v>37</v>
      </c>
      <c r="X13" s="7" t="s">
        <v>38</v>
      </c>
      <c r="Y13" s="7" t="s">
        <v>39</v>
      </c>
      <c r="Z13" s="7" t="s">
        <v>40</v>
      </c>
      <c r="AA13" s="7" t="s">
        <v>41</v>
      </c>
      <c r="AB13" s="7" t="s">
        <v>42</v>
      </c>
      <c r="AC13" s="7" t="s">
        <v>43</v>
      </c>
      <c r="AD13" s="7" t="s">
        <v>44</v>
      </c>
      <c r="AE13" s="7" t="s">
        <v>45</v>
      </c>
      <c r="AF13" s="7" t="s">
        <v>46</v>
      </c>
      <c r="AG13" s="7" t="s">
        <v>47</v>
      </c>
      <c r="AH13" s="7" t="s">
        <v>48</v>
      </c>
      <c r="AI13" s="7" t="s">
        <v>49</v>
      </c>
      <c r="AJ13" s="7" t="s">
        <v>50</v>
      </c>
      <c r="AK13" s="7" t="s">
        <v>51</v>
      </c>
      <c r="AL13" s="7" t="s">
        <v>52</v>
      </c>
      <c r="AM13" s="7" t="s">
        <v>53</v>
      </c>
      <c r="AN13" s="7" t="s">
        <v>54</v>
      </c>
      <c r="AO13" s="7" t="s">
        <v>55</v>
      </c>
      <c r="AP13" s="7" t="s">
        <v>56</v>
      </c>
      <c r="AQ13" s="7" t="s">
        <v>57</v>
      </c>
      <c r="AR13" s="7" t="s">
        <v>58</v>
      </c>
      <c r="AS13" s="7" t="s">
        <v>59</v>
      </c>
      <c r="AT13" s="7" t="s">
        <v>60</v>
      </c>
      <c r="AU13" s="7" t="s">
        <v>61</v>
      </c>
      <c r="AV13" s="7" t="s">
        <v>62</v>
      </c>
      <c r="AW13" s="7" t="s">
        <v>63</v>
      </c>
      <c r="AX13" s="7" t="s">
        <v>64</v>
      </c>
      <c r="AY13" s="7" t="s">
        <v>65</v>
      </c>
      <c r="AZ13" s="7" t="s">
        <v>66</v>
      </c>
      <c r="BA13" s="7" t="s">
        <v>67</v>
      </c>
      <c r="BB13" s="7" t="s">
        <v>68</v>
      </c>
      <c r="BC13" s="7" t="s">
        <v>69</v>
      </c>
      <c r="BD13" s="7" t="s">
        <v>70</v>
      </c>
      <c r="BE13" s="7" t="s">
        <v>71</v>
      </c>
      <c r="BF13" s="7" t="s">
        <v>72</v>
      </c>
      <c r="BG13" s="7" t="s">
        <v>73</v>
      </c>
      <c r="BH13" s="7" t="s">
        <v>74</v>
      </c>
      <c r="BI13" s="7" t="s">
        <v>75</v>
      </c>
      <c r="BJ13" s="7" t="s">
        <v>76</v>
      </c>
      <c r="BK13" s="7" t="s">
        <v>77</v>
      </c>
      <c r="BL13" s="7" t="s">
        <v>138</v>
      </c>
      <c r="BM13" s="18" t="s">
        <v>139</v>
      </c>
      <c r="BN13" s="18" t="s">
        <v>140</v>
      </c>
      <c r="BO13" s="18" t="s">
        <v>141</v>
      </c>
      <c r="BP13" s="18" t="s">
        <v>142</v>
      </c>
      <c r="BQ13" s="18" t="s">
        <v>143</v>
      </c>
      <c r="BR13" s="18" t="s">
        <v>144</v>
      </c>
      <c r="BS13" s="18" t="s">
        <v>145</v>
      </c>
      <c r="BT13" s="18" t="s">
        <v>146</v>
      </c>
      <c r="BU13" s="18" t="s">
        <v>147</v>
      </c>
      <c r="BV13" s="18" t="s">
        <v>148</v>
      </c>
      <c r="BW13" s="18" t="s">
        <v>149</v>
      </c>
    </row>
    <row r="14" spans="2:76" x14ac:dyDescent="0.25">
      <c r="B14" s="8" t="s">
        <v>131</v>
      </c>
      <c r="C14" s="13" t="s">
        <v>79</v>
      </c>
      <c r="D14" s="9">
        <v>12719497.52</v>
      </c>
      <c r="E14" s="9">
        <v>0</v>
      </c>
      <c r="F14" s="9">
        <v>0</v>
      </c>
      <c r="G14" s="9">
        <v>0</v>
      </c>
      <c r="H14" s="15">
        <v>26979947.412208874</v>
      </c>
      <c r="I14" s="15">
        <f>(('[1]Summary RP'!BF110+'[1]Summary RP'!BF111+'[1]Summary RP'!BF170+'[1]Summary RP'!BF172)*1000000)+(('[1]Summary RP'!BF112+'[1]Summary RP'!BF171)*1000000)</f>
        <v>25235492.164039526</v>
      </c>
      <c r="J14" s="15">
        <f>(('[1]Summary RP'!BG110+'[1]Summary RP'!BG111+'[1]Summary RP'!BG170+'[1]Summary RP'!BG172)*1000000)+(('[1]Summary RP'!BG112+'[1]Summary RP'!BG171)*1000000)</f>
        <v>19305284.077941176</v>
      </c>
      <c r="K14" s="15">
        <f>(('[1]Summary RP'!BH110+'[1]Summary RP'!BH111+'[1]Summary RP'!BH170+'[1]Summary RP'!BH172)*1000000)+(('[1]Summary RP'!BH112+'[1]Summary RP'!BH171)*1000000)</f>
        <v>19589787.803492643</v>
      </c>
      <c r="L14" s="15">
        <f>(('[1]Summary RP'!BI110+'[1]Summary RP'!BI111+'[1]Summary RP'!BI170+'[1]Summary RP'!BI172)*1000000)+(('[1]Summary RP'!BI112+'[1]Summary RP'!BI171)*1000000)</f>
        <v>18951722.829388786</v>
      </c>
      <c r="M14" s="10">
        <f>(('[1]Summary RP'!BJ110+'[1]Summary RP'!BJ111+'[1]Summary RP'!BJ170+'[1]Summary RP'!BJ172)*1000000)+(('[1]Summary RP'!BJ112+'[1]Summary RP'!BJ171)*1000000)</f>
        <v>18941890.266383279</v>
      </c>
      <c r="N14" s="10">
        <f>(('[1]Summary RP'!BK110+'[1]Summary RP'!BK111+'[1]Summary RP'!BK170+'[1]Summary RP'!BK172)*1000000)+(('[1]Summary RP'!BK112+'[1]Summary RP'!BK171)*1000000)</f>
        <v>18476185.25373774</v>
      </c>
      <c r="O14" s="10">
        <f>(('[1]Summary RP'!BL110+'[1]Summary RP'!BL111+'[1]Summary RP'!BL170+'[1]Summary RP'!BL172)*1000000)+(('[1]Summary RP'!BL112+'[1]Summary RP'!BL171)*1000000)</f>
        <v>18820601.427450977</v>
      </c>
      <c r="P14" s="10">
        <f>(('[1]Summary RP'!BM110+'[1]Summary RP'!BM111+'[1]Summary RP'!BM170+'[1]Summary RP'!BM172)*1000000)+(('[1]Summary RP'!BM112+'[1]Summary RP'!BM171)*1000000)</f>
        <v>17129123.061168581</v>
      </c>
      <c r="Q14" s="10">
        <f>(('[1]Summary RP'!BN110+'[1]Summary RP'!BN111+'[1]Summary RP'!BN170+'[1]Summary RP'!BN172)*1000000)+(('[1]Summary RP'!BN112+'[1]Summary RP'!BN171)*1000000)</f>
        <v>15032781.390437052</v>
      </c>
      <c r="R14" s="10">
        <f>(('[1]Summary RP'!BO110+'[1]Summary RP'!BO111+'[1]Summary RP'!BO170+'[1]Summary RP'!BO172)*1000000)+(('[1]Summary RP'!BO112+'[1]Summary RP'!BO171)*1000000)</f>
        <v>17635253.55340578</v>
      </c>
      <c r="S14" s="10">
        <f>(('[1]Summary RP'!BP110+'[1]Summary RP'!BP111+'[1]Summary RP'!BP170+'[1]Summary RP'!BP172)*1000000)+(('[1]Summary RP'!BP112+'[1]Summary RP'!BP171)*1000000)</f>
        <v>15579377.850474868</v>
      </c>
      <c r="T14" s="10">
        <f>(('[1]Summary RP'!BQ110+'[1]Summary RP'!BQ111+'[1]Summary RP'!BQ170+'[1]Summary RP'!BQ172)*1000000)+(('[1]Summary RP'!BQ112+'[1]Summary RP'!BQ171)*1000000)</f>
        <v>16232643.511334147</v>
      </c>
      <c r="U14" s="10">
        <f>(('[1]Summary RP'!BR110+'[1]Summary RP'!BR111+'[1]Summary RP'!BR170+'[1]Summary RP'!BR172)*1000000)+(('[1]Summary RP'!BR112+'[1]Summary RP'!BR171)*1000000)</f>
        <v>14288382.014340796</v>
      </c>
      <c r="V14" s="10">
        <f>(('[1]Summary RP'!BS110+'[1]Summary RP'!BS111+'[1]Summary RP'!BS170+'[1]Summary RP'!BS172)*1000000)+(('[1]Summary RP'!BS112+'[1]Summary RP'!BS171)*1000000)</f>
        <v>8410414.9352724236</v>
      </c>
      <c r="W14" s="10">
        <f>(('[1]Summary RP'!BT110+'[1]Summary RP'!BT111+'[1]Summary RP'!BT170+'[1]Summary RP'!BT172)*1000000)+(('[1]Summary RP'!BT112+'[1]Summary RP'!BT171)*1000000)</f>
        <v>8473134.4752855804</v>
      </c>
      <c r="X14" s="10">
        <f>(('[1]Summary RP'!BU110+'[1]Summary RP'!BU111+'[1]Summary RP'!BU170+'[1]Summary RP'!BU172)*1000000)+(('[1]Summary RP'!BU112+'[1]Summary RP'!BU171)*1000000)</f>
        <v>8021913.9075762872</v>
      </c>
      <c r="Y14" s="10">
        <f>(('[1]Summary RP'!BV110+'[1]Summary RP'!BV111+'[1]Summary RP'!BV170+'[1]Summary RP'!BV172)*1000000)+(('[1]Summary RP'!BV112+'[1]Summary RP'!BV171)*1000000)</f>
        <v>8295726.4217121694</v>
      </c>
      <c r="Z14" s="10">
        <f>(('[1]Summary RP'!BW110+'[1]Summary RP'!BW111+'[1]Summary RP'!BW170+'[1]Summary RP'!BW172)*1000000)+(('[1]Summary RP'!BW112+'[1]Summary RP'!BW171)*1000000)</f>
        <v>7462852.6688470189</v>
      </c>
      <c r="AA14" s="10">
        <f>(('[1]Summary RP'!BX110+'[1]Summary RP'!BX111+'[1]Summary RP'!BX170+'[1]Summary RP'!BX172)*1000000)+(('[1]Summary RP'!BX112+'[1]Summary RP'!BX171)*1000000)</f>
        <v>6563117.0056196041</v>
      </c>
      <c r="AB14" s="10">
        <f>(('[1]Summary RP'!BY110+'[1]Summary RP'!BY111+'[1]Summary RP'!BY170+'[1]Summary RP'!BY172)*1000000)+(('[1]Summary RP'!BY112+'[1]Summary RP'!BY171)*1000000)</f>
        <v>6568611.8906107992</v>
      </c>
      <c r="AC14" s="10">
        <f>(('[1]Summary RP'!BZ110+'[1]Summary RP'!BZ111+'[1]Summary RP'!BZ170+'[1]Summary RP'!BZ172)*1000000)+(('[1]Summary RP'!BZ112+'[1]Summary RP'!BZ171)*1000000)</f>
        <v>6147040.7483485183</v>
      </c>
      <c r="AD14" s="10">
        <f>(('[1]Summary RP'!CA110+'[1]Summary RP'!CA111+'[1]Summary RP'!CA170+'[1]Summary RP'!CA172)*1000000)+(('[1]Summary RP'!CA112+'[1]Summary RP'!CA171)*1000000)</f>
        <v>6573221.1135465158</v>
      </c>
      <c r="AE14" s="10">
        <f>(('[1]Summary RP'!CB110+'[1]Summary RP'!CB111+'[1]Summary RP'!CB170+'[1]Summary RP'!CB172)*1000000)+(('[1]Summary RP'!CB112+'[1]Summary RP'!CB171)*1000000)</f>
        <v>6363462.8797809947</v>
      </c>
      <c r="AF14" s="10">
        <f>(('[1]Summary RP'!CC110+'[1]Summary RP'!CC111+'[1]Summary RP'!CC170+'[1]Summary RP'!CC172)*1000000)+(('[1]Summary RP'!CC112+'[1]Summary RP'!CC171)*1000000)</f>
        <v>5994461.9447087813</v>
      </c>
      <c r="AG14" s="10">
        <f>(('[1]Summary RP'!CD110+'[1]Summary RP'!CD111+'[1]Summary RP'!CD170+'[1]Summary RP'!CD172)*1000000)+(('[1]Summary RP'!CD112+'[1]Summary RP'!CD171)*1000000)</f>
        <v>4774634.7934257369</v>
      </c>
      <c r="AH14" s="10">
        <f>(('[1]Summary RP'!CE110+'[1]Summary RP'!CE111+'[1]Summary RP'!CE170+'[1]Summary RP'!CE172)*1000000)+(('[1]Summary RP'!CE112+'[1]Summary RP'!CE171)*1000000)</f>
        <v>4935515.0672472147</v>
      </c>
      <c r="AI14" s="10">
        <f>(('[1]Summary RP'!CF110+'[1]Summary RP'!CF111+'[1]Summary RP'!CF170+'[1]Summary RP'!CF172)*1000000)+(('[1]Summary RP'!CF112+'[1]Summary RP'!CF171)*1000000)</f>
        <v>4937250.8291942542</v>
      </c>
      <c r="AJ14" s="10">
        <f>(('[1]Summary RP'!CG110+'[1]Summary RP'!CG111+'[1]Summary RP'!CG170+'[1]Summary RP'!CG172)*1000000)+(('[1]Summary RP'!CG112+'[1]Summary RP'!CG171)*1000000)</f>
        <v>4779688.7089967225</v>
      </c>
      <c r="AK14" s="10">
        <f>(('[1]Summary RP'!CH110+'[1]Summary RP'!CH111+'[1]Summary RP'!CH170+'[1]Summary RP'!CH172)*1000000)+(('[1]Summary RP'!CH112+'[1]Summary RP'!CH171)*1000000)</f>
        <v>4940715.0497422311</v>
      </c>
      <c r="AL14" s="10">
        <f>(('[1]Summary RP'!CI110+'[1]Summary RP'!CI111+'[1]Summary RP'!CI170+'[1]Summary RP'!CI172)*1000000)+(('[1]Summary RP'!CI112+'[1]Summary RP'!CI171)*1000000)</f>
        <v>4251738.0179489031</v>
      </c>
      <c r="AM14" s="10">
        <f>(('[1]Summary RP'!CJ110+'[1]Summary RP'!CJ111+'[1]Summary RP'!CJ170+'[1]Summary RP'!CJ172)*1000000)+(('[1]Summary RP'!CJ112+'[1]Summary RP'!CJ171)*1000000)</f>
        <v>3295223.6363928099</v>
      </c>
      <c r="AN14" s="10">
        <f>(('[1]Summary RP'!CK110+'[1]Summary RP'!CK111+'[1]Summary RP'!CK170+'[1]Summary RP'!CK172)*1000000)+(('[1]Summary RP'!CK112+'[1]Summary RP'!CK171)*1000000)</f>
        <v>3294159.0227873945</v>
      </c>
      <c r="AO14" s="10">
        <f>(('[1]Summary RP'!CL110+'[1]Summary RP'!CL111+'[1]Summary RP'!CL170+'[1]Summary RP'!CL172)*1000000)+(('[1]Summary RP'!CL112+'[1]Summary RP'!CL171)*1000000)</f>
        <v>2974460.2992046233</v>
      </c>
      <c r="AP14" s="10">
        <f>(('[1]Summary RP'!CM110+'[1]Summary RP'!CM111+'[1]Summary RP'!CM170+'[1]Summary RP'!CM172)*1000000)+(('[1]Summary RP'!CM112+'[1]Summary RP'!CM171)*1000000)</f>
        <v>3292221.519151126</v>
      </c>
      <c r="AQ14" s="10">
        <f>(('[1]Summary RP'!CN110+'[1]Summary RP'!CN111+'[1]Summary RP'!CN170+'[1]Summary RP'!CN172)*1000000)+(('[1]Summary RP'!CN112+'[1]Summary RP'!CN171)*1000000)</f>
        <v>3185060.0345438113</v>
      </c>
      <c r="AR14" s="10">
        <f>(('[1]Summary RP'!CO110+'[1]Summary RP'!CO111+'[1]Summary RP'!CO170+'[1]Summary RP'!CO172)*1000000)+(('[1]Summary RP'!CO112+'[1]Summary RP'!CO171)*1000000)</f>
        <v>2706400.0286416002</v>
      </c>
      <c r="AS14" s="10">
        <f>(('[1]Summary RP'!CP110+'[1]Summary RP'!CP111+'[1]Summary RP'!CP170+'[1]Summary RP'!CP172)*1000000)+(('[1]Summary RP'!CP112+'[1]Summary RP'!CP171)*1000000)</f>
        <v>1591955.7395532951</v>
      </c>
      <c r="AT14" s="10">
        <f>(('[1]Summary RP'!CQ110+'[1]Summary RP'!CQ111+'[1]Summary RP'!CQ170+'[1]Summary RP'!CQ172)*1000000)+(('[1]Summary RP'!CQ112+'[1]Summary RP'!CQ171)*1000000)</f>
        <v>1644536.2814970869</v>
      </c>
      <c r="AU14" s="10">
        <f>(('[1]Summary RP'!CR110+'[1]Summary RP'!CR111+'[1]Summary RP'!CR170+'[1]Summary RP'!CR172)*1000000)+(('[1]Summary RP'!CR112+'[1]Summary RP'!CR171)*1000000)</f>
        <v>1644048.8291002365</v>
      </c>
      <c r="AV14" s="10">
        <f>(('[1]Summary RP'!CS110+'[1]Summary RP'!CS111+'[1]Summary RP'!CS170+'[1]Summary RP'!CS172)*1000000)+(('[1]Summary RP'!CS112+'[1]Summary RP'!CS171)*1000000)</f>
        <v>1590536.4531916261</v>
      </c>
      <c r="AW14" s="10">
        <f>(('[1]Summary RP'!CT110+'[1]Summary RP'!CT111+'[1]Summary RP'!CT170+'[1]Summary RP'!CT172)*1000000)+(('[1]Summary RP'!CT112+'[1]Summary RP'!CT171)*1000000)</f>
        <v>1643075.975298367</v>
      </c>
      <c r="AX14" s="10">
        <f>(('[1]Summary RP'!CU110+'[1]Summary RP'!CU111+'[1]Summary RP'!CU170+'[1]Summary RP'!CU172)*1000000)+(('[1]Summary RP'!CU112+'[1]Summary RP'!CU171)*1000000)</f>
        <v>900958.8082132081</v>
      </c>
      <c r="AY14" s="10">
        <f>(('[1]Summary RP'!CV110+'[1]Summary RP'!CV111+'[1]Summary RP'!CV170+'[1]Summary RP'!CV172)*1000000)+(('[1]Summary RP'!CV112+'[1]Summary RP'!CV171)*1000000)</f>
        <v>0</v>
      </c>
      <c r="AZ14" s="10">
        <f>(('[1]Summary RP'!CW110+'[1]Summary RP'!CW111+'[1]Summary RP'!CW170+'[1]Summary RP'!CW172)*1000000)+(('[1]Summary RP'!CW112+'[1]Summary RP'!CW171)*1000000)</f>
        <v>0</v>
      </c>
      <c r="BA14" s="10">
        <f>(('[1]Summary RP'!CX110+'[1]Summary RP'!CX111+'[1]Summary RP'!CX170+'[1]Summary RP'!CX172)*1000000)+(('[1]Summary RP'!CX112+'[1]Summary RP'!CX171)*1000000)</f>
        <v>0</v>
      </c>
      <c r="BB14" s="10">
        <f>(('[1]Summary RP'!CY110+'[1]Summary RP'!CY111+'[1]Summary RP'!CY170+'[1]Summary RP'!CY172)*1000000)+(('[1]Summary RP'!CY112+'[1]Summary RP'!CY171)*1000000)</f>
        <v>0</v>
      </c>
      <c r="BC14" s="10">
        <f>(('[1]Summary RP'!CZ110+'[1]Summary RP'!CZ111+'[1]Summary RP'!CZ170+'[1]Summary RP'!CZ172)*1000000)+(('[1]Summary RP'!CZ112+'[1]Summary RP'!CZ171)*1000000)</f>
        <v>0</v>
      </c>
      <c r="BD14" s="10">
        <f>(('[1]Summary RP'!DA110+'[1]Summary RP'!DA111+'[1]Summary RP'!DA170+'[1]Summary RP'!DA172)*1000000)+(('[1]Summary RP'!DA112+'[1]Summary RP'!DA171)*1000000)</f>
        <v>0</v>
      </c>
      <c r="BE14" s="10">
        <f>(('[1]Summary RP'!DB110+'[1]Summary RP'!DB111+'[1]Summary RP'!DB170+'[1]Summary RP'!DB172)*1000000)+(('[1]Summary RP'!DB112+'[1]Summary RP'!DB171)*1000000)</f>
        <v>0</v>
      </c>
      <c r="BF14" s="10">
        <f>(('[1]Summary RP'!DC110+'[1]Summary RP'!DC111+'[1]Summary RP'!DC170+'[1]Summary RP'!DC172)*1000000)+(('[1]Summary RP'!DC112+'[1]Summary RP'!DC171)*1000000)</f>
        <v>0</v>
      </c>
      <c r="BG14" s="10">
        <f>(('[1]Summary RP'!DD110+'[1]Summary RP'!DD111+'[1]Summary RP'!DD170+'[1]Summary RP'!DD172)*1000000)+(('[1]Summary RP'!DD112+'[1]Summary RP'!DD171)*1000000)</f>
        <v>0</v>
      </c>
      <c r="BH14" s="10">
        <f>(('[1]Summary RP'!DE110+'[1]Summary RP'!DE111+'[1]Summary RP'!DE170+'[1]Summary RP'!DE172)*1000000)+(('[1]Summary RP'!DE112+'[1]Summary RP'!DE171)*1000000)</f>
        <v>0</v>
      </c>
      <c r="BI14" s="10">
        <f>(('[1]Summary RP'!DF110+'[1]Summary RP'!DF111+'[1]Summary RP'!DF170+'[1]Summary RP'!DF172)*1000000)+(('[1]Summary RP'!DF112+'[1]Summary RP'!DF171)*1000000)</f>
        <v>0</v>
      </c>
      <c r="BJ14" s="10">
        <f>(('[1]Summary RP'!DG110+'[1]Summary RP'!DG111+'[1]Summary RP'!DG170+'[1]Summary RP'!DG172)*1000000)+(('[1]Summary RP'!DG112+'[1]Summary RP'!DG171)*1000000)</f>
        <v>0</v>
      </c>
      <c r="BK14" s="10">
        <f>(('[1]Summary RP'!DH110+'[1]Summary RP'!DH111+'[1]Summary RP'!DH170+'[1]Summary RP'!DH172)*1000000)+(('[1]Summary RP'!DH112+'[1]Summary RP'!DH171)*1000000)</f>
        <v>0</v>
      </c>
      <c r="BL14" s="10">
        <f>(('[1]Summary RP'!DI110+'[1]Summary RP'!DI111+'[1]Summary RP'!DI170+'[1]Summary RP'!DI172)*1000000)+(('[1]Summary RP'!DI112+'[1]Summary RP'!DI171)*1000000)</f>
        <v>0</v>
      </c>
      <c r="BM14" s="10">
        <f>(('[1]Summary RP'!DJ110+'[1]Summary RP'!DJ111+'[1]Summary RP'!DJ170+'[1]Summary RP'!DJ172)*1000000)+(('[1]Summary RP'!DJ112+'[1]Summary RP'!DJ171)*1000000)</f>
        <v>0</v>
      </c>
      <c r="BN14" s="10">
        <f>(('[1]Summary RP'!DK110+'[1]Summary RP'!DK111+'[1]Summary RP'!DK170+'[1]Summary RP'!DK172)*1000000)+(('[1]Summary RP'!DK112+'[1]Summary RP'!DK171)*1000000)</f>
        <v>0</v>
      </c>
      <c r="BO14" s="10">
        <f>(('[1]Summary RP'!DL110+'[1]Summary RP'!DL111+'[1]Summary RP'!DL170+'[1]Summary RP'!DL172)*1000000)+(('[1]Summary RP'!DL112+'[1]Summary RP'!DL171)*1000000)</f>
        <v>0</v>
      </c>
      <c r="BP14" s="10">
        <f>(('[1]Summary RP'!DM110+'[1]Summary RP'!DM111+'[1]Summary RP'!DM170+'[1]Summary RP'!DM172)*1000000)+(('[1]Summary RP'!DM112+'[1]Summary RP'!DM171)*1000000)</f>
        <v>0</v>
      </c>
      <c r="BQ14" s="10">
        <f>(('[1]Summary RP'!DN110+'[1]Summary RP'!DN111+'[1]Summary RP'!DN170+'[1]Summary RP'!DN172)*1000000)+(('[1]Summary RP'!DN112+'[1]Summary RP'!DN171)*1000000)</f>
        <v>0</v>
      </c>
      <c r="BR14" s="10">
        <f>(('[1]Summary RP'!DO110+'[1]Summary RP'!DO111+'[1]Summary RP'!DO170+'[1]Summary RP'!DO172)*1000000)+(('[1]Summary RP'!DO112+'[1]Summary RP'!DO171)*1000000)</f>
        <v>0</v>
      </c>
      <c r="BS14" s="10">
        <f>(('[1]Summary RP'!DP110+'[1]Summary RP'!DP111+'[1]Summary RP'!DP170+'[1]Summary RP'!DP172)*1000000)+(('[1]Summary RP'!DP112+'[1]Summary RP'!DP171)*1000000)</f>
        <v>0</v>
      </c>
      <c r="BT14" s="10">
        <f>(('[1]Summary RP'!DQ110+'[1]Summary RP'!DQ111+'[1]Summary RP'!DQ170+'[1]Summary RP'!DQ172)*1000000)+(('[1]Summary RP'!DQ112+'[1]Summary RP'!DQ171)*1000000)</f>
        <v>0</v>
      </c>
      <c r="BU14" s="10">
        <f>(('[1]Summary RP'!DR110+'[1]Summary RP'!DR111+'[1]Summary RP'!DR170+'[1]Summary RP'!DR172)*1000000)+(('[1]Summary RP'!DR112+'[1]Summary RP'!DR171)*1000000)</f>
        <v>0</v>
      </c>
      <c r="BV14" s="10">
        <f>(('[1]Summary RP'!DS110+'[1]Summary RP'!DS111+'[1]Summary RP'!DS170+'[1]Summary RP'!DS172)*1000000)+(('[1]Summary RP'!DS112+'[1]Summary RP'!DS171)*1000000)</f>
        <v>0</v>
      </c>
      <c r="BW14" s="10">
        <f>(('[1]Summary RP'!DT110+'[1]Summary RP'!DT111+'[1]Summary RP'!DT170+'[1]Summary RP'!DT172)*1000000)+(('[1]Summary RP'!DT112+'[1]Summary RP'!DT171)*1000000)</f>
        <v>0</v>
      </c>
      <c r="BX14" s="6">
        <f>SUM(M14:BW14)</f>
        <v>287392375.41417211</v>
      </c>
    </row>
    <row r="15" spans="2:76" x14ac:dyDescent="0.25">
      <c r="B15" s="11" t="s">
        <v>131</v>
      </c>
      <c r="C15" s="13" t="s">
        <v>80</v>
      </c>
      <c r="D15" s="9">
        <v>0</v>
      </c>
      <c r="E15" s="9">
        <v>126031250</v>
      </c>
      <c r="F15" s="9">
        <v>232175000</v>
      </c>
      <c r="G15" s="9">
        <v>0</v>
      </c>
      <c r="H15" s="15">
        <v>77462968.75</v>
      </c>
      <c r="I15" s="15">
        <f>-'[1]Summary RP'!BF158*1000000</f>
        <v>-264891093.74999997</v>
      </c>
      <c r="J15" s="15">
        <f>-'[1]Summary RP'!BG158*1000000</f>
        <v>25807500</v>
      </c>
      <c r="K15" s="15">
        <f>-'[1]Summary RP'!BH158*1000000</f>
        <v>4890937.5</v>
      </c>
      <c r="L15" s="15">
        <f>-'[1]Summary RP'!BI158*1000000</f>
        <v>4422656.25</v>
      </c>
      <c r="M15" s="10">
        <f>-'[1]Summary RP'!BJ158*1000000</f>
        <v>-15349218.75</v>
      </c>
      <c r="N15" s="10">
        <f>('[1]Daily Calculation VCTO2023'!$R$2265+'[1]Daily Calculation VCTO2023'!$R$2255)*-1</f>
        <v>-5376562.5</v>
      </c>
      <c r="O15" s="10">
        <f>-'[1]Summary RP'!BL158*1000000</f>
        <v>0</v>
      </c>
      <c r="P15" s="10">
        <f>-'[1]Summary RP'!BM158*1000000</f>
        <v>20626536.458333492</v>
      </c>
      <c r="Q15" s="10">
        <f>-'[1]Summary RP'!BN158*1000000</f>
        <v>9372562.5</v>
      </c>
      <c r="R15" s="10">
        <f>-'[1]Summary RP'!BO158*1000000</f>
        <v>8060796.8750004768</v>
      </c>
      <c r="S15" s="10">
        <f>-'[1]Summary RP'!BP158*1000000</f>
        <v>10117187.5</v>
      </c>
      <c r="T15" s="10">
        <f>-'[1]Summary RP'!BQ158*1000000</f>
        <v>10117187.5</v>
      </c>
      <c r="U15" s="10">
        <f>-'[1]Summary RP'!BR158*1000000</f>
        <v>9233940.9722223282</v>
      </c>
      <c r="V15" s="10">
        <f>-'[1]Summary RP'!BS158*1000000</f>
        <v>9329930.0427231789</v>
      </c>
      <c r="W15" s="10">
        <f>-'[1]Summary RP'!BT158*1000000</f>
        <v>-9329930.0427231789</v>
      </c>
      <c r="X15" s="10">
        <f>-'[1]Summary RP'!BU158*1000000</f>
        <v>25772914.102504015</v>
      </c>
      <c r="Y15" s="10">
        <f>-'[1]Summary RP'!BV158*1000000</f>
        <v>7177713.3032436371</v>
      </c>
      <c r="Z15" s="10">
        <f>-'[1]Summary RP'!BW158*1000000</f>
        <v>6535410.2710411549</v>
      </c>
      <c r="AA15" s="10">
        <f>-'[1]Summary RP'!BX158*1000000</f>
        <v>14661169.858568192</v>
      </c>
      <c r="AB15" s="10">
        <f>-'[1]Summary RP'!BY158*1000000</f>
        <v>-463055.98289990425</v>
      </c>
      <c r="AC15" s="10">
        <f>-'[1]Summary RP'!BZ158*1000000</f>
        <v>-463055.98289966583</v>
      </c>
      <c r="AD15" s="10">
        <f>-'[1]Summary RP'!CA158*1000000</f>
        <v>-463055.98289990425</v>
      </c>
      <c r="AE15" s="10">
        <f>-'[1]Summary RP'!CB158*1000000</f>
        <v>-463055.98289966583</v>
      </c>
      <c r="AF15" s="10">
        <f>-'[1]Summary RP'!CC158*1000000</f>
        <v>-463055.98289990425</v>
      </c>
      <c r="AG15" s="10">
        <f>-'[1]Summary RP'!CD158*1000000</f>
        <v>-347291.98717474937</v>
      </c>
      <c r="AH15" s="10">
        <f>-'[1]Summary RP'!CE158*1000000</f>
        <v>-347291.98717498779</v>
      </c>
      <c r="AI15" s="10">
        <f>-'[1]Summary RP'!CF158*1000000</f>
        <v>-347291.98717474937</v>
      </c>
      <c r="AJ15" s="10">
        <f>-'[1]Summary RP'!CG158*1000000</f>
        <v>-347291.98717498779</v>
      </c>
      <c r="AK15" s="10">
        <f>-'[1]Summary RP'!CH158*1000000</f>
        <v>-347291.98717474937</v>
      </c>
      <c r="AL15" s="10">
        <f>-'[1]Summary RP'!CI158*1000000</f>
        <v>-347291.98717498779</v>
      </c>
      <c r="AM15" s="10">
        <f>-'[1]Summary RP'!CJ158*1000000</f>
        <v>-231527.99145030975</v>
      </c>
      <c r="AN15" s="10">
        <f>-'[1]Summary RP'!CK158*1000000</f>
        <v>195059.36495554447</v>
      </c>
      <c r="AO15" s="10">
        <f>-'[1]Summary RP'!CL158*1000000</f>
        <v>195059.36495542526</v>
      </c>
      <c r="AP15" s="10">
        <f>-'[1]Summary RP'!CM158*1000000</f>
        <v>195059.36495542526</v>
      </c>
      <c r="AQ15" s="10">
        <f>-'[1]Summary RP'!CN158*1000000</f>
        <v>195059.36495554447</v>
      </c>
      <c r="AR15" s="10">
        <f>-'[1]Summary RP'!CO158*1000000</f>
        <v>195059.36495542526</v>
      </c>
      <c r="AS15" s="10">
        <f>-'[1]Summary RP'!CP158*1000000</f>
        <v>97529.682477712631</v>
      </c>
      <c r="AT15" s="10">
        <f>-'[1]Summary RP'!CQ158*1000000</f>
        <v>97529.682477712631</v>
      </c>
      <c r="AU15" s="10">
        <f>-'[1]Summary RP'!CR158*1000000</f>
        <v>97529.682477712631</v>
      </c>
      <c r="AV15" s="10">
        <f>-'[1]Summary RP'!CS158*1000000</f>
        <v>97529.682477772236</v>
      </c>
      <c r="AW15" s="10">
        <f>-'[1]Summary RP'!CT158*1000000</f>
        <v>97529.682477712631</v>
      </c>
      <c r="AX15" s="10">
        <f>-'[1]Summary RP'!CU158*1000000</f>
        <v>97529.682476762624</v>
      </c>
      <c r="AY15" s="10">
        <f>-'[1]Summary RP'!CV158*1000000</f>
        <v>0</v>
      </c>
      <c r="AZ15" s="10">
        <f>-'[1]Summary RP'!CW158*1000000</f>
        <v>0</v>
      </c>
      <c r="BA15" s="10">
        <f>-'[1]Summary RP'!CX158*1000000</f>
        <v>0</v>
      </c>
      <c r="BB15" s="10">
        <f>-'[1]Summary RP'!CY158*1000000</f>
        <v>0</v>
      </c>
      <c r="BC15" s="10">
        <f>-'[1]Summary RP'!CZ158*1000000</f>
        <v>0</v>
      </c>
      <c r="BD15" s="10">
        <f>-'[1]Summary RP'!DA158*1000000</f>
        <v>0</v>
      </c>
      <c r="BE15" s="10">
        <f>-'[1]Summary RP'!DB158*1000000</f>
        <v>0</v>
      </c>
      <c r="BF15" s="10">
        <f>-'[1]Summary RP'!DC158*1000000</f>
        <v>0</v>
      </c>
      <c r="BG15" s="10">
        <f>-'[1]Summary RP'!DD158*1000000</f>
        <v>0</v>
      </c>
      <c r="BH15" s="10">
        <f>-'[1]Summary RP'!DE158*1000000</f>
        <v>0</v>
      </c>
      <c r="BI15" s="10">
        <f>-'[1]Summary RP'!DF158*1000000</f>
        <v>0</v>
      </c>
      <c r="BJ15" s="10">
        <f>-'[1]Summary RP'!DG158*1000000</f>
        <v>0</v>
      </c>
      <c r="BK15" s="10">
        <f>-'[1]Summary RP'!DH158*1000000</f>
        <v>0</v>
      </c>
      <c r="BL15" s="10">
        <f>-'[1]Summary RP'!DI158*1000000</f>
        <v>0</v>
      </c>
      <c r="BM15" s="10">
        <f>-'[1]Summary RP'!DJ158*1000000</f>
        <v>0</v>
      </c>
      <c r="BN15" s="10">
        <f>-'[1]Summary RP'!DK158*1000000</f>
        <v>0</v>
      </c>
      <c r="BO15" s="10">
        <f>-'[1]Summary RP'!DL158*1000000</f>
        <v>0</v>
      </c>
      <c r="BP15" s="10">
        <f>-'[1]Summary RP'!DM158*1000000</f>
        <v>0</v>
      </c>
      <c r="BQ15" s="10">
        <f>-'[1]Summary RP'!DN158*1000000</f>
        <v>0</v>
      </c>
      <c r="BR15" s="10">
        <f>-'[1]Summary RP'!DO158*1000000</f>
        <v>0</v>
      </c>
      <c r="BS15" s="10">
        <f>-'[1]Summary RP'!DP158*1000000</f>
        <v>0</v>
      </c>
      <c r="BT15" s="10">
        <f>-'[1]Summary RP'!DQ158*1000000</f>
        <v>0</v>
      </c>
      <c r="BU15" s="10">
        <f>-'[1]Summary RP'!DR158*1000000</f>
        <v>0</v>
      </c>
      <c r="BV15" s="10">
        <f>-'[1]Summary RP'!DS158*1000000</f>
        <v>0</v>
      </c>
      <c r="BW15" s="10">
        <f>-'[1]Summary RP'!DT158*1000000</f>
        <v>0</v>
      </c>
      <c r="BX15" s="6">
        <f>SUM(M15:BW15)</f>
        <v>97879553.181557477</v>
      </c>
    </row>
    <row r="16" spans="2:76" x14ac:dyDescent="0.25">
      <c r="B16" s="8" t="s">
        <v>131</v>
      </c>
      <c r="C16" s="8" t="s">
        <v>81</v>
      </c>
      <c r="D16" s="9"/>
      <c r="E16" s="9"/>
      <c r="F16" s="9"/>
      <c r="G16" s="9"/>
      <c r="H16" s="15"/>
      <c r="I16" s="15"/>
      <c r="J16" s="15"/>
      <c r="K16" s="15"/>
      <c r="L16" s="15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6">
        <f t="shared" ref="BX16:BX64" si="0">SUM(M16:BW16)</f>
        <v>0</v>
      </c>
    </row>
    <row r="17" spans="2:76" x14ac:dyDescent="0.25">
      <c r="B17" s="11" t="s">
        <v>131</v>
      </c>
      <c r="C17" s="11" t="s">
        <v>82</v>
      </c>
      <c r="D17" s="9"/>
      <c r="E17" s="9"/>
      <c r="F17" s="9"/>
      <c r="G17" s="9"/>
      <c r="H17" s="15"/>
      <c r="I17" s="15"/>
      <c r="J17" s="15"/>
      <c r="K17" s="15"/>
      <c r="L17" s="15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6">
        <f t="shared" si="0"/>
        <v>0</v>
      </c>
    </row>
    <row r="18" spans="2:76" x14ac:dyDescent="0.25">
      <c r="B18" s="8" t="s">
        <v>131</v>
      </c>
      <c r="C18" s="13" t="s">
        <v>83</v>
      </c>
      <c r="D18" s="9">
        <v>0</v>
      </c>
      <c r="E18" s="9">
        <v>0</v>
      </c>
      <c r="F18" s="9">
        <v>0</v>
      </c>
      <c r="G18" s="9">
        <v>0</v>
      </c>
      <c r="H18" s="15">
        <v>2308109.5049999994</v>
      </c>
      <c r="I18" s="15">
        <f>'[1]Summary RP'!BF117*1000000</f>
        <v>2226161.34</v>
      </c>
      <c r="J18" s="15">
        <f>'[1]Summary RP'!BG117*1000000</f>
        <v>2332397.34</v>
      </c>
      <c r="K18" s="15">
        <f>'[1]Summary RP'!BH117*1000000</f>
        <v>2426907.7949999999</v>
      </c>
      <c r="L18" s="15">
        <f>'[1]Summary RP'!BI117*1000000</f>
        <v>2354466.855</v>
      </c>
      <c r="M18" s="10">
        <f>'[1]Summary RP'!BJ117*1000000</f>
        <v>2268009.9</v>
      </c>
      <c r="N18" s="10">
        <f>'[1]Summary RP'!BK117*1000000</f>
        <v>2293330.2599999993</v>
      </c>
      <c r="O18" s="10">
        <f>'[1]Summary RP'!BL117*1000000</f>
        <v>2575463.8650000012</v>
      </c>
      <c r="P18" s="10">
        <f>'[1]Summary RP'!BM117*1000000</f>
        <v>2044992.885</v>
      </c>
      <c r="Q18" s="10">
        <f>'[1]Summary RP'!BN117*1000000</f>
        <v>1769797.3800000004</v>
      </c>
      <c r="R18" s="10">
        <f>'[1]Summary RP'!BO117*1000000</f>
        <v>2284408.4249999993</v>
      </c>
      <c r="S18" s="10">
        <f>'[1]Summary RP'!BP117*1000000</f>
        <v>1906774.1549999998</v>
      </c>
      <c r="T18" s="10">
        <f>'[1]Summary RP'!BQ117*1000000</f>
        <v>2128394.19</v>
      </c>
      <c r="U18" s="10">
        <f>'[1]Summary RP'!BR117*1000000</f>
        <v>2082749.5650000011</v>
      </c>
      <c r="V18" s="10">
        <f>'[1]Summary RP'!BS117*1000000</f>
        <v>2042472.12</v>
      </c>
      <c r="W18" s="10">
        <f>'[1]Summary RP'!BT117*1000000</f>
        <v>2261416.3649999998</v>
      </c>
      <c r="X18" s="10">
        <f>'[1]Summary RP'!BU117*1000000</f>
        <v>2087310.2250000008</v>
      </c>
      <c r="Y18" s="10">
        <f>'[1]Summary RP'!BV117*1000000</f>
        <v>2008125.9900000005</v>
      </c>
      <c r="Z18" s="10">
        <f>'[1]Summary RP'!BW117*1000000</f>
        <v>2028043.6799999988</v>
      </c>
      <c r="AA18" s="10">
        <f>'[1]Summary RP'!BX117*1000000</f>
        <v>2088701.7450000013</v>
      </c>
      <c r="AB18" s="10">
        <f>'[1]Summary RP'!BY117*1000000</f>
        <v>2180289.5399999996</v>
      </c>
      <c r="AC18" s="10">
        <f>'[1]Summary RP'!BZ117*1000000</f>
        <v>1930643.3250000002</v>
      </c>
      <c r="AD18" s="10">
        <f>'[1]Summary RP'!CA117*1000000</f>
        <v>2081243.97</v>
      </c>
      <c r="AE18" s="10">
        <f>'[1]Summary RP'!CB117*1000000</f>
        <v>2024436.5700000003</v>
      </c>
      <c r="AF18" s="10">
        <f>'[1]Summary RP'!CC117*1000000</f>
        <v>1972739.1449999998</v>
      </c>
      <c r="AG18" s="10">
        <f>'[1]Summary RP'!CD117*1000000</f>
        <v>1002862.575</v>
      </c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6">
        <f t="shared" si="0"/>
        <v>43062205.875000015</v>
      </c>
    </row>
    <row r="19" spans="2:76" x14ac:dyDescent="0.25">
      <c r="B19" s="11" t="s">
        <v>131</v>
      </c>
      <c r="C19" s="13" t="s">
        <v>84</v>
      </c>
      <c r="D19" s="9">
        <v>0</v>
      </c>
      <c r="E19" s="9">
        <v>0</v>
      </c>
      <c r="F19" s="9">
        <v>0</v>
      </c>
      <c r="G19" s="9">
        <v>0</v>
      </c>
      <c r="H19" s="15">
        <v>25179.487179487176</v>
      </c>
      <c r="I19" s="15">
        <f>[1]Custo!H$126</f>
        <v>25179.487179487176</v>
      </c>
      <c r="J19" s="15">
        <f>[1]Custo!I$126</f>
        <v>25179.487179487176</v>
      </c>
      <c r="K19" s="15">
        <f>[1]Custo!J$126</f>
        <v>25179.487179487176</v>
      </c>
      <c r="L19" s="15">
        <f>[1]Custo!K$126</f>
        <v>25179.487179487176</v>
      </c>
      <c r="M19" s="10">
        <f>[1]Custo!L$126</f>
        <v>25179.487179487176</v>
      </c>
      <c r="N19" s="10">
        <f>[1]Custo!M$126</f>
        <v>25179.487179487176</v>
      </c>
      <c r="O19" s="10">
        <f>[1]Custo!N$126</f>
        <v>25179.487179487176</v>
      </c>
      <c r="P19" s="10">
        <f>[1]Custo!C$127</f>
        <v>25179.487179487176</v>
      </c>
      <c r="Q19" s="10">
        <f>[1]Custo!D$127</f>
        <v>25179.487179487176</v>
      </c>
      <c r="R19" s="10">
        <f>[1]Custo!E$127</f>
        <v>25179.487179487176</v>
      </c>
      <c r="S19" s="10">
        <f>[1]Custo!F$127</f>
        <v>25179.487179487176</v>
      </c>
      <c r="T19" s="10">
        <f>[1]Custo!G$127</f>
        <v>25179.487179487176</v>
      </c>
      <c r="U19" s="10">
        <f>[1]Custo!H$127</f>
        <v>25179.487179487176</v>
      </c>
      <c r="V19" s="10">
        <f>[1]Custo!I$127</f>
        <v>25179.487179487176</v>
      </c>
      <c r="W19" s="10">
        <f>[1]Custo!J$127</f>
        <v>25179.487179487176</v>
      </c>
      <c r="X19" s="10">
        <f>[1]Custo!K$127</f>
        <v>25179.487179487176</v>
      </c>
      <c r="Y19" s="10">
        <f>[1]Custo!L$127</f>
        <v>25179.487179487176</v>
      </c>
      <c r="Z19" s="10">
        <f>[1]Custo!M$127</f>
        <v>25179.487179487176</v>
      </c>
      <c r="AA19" s="10">
        <f>[1]Custo!N$127</f>
        <v>25179.487179487176</v>
      </c>
      <c r="AB19" s="10">
        <f>[1]Custo!C$128</f>
        <v>25179.487179487176</v>
      </c>
      <c r="AC19" s="10">
        <f>[1]Custo!D$128</f>
        <v>25179.487179487176</v>
      </c>
      <c r="AD19" s="10">
        <f>[1]Custo!E$128</f>
        <v>25179.487179487176</v>
      </c>
      <c r="AE19" s="10">
        <f>[1]Custo!F$128</f>
        <v>25179.487179487176</v>
      </c>
      <c r="AF19" s="10">
        <f>[1]Custo!G$128</f>
        <v>25179.487179487176</v>
      </c>
      <c r="AG19" s="10">
        <f>[1]Custo!H$128</f>
        <v>25179.487179487176</v>
      </c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6">
        <f t="shared" si="0"/>
        <v>528769.23076923087</v>
      </c>
    </row>
    <row r="20" spans="2:76" x14ac:dyDescent="0.25">
      <c r="B20" s="8" t="s">
        <v>131</v>
      </c>
      <c r="C20" s="13" t="s">
        <v>85</v>
      </c>
      <c r="D20" s="9"/>
      <c r="E20" s="9"/>
      <c r="F20" s="9"/>
      <c r="G20" s="9"/>
      <c r="H20" s="15"/>
      <c r="I20" s="15">
        <f>'[1]Summary RP'!BF119*1000000</f>
        <v>866248.79999999993</v>
      </c>
      <c r="J20" s="15">
        <f>'[1]Summary RP'!BG119*1000000</f>
        <v>9590876.8000000007</v>
      </c>
      <c r="K20" s="15">
        <f>'[1]Summary RP'!BH119*1000000</f>
        <v>9978493.5999999996</v>
      </c>
      <c r="L20" s="15">
        <f>'[1]Summary RP'!BI119*1000000</f>
        <v>9681124.8000000007</v>
      </c>
      <c r="M20" s="10">
        <f>'[1]Summary RP'!BJ119*1000000</f>
        <v>9752631.2000000011</v>
      </c>
      <c r="N20" s="10">
        <f>'[1]Summary RP'!BK119*1000000</f>
        <v>9435872</v>
      </c>
      <c r="O20" s="10">
        <f>'[1]Summary RP'!BL119*1000000</f>
        <v>10851816.799999997</v>
      </c>
      <c r="P20" s="10">
        <f>'[1]Summary RP'!BM119*1000000</f>
        <v>9823134.3999999985</v>
      </c>
      <c r="Q20" s="10">
        <f>'[1]Summary RP'!BN119*1000000</f>
        <v>7344182.4000000013</v>
      </c>
      <c r="R20" s="10">
        <f>'[1]Summary RP'!BO119*1000000</f>
        <v>9415849.6000000015</v>
      </c>
      <c r="S20" s="10">
        <f>'[1]Summary RP'!BP119*1000000</f>
        <v>8233092.799999998</v>
      </c>
      <c r="T20" s="10">
        <f>'[1]Summary RP'!BQ119*1000000</f>
        <v>9155240.8000000007</v>
      </c>
      <c r="U20" s="10">
        <f>'[1]Summary RP'!BR119*1000000</f>
        <v>8794415.9999999944</v>
      </c>
      <c r="V20" s="10">
        <f>'[1]Summary RP'!BS119*1000000</f>
        <v>8767716.7999999989</v>
      </c>
      <c r="W20" s="10">
        <f>'[1]Summary RP'!BT119*1000000</f>
        <v>9312420.7999999989</v>
      </c>
      <c r="X20" s="10">
        <f>'[1]Summary RP'!BU119*1000000</f>
        <v>8596124</v>
      </c>
      <c r="Y20" s="10">
        <f>'[1]Summary RP'!BV119*1000000</f>
        <v>8643772.7999999989</v>
      </c>
      <c r="Z20" s="10">
        <f>'[1]Summary RP'!BW119*1000000</f>
        <v>8356975.1999999993</v>
      </c>
      <c r="AA20" s="10">
        <f>'[1]Summary RP'!BX119*1000000</f>
        <v>8786412.0000000056</v>
      </c>
      <c r="AB20" s="10">
        <f>'[1]Summary RP'!BY119*1000000</f>
        <v>8794749.5999999996</v>
      </c>
      <c r="AC20" s="10">
        <f>'[1]Summary RP'!BZ119*1000000</f>
        <v>7919709.6000000006</v>
      </c>
      <c r="AD20" s="10">
        <f>'[1]Summary RP'!CA119*1000000</f>
        <v>8569336.8000000026</v>
      </c>
      <c r="AE20" s="10">
        <f>'[1]Summary RP'!CB119*1000000</f>
        <v>8338342.4000000004</v>
      </c>
      <c r="AF20" s="10">
        <f>'[1]Summary RP'!CC119*1000000</f>
        <v>8768024.8000000007</v>
      </c>
      <c r="AG20" s="10">
        <f>'[1]Summary RP'!CD119*1000000</f>
        <v>8795845.5999999922</v>
      </c>
      <c r="AH20" s="10">
        <f>'[1]Summary RP'!CE119*1000000</f>
        <v>7533700.7999999998</v>
      </c>
      <c r="AI20" s="10">
        <f>'[1]Summary RP'!CF119*1000000</f>
        <v>7651490.4000000004</v>
      </c>
      <c r="AJ20" s="10">
        <f>'[1]Summary RP'!CG119*1000000</f>
        <v>6982379.2000000002</v>
      </c>
      <c r="AK20" s="10">
        <f>'[1]Summary RP'!CH119*1000000</f>
        <v>7217990.3999999994</v>
      </c>
      <c r="AL20" s="10">
        <f>'[1]Summary RP'!CI119*1000000</f>
        <v>6391271.2000000002</v>
      </c>
      <c r="AM20" s="10">
        <f>'[1]Summary RP'!CJ119*1000000</f>
        <v>6345018.4000000041</v>
      </c>
      <c r="AN20" s="10">
        <f>'[1]Summary RP'!CK119*1000000</f>
        <v>6682749.5999999996</v>
      </c>
      <c r="AO20" s="10">
        <f>'[1]Summary RP'!CL119*1000000</f>
        <v>6145256.0000000009</v>
      </c>
      <c r="AP20" s="10">
        <f>'[1]Summary RP'!CM119*1000000</f>
        <v>5893293.6000000015</v>
      </c>
      <c r="AQ20" s="10">
        <f>'[1]Summary RP'!CN119*1000000</f>
        <v>5663498.3999999976</v>
      </c>
      <c r="AR20" s="10">
        <f>'[1]Summary RP'!CO119*1000000</f>
        <v>6498894.4000000032</v>
      </c>
      <c r="AS20" s="10">
        <f>'[1]Summary RP'!CP119*1000000</f>
        <v>5674599.9999999991</v>
      </c>
      <c r="AT20" s="10">
        <f>'[1]Summary RP'!CQ119*1000000</f>
        <v>6345389.6000000006</v>
      </c>
      <c r="AU20" s="10">
        <f>'[1]Summary RP'!CR119*1000000</f>
        <v>6116582.3999999985</v>
      </c>
      <c r="AV20" s="10">
        <f>'[1]Summary RP'!CS119*1000000</f>
        <v>5881816.8000000017</v>
      </c>
      <c r="AW20" s="10">
        <f>'[1]Summary RP'!CT119*1000000</f>
        <v>6490835.1999999983</v>
      </c>
      <c r="AX20" s="10">
        <f>'[1]Summary RP'!CU119*1000000</f>
        <v>6214502.4000000004</v>
      </c>
      <c r="AY20" s="10">
        <f>'[1]Summary RP'!CV119*1000000</f>
        <v>5991078.3999999994</v>
      </c>
      <c r="AZ20" s="10">
        <f>'[1]Summary RP'!CW119*1000000</f>
        <v>6306476</v>
      </c>
      <c r="BA20" s="10">
        <f>'[1]Summary RP'!CX119*1000000</f>
        <v>5240217.5999999996</v>
      </c>
      <c r="BB20" s="10">
        <f>'[1]Summary RP'!CY119*1000000</f>
        <v>6116948.7999999989</v>
      </c>
      <c r="BC20" s="10">
        <f>'[1]Summary RP'!CZ119*1000000</f>
        <v>5651966.4000000004</v>
      </c>
      <c r="BD20" s="10">
        <f>'[1]Summary RP'!DA119*1000000</f>
        <v>6221078.3999999985</v>
      </c>
      <c r="BE20" s="10">
        <f>'[1]Summary RP'!DB119*1000000</f>
        <v>5732848.7999999998</v>
      </c>
      <c r="BF20" s="10">
        <f>'[1]Summary RP'!DC119*1000000</f>
        <v>3051070.4</v>
      </c>
      <c r="BG20" s="10">
        <f>'[1]Summary RP'!DD119*1000000</f>
        <v>3053782.4</v>
      </c>
      <c r="BH20" s="10">
        <f>'[1]Summary RP'!DE119*1000000</f>
        <v>2961370.4</v>
      </c>
      <c r="BI20" s="10">
        <f>'[1]Summary RP'!DF119*1000000</f>
        <v>3128487.1999999993</v>
      </c>
      <c r="BJ20" s="10">
        <f>'[1]Summary RP'!DG119*1000000</f>
        <v>2843938.4000000018</v>
      </c>
      <c r="BK20" s="10">
        <f>'[1]Summary RP'!DH119*1000000</f>
        <v>3160827.1999999983</v>
      </c>
      <c r="BL20" s="10">
        <f>'[1]Summary RP'!DI119*1000000</f>
        <v>3045284.8</v>
      </c>
      <c r="BM20" s="10">
        <f>'[1]Summary RP'!DJ119*1000000</f>
        <v>2525709.6000000006</v>
      </c>
      <c r="BN20" s="10">
        <f>'[1]Summary RP'!DK119*1000000</f>
        <v>2966652</v>
      </c>
      <c r="BO20" s="10">
        <f>'[1]Summary RP'!DL119*1000000</f>
        <v>2988332.7999999993</v>
      </c>
      <c r="BP20" s="10">
        <f>'[1]Summary RP'!DM119*1000000</f>
        <v>2989060.8000000017</v>
      </c>
      <c r="BQ20" s="10">
        <f>'[1]Summary RP'!DN119*1000000</f>
        <v>2887128.7999999993</v>
      </c>
      <c r="BR20" s="10"/>
      <c r="BS20" s="10"/>
      <c r="BT20" s="10"/>
      <c r="BU20" s="10"/>
      <c r="BV20" s="10"/>
      <c r="BW20" s="10"/>
      <c r="BX20" s="6">
        <f t="shared" si="0"/>
        <v>373047194.39999992</v>
      </c>
    </row>
    <row r="21" spans="2:76" x14ac:dyDescent="0.25">
      <c r="B21" s="11" t="s">
        <v>131</v>
      </c>
      <c r="C21" s="13" t="s">
        <v>86</v>
      </c>
      <c r="D21" s="9"/>
      <c r="E21" s="9"/>
      <c r="F21" s="9"/>
      <c r="G21" s="9"/>
      <c r="H21" s="15"/>
      <c r="I21" s="15">
        <f>[1]Custo!H$200</f>
        <v>3716746.5099601592</v>
      </c>
      <c r="J21" s="15">
        <f>[1]Custo!I$200</f>
        <v>3716746.5099601592</v>
      </c>
      <c r="K21" s="15">
        <f>[1]Custo!J$200</f>
        <v>3716746.5099601592</v>
      </c>
      <c r="L21" s="15">
        <f>[1]Custo!K$200</f>
        <v>3716746.5099601592</v>
      </c>
      <c r="M21" s="10">
        <f>[1]Custo!L$200</f>
        <v>3716746.5099601592</v>
      </c>
      <c r="N21" s="10">
        <f>[1]Custo!M$200</f>
        <v>3716746.5099601592</v>
      </c>
      <c r="O21" s="10">
        <f>[1]Custo!N$200</f>
        <v>3716746.5099601592</v>
      </c>
      <c r="P21" s="10">
        <f>[1]Custo!C$201</f>
        <v>3716746.5099601592</v>
      </c>
      <c r="Q21" s="10">
        <f>[1]Custo!D$201</f>
        <v>3716746.5099601592</v>
      </c>
      <c r="R21" s="10">
        <f>[1]Custo!E$201</f>
        <v>3716746.5099601592</v>
      </c>
      <c r="S21" s="10">
        <f>[1]Custo!F$201</f>
        <v>3716746.5099601592</v>
      </c>
      <c r="T21" s="10">
        <f>[1]Custo!G$201</f>
        <v>3716746.5099601592</v>
      </c>
      <c r="U21" s="10">
        <f>[1]Custo!H$201</f>
        <v>3716746.5099601592</v>
      </c>
      <c r="V21" s="10">
        <f>[1]Custo!I$201</f>
        <v>3716746.5099601592</v>
      </c>
      <c r="W21" s="10">
        <f>[1]Custo!J$201</f>
        <v>3716746.5099601592</v>
      </c>
      <c r="X21" s="10">
        <f>[1]Custo!K$201</f>
        <v>3716746.5099601592</v>
      </c>
      <c r="Y21" s="10">
        <f>[1]Custo!L$201</f>
        <v>3716746.5099601592</v>
      </c>
      <c r="Z21" s="10">
        <f>[1]Custo!M$201</f>
        <v>3716746.5099601592</v>
      </c>
      <c r="AA21" s="10">
        <f>[1]Custo!N$201</f>
        <v>3716746.5099601592</v>
      </c>
      <c r="AB21" s="10">
        <f>[1]Custo!C$202</f>
        <v>3716746.5099601592</v>
      </c>
      <c r="AC21" s="10">
        <f>[1]Custo!D$202</f>
        <v>3716746.5099601592</v>
      </c>
      <c r="AD21" s="10">
        <f>[1]Custo!E$202</f>
        <v>3716746.5099601592</v>
      </c>
      <c r="AE21" s="10">
        <f>[1]Custo!F$202</f>
        <v>3716746.5099601592</v>
      </c>
      <c r="AF21" s="10">
        <f>[1]Custo!G$202</f>
        <v>3716746.5099601592</v>
      </c>
      <c r="AG21" s="10">
        <f>[1]Custo!H$202</f>
        <v>3716746.5099601592</v>
      </c>
      <c r="AH21" s="10">
        <f>[1]Custo!I$202</f>
        <v>3716746.5099601592</v>
      </c>
      <c r="AI21" s="10">
        <f>[1]Custo!J$202</f>
        <v>3716746.5099601592</v>
      </c>
      <c r="AJ21" s="10">
        <f>[1]Custo!K$202</f>
        <v>3716746.5099601592</v>
      </c>
      <c r="AK21" s="10">
        <f>[1]Custo!L$202</f>
        <v>3716746.5099601592</v>
      </c>
      <c r="AL21" s="10">
        <f>[1]Custo!M$202</f>
        <v>3716746.5099601592</v>
      </c>
      <c r="AM21" s="10">
        <f>[1]Custo!N$202</f>
        <v>3716746.5099601592</v>
      </c>
      <c r="AN21" s="10">
        <f>[1]Custo!C$203</f>
        <v>3716746.5099601592</v>
      </c>
      <c r="AO21" s="10">
        <f>[1]Custo!D$203</f>
        <v>3716746.5099601592</v>
      </c>
      <c r="AP21" s="10">
        <f>[1]Custo!E$203</f>
        <v>3716746.5099601592</v>
      </c>
      <c r="AQ21" s="10">
        <f>[1]Custo!F$203</f>
        <v>3716746.5099601592</v>
      </c>
      <c r="AR21" s="10">
        <f>[1]Custo!G$203</f>
        <v>3716746.5099601592</v>
      </c>
      <c r="AS21" s="10">
        <f>[1]Custo!H$203</f>
        <v>3716746.5099601592</v>
      </c>
      <c r="AT21" s="10">
        <f>[1]Custo!I$203</f>
        <v>3716746.5099601592</v>
      </c>
      <c r="AU21" s="10">
        <f>[1]Custo!J$203</f>
        <v>3716746.5099601592</v>
      </c>
      <c r="AV21" s="10">
        <f>[1]Custo!K$203</f>
        <v>3716746.5099601592</v>
      </c>
      <c r="AW21" s="10">
        <f>[1]Custo!L$203</f>
        <v>3716746.5099601592</v>
      </c>
      <c r="AX21" s="10">
        <f>[1]Custo!M$203</f>
        <v>3716746.5099601592</v>
      </c>
      <c r="AY21" s="10">
        <f>[1]Custo!N$203</f>
        <v>3716746.5099601592</v>
      </c>
      <c r="AZ21" s="10">
        <f>[1]Custo!C$204</f>
        <v>3716746.5099601592</v>
      </c>
      <c r="BA21" s="10">
        <f>[1]Custo!D$204</f>
        <v>3716746.5099601592</v>
      </c>
      <c r="BB21" s="10">
        <f>[1]Custo!E$204</f>
        <v>3716746.5099601592</v>
      </c>
      <c r="BC21" s="10">
        <f>[1]Custo!F$204</f>
        <v>3716746.5099601592</v>
      </c>
      <c r="BD21" s="10">
        <f>[1]Custo!G$204</f>
        <v>3716746.5099601592</v>
      </c>
      <c r="BE21" s="10">
        <f>[1]Custo!H$204</f>
        <v>3716746.5099601592</v>
      </c>
      <c r="BF21" s="10">
        <f>[1]Custo!I$204</f>
        <v>3716746.5099601592</v>
      </c>
      <c r="BG21" s="10">
        <f>[1]Custo!J$204</f>
        <v>3716746.5099601592</v>
      </c>
      <c r="BH21" s="10">
        <f>[1]Custo!K$204</f>
        <v>3716746.5099601592</v>
      </c>
      <c r="BI21" s="10">
        <f>[1]Custo!L$204</f>
        <v>3716746.5099601592</v>
      </c>
      <c r="BJ21" s="10">
        <f>[1]Custo!M$204</f>
        <v>3716746.5099601592</v>
      </c>
      <c r="BK21" s="10">
        <f>[1]Custo!N$204</f>
        <v>3716746.5099601592</v>
      </c>
      <c r="BL21" s="10">
        <f>[1]Custo!C205</f>
        <v>3716746.5099601592</v>
      </c>
      <c r="BM21" s="10">
        <f>[1]Custo!D205</f>
        <v>3716746.5099601592</v>
      </c>
      <c r="BN21" s="10">
        <f>[1]Custo!E205</f>
        <v>3716746.5099601592</v>
      </c>
      <c r="BO21" s="10">
        <f>[1]Custo!F205</f>
        <v>3716746.5099601592</v>
      </c>
      <c r="BP21" s="10">
        <f>[1]Custo!G205</f>
        <v>3716746.5099601592</v>
      </c>
      <c r="BQ21" s="10">
        <f>[1]Custo!H205</f>
        <v>3716746.5099601592</v>
      </c>
      <c r="BR21" s="10"/>
      <c r="BS21" s="10"/>
      <c r="BT21" s="10"/>
      <c r="BU21" s="10"/>
      <c r="BV21" s="10"/>
      <c r="BW21" s="10"/>
      <c r="BX21" s="6">
        <f t="shared" si="0"/>
        <v>211854551.06772879</v>
      </c>
    </row>
    <row r="22" spans="2:76" x14ac:dyDescent="0.25">
      <c r="B22" s="8" t="s">
        <v>131</v>
      </c>
      <c r="C22" s="13" t="s">
        <v>87</v>
      </c>
      <c r="D22" s="9"/>
      <c r="E22" s="9"/>
      <c r="F22" s="9"/>
      <c r="G22" s="9"/>
      <c r="H22" s="15"/>
      <c r="I22" s="15"/>
      <c r="J22" s="15"/>
      <c r="K22" s="15"/>
      <c r="L22" s="15"/>
      <c r="M22" s="10"/>
      <c r="N22" s="10"/>
      <c r="O22" s="10"/>
      <c r="P22" s="10"/>
      <c r="Q22" s="10"/>
      <c r="R22" s="10"/>
      <c r="S22" s="10"/>
      <c r="T22" s="10"/>
      <c r="U22" s="10">
        <f>'[1]Summary RP'!BR$126*1000000</f>
        <v>6604045.7999999998</v>
      </c>
      <c r="V22" s="10">
        <f>'[1]Summary RP'!BS$126*1000000</f>
        <v>12718015.199999999</v>
      </c>
      <c r="W22" s="10">
        <f>'[1]Summary RP'!BT$126*1000000</f>
        <v>14097034.6</v>
      </c>
      <c r="X22" s="10">
        <f>'[1]Summary RP'!BU$126*1000000</f>
        <v>13026208.800000004</v>
      </c>
      <c r="Y22" s="10">
        <f>'[1]Summary RP'!BV$126*1000000</f>
        <v>12545065.499999996</v>
      </c>
      <c r="Z22" s="10">
        <f>'[1]Summary RP'!BW$126*1000000</f>
        <v>12682337.799999993</v>
      </c>
      <c r="AA22" s="10">
        <f>'[1]Summary RP'!BX$126*1000000</f>
        <v>13036386.000000007</v>
      </c>
      <c r="AB22" s="10">
        <f>'[1]Summary RP'!BY$126*1000000</f>
        <v>13495441.299999999</v>
      </c>
      <c r="AC22" s="10">
        <f>'[1]Summary RP'!BZ$126*1000000</f>
        <v>11996316.199999999</v>
      </c>
      <c r="AD22" s="10">
        <f>'[1]Summary RP'!CA$126*1000000</f>
        <v>12986823.299999997</v>
      </c>
      <c r="AE22" s="10">
        <f>'[1]Summary RP'!CB$126*1000000</f>
        <v>12691235.700000007</v>
      </c>
      <c r="AF22" s="10">
        <f>'[1]Summary RP'!CC$126*1000000</f>
        <v>12423652.999999998</v>
      </c>
      <c r="AG22" s="10">
        <f>'[1]Summary RP'!CD$126*1000000</f>
        <v>11750411.199999999</v>
      </c>
      <c r="AH22" s="10">
        <f>'[1]Summary RP'!CE$126*1000000</f>
        <v>11557168.699999999</v>
      </c>
      <c r="AI22" s="10">
        <f>'[1]Summary RP'!CF$126*1000000</f>
        <v>11796090.9</v>
      </c>
      <c r="AJ22" s="10">
        <f>'[1]Summary RP'!CG$126*1000000</f>
        <v>9994166.5999999978</v>
      </c>
      <c r="AK22" s="10">
        <f>'[1]Summary RP'!CH$126*1000000</f>
        <v>11216231.399999999</v>
      </c>
      <c r="AL22" s="10">
        <f>'[1]Summary RP'!CI$126*1000000</f>
        <v>10000860.100000005</v>
      </c>
      <c r="AM22" s="10">
        <f>'[1]Summary RP'!CJ$126*1000000</f>
        <v>9051422.6000000015</v>
      </c>
      <c r="AN22" s="10">
        <f>'[1]Summary RP'!CK$126*1000000</f>
        <v>9539175.7999999989</v>
      </c>
      <c r="AO22" s="10">
        <f>'[1]Summary RP'!CL$126*1000000</f>
        <v>8734053.9000000022</v>
      </c>
      <c r="AP22" s="10">
        <f>'[1]Summary RP'!CM$126*1000000</f>
        <v>8360767.799999998</v>
      </c>
      <c r="AQ22" s="10">
        <f>'[1]Summary RP'!CN$126*1000000</f>
        <v>8868098.8000000026</v>
      </c>
      <c r="AR22" s="10">
        <f>'[1]Summary RP'!CO$126*1000000</f>
        <v>9835221.0000000019</v>
      </c>
      <c r="AS22" s="10">
        <f>'[1]Summary RP'!CP$126*1000000</f>
        <v>8371350.8999999957</v>
      </c>
      <c r="AT22" s="10">
        <f>'[1]Summary RP'!CQ$126*1000000</f>
        <v>9959194.3000000007</v>
      </c>
      <c r="AU22" s="10">
        <f>'[1]Summary RP'!CR$126*1000000</f>
        <v>9610236.9000000004</v>
      </c>
      <c r="AV22" s="10">
        <f>'[1]Summary RP'!CS$126*1000000</f>
        <v>9250765.6999999974</v>
      </c>
      <c r="AW22" s="10">
        <f>'[1]Summary RP'!CT$126*1000000</f>
        <v>10219198</v>
      </c>
      <c r="AX22" s="10">
        <f>'[1]Summary RP'!CU$126*1000000</f>
        <v>9411076.3999999985</v>
      </c>
      <c r="AY22" s="10">
        <f>'[1]Summary RP'!CV$126*1000000</f>
        <v>9243927.0000000037</v>
      </c>
      <c r="AZ22" s="10">
        <f>'[1]Summary RP'!CW$126*1000000</f>
        <v>9530360.4000000004</v>
      </c>
      <c r="BA22" s="10">
        <f>'[1]Summary RP'!CX$126*1000000</f>
        <v>7864883.3999999976</v>
      </c>
      <c r="BB22" s="10">
        <f>'[1]Summary RP'!CY$126*1000000</f>
        <v>9253260.5000000019</v>
      </c>
      <c r="BC22" s="10">
        <f>'[1]Summary RP'!CZ$126*1000000</f>
        <v>8890048.1999999974</v>
      </c>
      <c r="BD22" s="10">
        <f>'[1]Summary RP'!DA$126*1000000</f>
        <v>9417232.0000000019</v>
      </c>
      <c r="BE22" s="10">
        <f>'[1]Summary RP'!DB$126*1000000</f>
        <v>8816339.4000000004</v>
      </c>
      <c r="BF22" s="10">
        <f>'[1]Summary RP'!DC$126*1000000</f>
        <v>10012420</v>
      </c>
      <c r="BG22" s="10">
        <f>'[1]Summary RP'!DD$126*1000000</f>
        <v>9228280.5999999996</v>
      </c>
      <c r="BH22" s="10">
        <f>'[1]Summary RP'!DE$126*1000000</f>
        <v>9312050.0000000019</v>
      </c>
      <c r="BI22" s="10">
        <f>'[1]Summary RP'!DF$126*1000000</f>
        <v>9846038.3999999966</v>
      </c>
      <c r="BJ22" s="10">
        <f>'[1]Summary RP'!DG$126*1000000</f>
        <v>8579096.9000000022</v>
      </c>
      <c r="BK22" s="10">
        <f>'[1]Summary RP'!DH$126*1000000</f>
        <v>9775409.5999999959</v>
      </c>
      <c r="BL22" s="10">
        <f>'[1]Summary RP'!DI$126*1000000</f>
        <v>9174687.5</v>
      </c>
      <c r="BM22" s="10">
        <f>'[1]Summary RP'!DJ$126*1000000</f>
        <v>7924636.5</v>
      </c>
      <c r="BN22" s="10">
        <f>'[1]Summary RP'!DK$126*1000000</f>
        <v>9316696.3999999985</v>
      </c>
      <c r="BO22" s="10">
        <f>'[1]Summary RP'!DL$126*1000000</f>
        <v>9394061.6000000034</v>
      </c>
      <c r="BP22" s="10">
        <f>'[1]Summary RP'!DM$126*1000000</f>
        <v>9019242.099999994</v>
      </c>
      <c r="BQ22" s="10">
        <f>'[1]Summary RP'!DN$126*1000000</f>
        <v>7378746.1000000071</v>
      </c>
      <c r="BR22" s="10">
        <f>'[1]Summary RP'!DO$126*1000000</f>
        <v>5026216.8</v>
      </c>
      <c r="BS22" s="10">
        <f>'[1]Summary RP'!DP$126*1000000</f>
        <v>4629087.0999999996</v>
      </c>
      <c r="BT22" s="10">
        <f>'[1]Summary RP'!DQ$126*1000000</f>
        <v>4667522.2</v>
      </c>
      <c r="BU22" s="10">
        <f>'[1]Summary RP'!DR$126*1000000</f>
        <v>4706293.9000000022</v>
      </c>
      <c r="BV22" s="10">
        <f>'[1]Summary RP'!DS$126*1000000</f>
        <v>4291740.1999999974</v>
      </c>
      <c r="BW22" s="10">
        <f>'[1]Summary RP'!DT$126*1000000</f>
        <v>5104784.3000000007</v>
      </c>
      <c r="BX22" s="6">
        <f t="shared" si="0"/>
        <v>526231115.29999995</v>
      </c>
    </row>
    <row r="23" spans="2:76" x14ac:dyDescent="0.25">
      <c r="B23" s="11" t="s">
        <v>131</v>
      </c>
      <c r="C23" s="13" t="s">
        <v>88</v>
      </c>
      <c r="D23" s="9"/>
      <c r="E23" s="9"/>
      <c r="F23" s="9"/>
      <c r="G23" s="9"/>
      <c r="H23" s="15"/>
      <c r="I23" s="15"/>
      <c r="J23" s="15"/>
      <c r="K23" s="15"/>
      <c r="L23" s="15"/>
      <c r="M23" s="10"/>
      <c r="N23" s="10"/>
      <c r="O23" s="10"/>
      <c r="P23" s="10"/>
      <c r="Q23" s="10"/>
      <c r="R23" s="10"/>
      <c r="S23" s="10"/>
      <c r="T23" s="10"/>
      <c r="U23" s="10">
        <f>[1]Custo!H$235</f>
        <v>360233.33333333331</v>
      </c>
      <c r="V23" s="10">
        <f>[1]Custo!I$235</f>
        <v>360233.33333333331</v>
      </c>
      <c r="W23" s="10">
        <f>[1]Custo!J$235</f>
        <v>360233.33333333331</v>
      </c>
      <c r="X23" s="10">
        <f>[1]Custo!K$235</f>
        <v>360233.33333333331</v>
      </c>
      <c r="Y23" s="10">
        <f>[1]Custo!L$235</f>
        <v>360233.33333333331</v>
      </c>
      <c r="Z23" s="10">
        <f>[1]Custo!M$235</f>
        <v>360233.33333333331</v>
      </c>
      <c r="AA23" s="10">
        <f>[1]Custo!N$235</f>
        <v>360233.33333333331</v>
      </c>
      <c r="AB23" s="10">
        <f>[1]Custo!C$236</f>
        <v>360233.33333333331</v>
      </c>
      <c r="AC23" s="10">
        <f>[1]Custo!D$236</f>
        <v>360233.33333333331</v>
      </c>
      <c r="AD23" s="10">
        <f>[1]Custo!E$236</f>
        <v>360233.33333333331</v>
      </c>
      <c r="AE23" s="10">
        <f>[1]Custo!F$236</f>
        <v>360233.33333333331</v>
      </c>
      <c r="AF23" s="10">
        <f>[1]Custo!G$236</f>
        <v>360233.33333333331</v>
      </c>
      <c r="AG23" s="10">
        <f>[1]Custo!H$236</f>
        <v>360233.33333333331</v>
      </c>
      <c r="AH23" s="10">
        <f>[1]Custo!I$236</f>
        <v>360233.33333333331</v>
      </c>
      <c r="AI23" s="10">
        <f>[1]Custo!J$236</f>
        <v>360233.33333333331</v>
      </c>
      <c r="AJ23" s="10">
        <f>[1]Custo!K$236</f>
        <v>360233.33333333331</v>
      </c>
      <c r="AK23" s="10">
        <f>[1]Custo!L$236</f>
        <v>360233.33333333331</v>
      </c>
      <c r="AL23" s="10">
        <f>[1]Custo!M$236</f>
        <v>360233.33333333331</v>
      </c>
      <c r="AM23" s="10">
        <f>[1]Custo!N$236</f>
        <v>360233.33333333331</v>
      </c>
      <c r="AN23" s="10">
        <f>[1]Custo!C$237</f>
        <v>360233.33333333331</v>
      </c>
      <c r="AO23" s="10">
        <f>[1]Custo!D$237</f>
        <v>360233.33333333331</v>
      </c>
      <c r="AP23" s="10">
        <f>[1]Custo!E$237</f>
        <v>360233.33333333331</v>
      </c>
      <c r="AQ23" s="10">
        <f>[1]Custo!F$237</f>
        <v>360233.33333333331</v>
      </c>
      <c r="AR23" s="10">
        <f>[1]Custo!G$237</f>
        <v>360233.33333333331</v>
      </c>
      <c r="AS23" s="10">
        <f>[1]Custo!H$237</f>
        <v>360233.33333333331</v>
      </c>
      <c r="AT23" s="10">
        <f>[1]Custo!I$237</f>
        <v>360233.33333333331</v>
      </c>
      <c r="AU23" s="10">
        <f>[1]Custo!J$237</f>
        <v>360233.33333333331</v>
      </c>
      <c r="AV23" s="10">
        <f>[1]Custo!K$237</f>
        <v>360233.33333333331</v>
      </c>
      <c r="AW23" s="10">
        <f>[1]Custo!L$237</f>
        <v>360233.33333333331</v>
      </c>
      <c r="AX23" s="10">
        <f>[1]Custo!M$237</f>
        <v>360233.33333333331</v>
      </c>
      <c r="AY23" s="10">
        <f>[1]Custo!N$237</f>
        <v>360233.33333333331</v>
      </c>
      <c r="AZ23" s="10">
        <f>[1]Custo!C$238</f>
        <v>360233.33333333331</v>
      </c>
      <c r="BA23" s="10">
        <f>[1]Custo!D$238</f>
        <v>360233.33333333331</v>
      </c>
      <c r="BB23" s="10">
        <f>[1]Custo!E$238</f>
        <v>360233.33333333331</v>
      </c>
      <c r="BC23" s="10">
        <f>[1]Custo!F$238</f>
        <v>360233.33333333331</v>
      </c>
      <c r="BD23" s="10">
        <f>[1]Custo!G$238</f>
        <v>360233.33333333331</v>
      </c>
      <c r="BE23" s="10">
        <f>[1]Custo!H$238</f>
        <v>360233.33333333331</v>
      </c>
      <c r="BF23" s="10">
        <f>[1]Custo!I$238</f>
        <v>360233.33333333331</v>
      </c>
      <c r="BG23" s="10">
        <f>[1]Custo!J$238</f>
        <v>360233.33333333331</v>
      </c>
      <c r="BH23" s="10">
        <f>[1]Custo!K$238</f>
        <v>360233.33333333331</v>
      </c>
      <c r="BI23" s="10">
        <f>[1]Custo!L$238</f>
        <v>360233.33333333331</v>
      </c>
      <c r="BJ23" s="10">
        <f>[1]Custo!M$238</f>
        <v>360233.33333333331</v>
      </c>
      <c r="BK23" s="10">
        <f>[1]Custo!N$238</f>
        <v>360233.33333333331</v>
      </c>
      <c r="BL23" s="10">
        <f>[1]Custo!C239</f>
        <v>360233.33333333331</v>
      </c>
      <c r="BM23" s="10">
        <f>[1]Custo!D239</f>
        <v>360233.33333333331</v>
      </c>
      <c r="BN23" s="10">
        <f>[1]Custo!E239</f>
        <v>360233.33333333331</v>
      </c>
      <c r="BO23" s="10">
        <f>[1]Custo!F239</f>
        <v>360233.33333333331</v>
      </c>
      <c r="BP23" s="10">
        <f>[1]Custo!G239</f>
        <v>360233.33333333331</v>
      </c>
      <c r="BQ23" s="10">
        <f>[1]Custo!H239</f>
        <v>360233.33333333331</v>
      </c>
      <c r="BR23" s="10">
        <f>[1]Custo!I239</f>
        <v>360233.33333333331</v>
      </c>
      <c r="BS23" s="10">
        <f>[1]Custo!J239</f>
        <v>360233.33333333331</v>
      </c>
      <c r="BT23" s="10">
        <f>[1]Custo!K239</f>
        <v>360233.33333333331</v>
      </c>
      <c r="BU23" s="10">
        <f>[1]Custo!L239</f>
        <v>360233.33333333331</v>
      </c>
      <c r="BV23" s="10">
        <f>[1]Custo!M239</f>
        <v>360233.33333333331</v>
      </c>
      <c r="BW23" s="10">
        <f>[1]Custo!N239</f>
        <v>360233.33333333331</v>
      </c>
      <c r="BX23" s="6">
        <f t="shared" si="0"/>
        <v>19812833.333333336</v>
      </c>
    </row>
    <row r="24" spans="2:76" x14ac:dyDescent="0.25">
      <c r="B24" s="8" t="s">
        <v>131</v>
      </c>
      <c r="C24" s="13" t="s">
        <v>89</v>
      </c>
      <c r="D24" s="9"/>
      <c r="E24" s="9"/>
      <c r="F24" s="9"/>
      <c r="G24" s="9"/>
      <c r="H24" s="15"/>
      <c r="I24" s="15"/>
      <c r="J24" s="15"/>
      <c r="K24" s="15"/>
      <c r="L24" s="15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>
        <f>'[1]Summary RP'!BU121*1000000</f>
        <v>10806620.4</v>
      </c>
      <c r="Y24" s="10">
        <f>'[1]Summary RP'!BV121*1000000</f>
        <v>19814891.399999999</v>
      </c>
      <c r="Z24" s="10">
        <f>'[1]Summary RP'!BW121*1000000</f>
        <v>20031722.999999996</v>
      </c>
      <c r="AA24" s="10">
        <f>'[1]Summary RP'!BX121*1000000</f>
        <v>21269255.399999999</v>
      </c>
      <c r="AB24" s="10">
        <f>'[1]Summary RP'!BY121*1000000</f>
        <v>22841208</v>
      </c>
      <c r="AC24" s="10">
        <f>'[1]Summary RP'!BZ121*1000000</f>
        <v>20303892.000000007</v>
      </c>
      <c r="AD24" s="10">
        <f>'[1]Summary RP'!CA121*1000000</f>
        <v>21291749.999999989</v>
      </c>
      <c r="AE24" s="10">
        <f>'[1]Summary RP'!CB121*1000000</f>
        <v>20068950.599999998</v>
      </c>
      <c r="AF24" s="10">
        <f>'[1]Summary RP'!CC121*1000000</f>
        <v>19645810.200000003</v>
      </c>
      <c r="AG24" s="10">
        <f>'[1]Summary RP'!CD121*1000000</f>
        <v>19171348.200000003</v>
      </c>
      <c r="AH24" s="10">
        <f>'[1]Summary RP'!CE121*1000000</f>
        <v>19537288.199999992</v>
      </c>
      <c r="AI24" s="10">
        <f>'[1]Summary RP'!CF121*1000000</f>
        <v>19941184.800000004</v>
      </c>
      <c r="AJ24" s="10">
        <f>'[1]Summary RP'!CG121*1000000</f>
        <v>16380068.399999999</v>
      </c>
      <c r="AK24" s="10">
        <f>'[1]Summary RP'!CH121*1000000</f>
        <v>17807545.799999997</v>
      </c>
      <c r="AL24" s="10">
        <f>'[1]Summary RP'!CI121*1000000</f>
        <v>15877960.199999997</v>
      </c>
      <c r="AM24" s="10">
        <f>'[1]Summary RP'!CJ121*1000000</f>
        <v>14781450.6</v>
      </c>
      <c r="AN24" s="10">
        <f>'[1]Summary RP'!CK121*1000000</f>
        <v>16034589.000000004</v>
      </c>
      <c r="AO24" s="10">
        <f>'[1]Summary RP'!CL121*1000000</f>
        <v>14681251.799999995</v>
      </c>
      <c r="AP24" s="10">
        <f>'[1]Summary RP'!CM121*1000000</f>
        <v>13686856.199999999</v>
      </c>
      <c r="AQ24" s="10">
        <f>'[1]Summary RP'!CN121*1000000</f>
        <v>14168399.400000002</v>
      </c>
      <c r="AR24" s="10">
        <f>'[1]Summary RP'!CO121*1000000</f>
        <v>15713586</v>
      </c>
      <c r="AS24" s="10">
        <f>'[1]Summary RP'!CP121*1000000</f>
        <v>13679875.799999997</v>
      </c>
      <c r="AT24" s="10">
        <f>'[1]Summary RP'!CQ121*1000000</f>
        <v>16696240.199999997</v>
      </c>
      <c r="AU24" s="10">
        <f>'[1]Summary RP'!CR121*1000000</f>
        <v>16111232.999999998</v>
      </c>
      <c r="AV24" s="10">
        <f>'[1]Summary RP'!CS121*1000000</f>
        <v>15117791.399999999</v>
      </c>
      <c r="AW24" s="10">
        <f>'[1]Summary RP'!CT121*1000000</f>
        <v>16309593</v>
      </c>
      <c r="AX24" s="10">
        <f>'[1]Summary RP'!CU121*1000000</f>
        <v>15019824.600000001</v>
      </c>
      <c r="AY24" s="10">
        <f>'[1]Summary RP'!CV121*1000000</f>
        <v>15143526.000000002</v>
      </c>
      <c r="AZ24" s="10">
        <f>'[1]Summary RP'!CW121*1000000</f>
        <v>15996022.200000001</v>
      </c>
      <c r="BA24" s="10">
        <f>'[1]Summary RP'!CX121*1000000</f>
        <v>13200668.999999991</v>
      </c>
      <c r="BB24" s="10">
        <f>'[1]Summary RP'!CY121*1000000</f>
        <v>15139537.200000003</v>
      </c>
      <c r="BC24" s="10">
        <f>'[1]Summary RP'!CZ121*1000000</f>
        <v>14204808</v>
      </c>
      <c r="BD24" s="10">
        <f>'[1]Summary RP'!DA121*1000000</f>
        <v>15047136</v>
      </c>
      <c r="BE24" s="10">
        <f>'[1]Summary RP'!DB121*1000000</f>
        <v>14458165.199999999</v>
      </c>
      <c r="BF24" s="10">
        <f>'[1]Summary RP'!DC121*1000000</f>
        <v>16779942</v>
      </c>
      <c r="BG24" s="10">
        <f>'[1]Summary RP'!DD121*1000000</f>
        <v>15465783.600000007</v>
      </c>
      <c r="BH24" s="10">
        <f>'[1]Summary RP'!DE121*1000000</f>
        <v>15211474.199999999</v>
      </c>
      <c r="BI24" s="10">
        <f>'[1]Summary RP'!DF121*1000000</f>
        <v>15705952.199999999</v>
      </c>
      <c r="BJ24" s="10">
        <f>'[1]Summary RP'!DG121*1000000</f>
        <v>13684957.199999999</v>
      </c>
      <c r="BK24" s="10">
        <f>'[1]Summary RP'!DH121*1000000</f>
        <v>15986149.200000001</v>
      </c>
      <c r="BL24" s="10">
        <f>'[1]Summary RP'!DI121*1000000</f>
        <v>15389814.599999996</v>
      </c>
      <c r="BM24" s="10">
        <f>'[1]Summary RP'!DJ121*1000000</f>
        <v>13292958.599999998</v>
      </c>
      <c r="BN24" s="10">
        <f>'[1]Summary RP'!DK121*1000000</f>
        <v>14705634.600000003</v>
      </c>
      <c r="BO24" s="10">
        <f>'[1]Summary RP'!DL121*1000000</f>
        <v>15008702.399999999</v>
      </c>
      <c r="BP24" s="10">
        <f>'[1]Summary RP'!DM121*1000000</f>
        <v>14409837.000000002</v>
      </c>
      <c r="BQ24" s="10">
        <f>'[1]Summary RP'!DN121*1000000</f>
        <v>15982482.6</v>
      </c>
      <c r="BR24" s="10">
        <f>'[1]Summary RP'!DO121*1000000</f>
        <v>16857671.400000002</v>
      </c>
      <c r="BS24" s="10">
        <f>'[1]Summary RP'!DP121*1000000</f>
        <v>15525729.000000002</v>
      </c>
      <c r="BT24" s="10">
        <f>'[1]Summary RP'!DQ121*1000000</f>
        <v>11345738.399999995</v>
      </c>
      <c r="BU24" s="10">
        <f>'[1]Summary RP'!DR121*1000000</f>
        <v>7506563.4000000004</v>
      </c>
      <c r="BV24" s="10">
        <f>'[1]Summary RP'!DS121*1000000</f>
        <v>6845355.0000000019</v>
      </c>
      <c r="BW24" s="10">
        <f>'[1]Summary RP'!DT121*1000000</f>
        <v>8355308.4000000004</v>
      </c>
      <c r="BX24" s="6">
        <f t="shared" si="0"/>
        <v>818040105.00000024</v>
      </c>
    </row>
    <row r="25" spans="2:76" x14ac:dyDescent="0.25">
      <c r="B25" s="11" t="s">
        <v>131</v>
      </c>
      <c r="C25" s="13" t="s">
        <v>90</v>
      </c>
      <c r="D25" s="9"/>
      <c r="E25" s="9"/>
      <c r="F25" s="9"/>
      <c r="G25" s="9"/>
      <c r="H25" s="15"/>
      <c r="I25" s="15"/>
      <c r="J25" s="15"/>
      <c r="K25" s="15"/>
      <c r="L25" s="15"/>
      <c r="M25" s="10"/>
      <c r="N25" s="10"/>
      <c r="O25" s="10"/>
      <c r="P25" s="10"/>
      <c r="Q25" s="10"/>
      <c r="R25" s="10"/>
      <c r="S25" s="10"/>
      <c r="T25" s="10"/>
      <c r="U25" s="14"/>
      <c r="V25" s="14"/>
      <c r="W25" s="14"/>
      <c r="X25" s="14">
        <f>[1]Custo!K270</f>
        <v>593566.66666666663</v>
      </c>
      <c r="Y25" s="14">
        <f>[1]Custo!L270</f>
        <v>593566.66666666663</v>
      </c>
      <c r="Z25" s="14">
        <f>[1]Custo!M270</f>
        <v>593566.66666666663</v>
      </c>
      <c r="AA25" s="14">
        <f>[1]Custo!N270</f>
        <v>593566.66666666663</v>
      </c>
      <c r="AB25" s="14">
        <f>[1]Custo!C271</f>
        <v>593566.66666666663</v>
      </c>
      <c r="AC25" s="14">
        <f>[1]Custo!D271</f>
        <v>593566.66666666663</v>
      </c>
      <c r="AD25" s="14">
        <f>[1]Custo!E271</f>
        <v>593566.66666666663</v>
      </c>
      <c r="AE25" s="14">
        <f>[1]Custo!F271</f>
        <v>593566.66666666663</v>
      </c>
      <c r="AF25" s="14">
        <f>[1]Custo!G271</f>
        <v>593566.66666666663</v>
      </c>
      <c r="AG25" s="14">
        <f>[1]Custo!H271</f>
        <v>593566.66666666663</v>
      </c>
      <c r="AH25" s="14">
        <f>[1]Custo!I271</f>
        <v>593566.66666666663</v>
      </c>
      <c r="AI25" s="14">
        <f>[1]Custo!J271</f>
        <v>593566.66666666663</v>
      </c>
      <c r="AJ25" s="14">
        <f>[1]Custo!K271</f>
        <v>593566.66666666663</v>
      </c>
      <c r="AK25" s="14">
        <f>[1]Custo!L271</f>
        <v>593566.66666666663</v>
      </c>
      <c r="AL25" s="14">
        <f>[1]Custo!M271</f>
        <v>593566.66666666663</v>
      </c>
      <c r="AM25" s="14">
        <f>[1]Custo!N271</f>
        <v>593566.66666666663</v>
      </c>
      <c r="AN25" s="14">
        <f>[1]Custo!C272</f>
        <v>593566.66666666663</v>
      </c>
      <c r="AO25" s="14">
        <f>[1]Custo!D272</f>
        <v>593566.66666666663</v>
      </c>
      <c r="AP25" s="14">
        <f>[1]Custo!E272</f>
        <v>593566.66666666663</v>
      </c>
      <c r="AQ25" s="14">
        <f>[1]Custo!F272</f>
        <v>593566.66666666663</v>
      </c>
      <c r="AR25" s="14">
        <f>[1]Custo!G272</f>
        <v>593566.66666666663</v>
      </c>
      <c r="AS25" s="14">
        <f>[1]Custo!H272</f>
        <v>593566.66666666663</v>
      </c>
      <c r="AT25" s="14">
        <f>[1]Custo!I272</f>
        <v>593566.66666666663</v>
      </c>
      <c r="AU25" s="14">
        <f>[1]Custo!J272</f>
        <v>593566.66666666663</v>
      </c>
      <c r="AV25" s="14">
        <f>[1]Custo!K272</f>
        <v>593566.66666666663</v>
      </c>
      <c r="AW25" s="14">
        <f>[1]Custo!L272</f>
        <v>593566.66666666663</v>
      </c>
      <c r="AX25" s="14">
        <f>[1]Custo!M272</f>
        <v>593566.66666666663</v>
      </c>
      <c r="AY25" s="14">
        <f>[1]Custo!N272</f>
        <v>593566.66666666663</v>
      </c>
      <c r="AZ25" s="14">
        <f>[1]Custo!C273</f>
        <v>593566.66666666663</v>
      </c>
      <c r="BA25" s="14">
        <f>[1]Custo!D273</f>
        <v>593566.66666666663</v>
      </c>
      <c r="BB25" s="14">
        <f>[1]Custo!E273</f>
        <v>593566.66666666663</v>
      </c>
      <c r="BC25" s="14">
        <f>[1]Custo!F273</f>
        <v>593566.66666666663</v>
      </c>
      <c r="BD25" s="14">
        <f>[1]Custo!G273</f>
        <v>593566.66666666663</v>
      </c>
      <c r="BE25" s="14">
        <f>[1]Custo!H273</f>
        <v>593566.66666666663</v>
      </c>
      <c r="BF25" s="14">
        <f>[1]Custo!I273</f>
        <v>593566.66666666663</v>
      </c>
      <c r="BG25" s="14">
        <f>[1]Custo!J273</f>
        <v>593566.66666666663</v>
      </c>
      <c r="BH25" s="14">
        <f>[1]Custo!K273</f>
        <v>593566.66666666663</v>
      </c>
      <c r="BI25" s="14">
        <f>[1]Custo!L273</f>
        <v>593566.66666666663</v>
      </c>
      <c r="BJ25" s="14">
        <f>[1]Custo!M273</f>
        <v>593566.66666666663</v>
      </c>
      <c r="BK25" s="14">
        <f>[1]Custo!N273</f>
        <v>593566.66666666663</v>
      </c>
      <c r="BL25" s="14">
        <f>[1]Custo!C274</f>
        <v>593566.66666666663</v>
      </c>
      <c r="BM25" s="14">
        <f>[1]Custo!D274</f>
        <v>593566.66666666663</v>
      </c>
      <c r="BN25" s="14">
        <f>[1]Custo!E274</f>
        <v>593566.66666666663</v>
      </c>
      <c r="BO25" s="14">
        <f>[1]Custo!F274</f>
        <v>593566.66666666663</v>
      </c>
      <c r="BP25" s="14">
        <f>[1]Custo!G274</f>
        <v>593566.66666666663</v>
      </c>
      <c r="BQ25" s="14">
        <f>[1]Custo!H274</f>
        <v>593566.66666666663</v>
      </c>
      <c r="BR25" s="14">
        <f>[1]Custo!I274</f>
        <v>593566.66666666663</v>
      </c>
      <c r="BS25" s="14">
        <f>[1]Custo!J274</f>
        <v>593566.66666666663</v>
      </c>
      <c r="BT25" s="14">
        <f>[1]Custo!K274</f>
        <v>593566.66666666663</v>
      </c>
      <c r="BU25" s="14">
        <f>[1]Custo!L274</f>
        <v>593566.66666666663</v>
      </c>
      <c r="BV25" s="14">
        <f>[1]Custo!M274</f>
        <v>593566.66666666663</v>
      </c>
      <c r="BW25" s="14">
        <f>[1]Custo!N274</f>
        <v>593566.66666666663</v>
      </c>
      <c r="BX25" s="6">
        <f t="shared" si="0"/>
        <v>30865466.66666669</v>
      </c>
    </row>
    <row r="26" spans="2:76" x14ac:dyDescent="0.25">
      <c r="B26" s="8" t="s">
        <v>131</v>
      </c>
      <c r="C26" s="13" t="s">
        <v>91</v>
      </c>
      <c r="D26" s="9"/>
      <c r="E26" s="9"/>
      <c r="F26" s="9"/>
      <c r="G26" s="9"/>
      <c r="H26" s="15"/>
      <c r="I26" s="15"/>
      <c r="J26" s="15"/>
      <c r="K26" s="15"/>
      <c r="L26" s="15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>
        <f>'[1]Summary RP'!CA123*1000000</f>
        <v>13602060</v>
      </c>
      <c r="AE26" s="10">
        <f>'[1]Summary RP'!CB123*1000000</f>
        <v>27873542.5</v>
      </c>
      <c r="AF26" s="10">
        <f>'[1]Summary RP'!CC123*1000000</f>
        <v>27285847.500000004</v>
      </c>
      <c r="AG26" s="10">
        <f>'[1]Summary RP'!CD123*1000000</f>
        <v>26626872.500000004</v>
      </c>
      <c r="AH26" s="10">
        <f>'[1]Summary RP'!CE123*1000000</f>
        <v>27135122.499999993</v>
      </c>
      <c r="AI26" s="10">
        <f>'[1]Summary RP'!CF123*1000000</f>
        <v>27696090.000000007</v>
      </c>
      <c r="AJ26" s="10">
        <f>'[1]Summary RP'!CG123*1000000</f>
        <v>22750094.999999996</v>
      </c>
      <c r="AK26" s="10">
        <f>'[1]Summary RP'!CH123*1000000</f>
        <v>24732702.499999996</v>
      </c>
      <c r="AL26" s="10">
        <f>'[1]Summary RP'!CI123*1000000</f>
        <v>22052722.499999996</v>
      </c>
      <c r="AM26" s="10">
        <f>'[1]Summary RP'!CJ123*1000000</f>
        <v>20529792.5</v>
      </c>
      <c r="AN26" s="10">
        <f>'[1]Summary RP'!CK123*1000000</f>
        <v>22270262.500000007</v>
      </c>
      <c r="AO26" s="10">
        <f>'[1]Summary RP'!CL123*1000000</f>
        <v>20390627.499999993</v>
      </c>
      <c r="AP26" s="10">
        <f>'[1]Summary RP'!CM123*1000000</f>
        <v>19009522.5</v>
      </c>
      <c r="AQ26" s="10">
        <f>'[1]Summary RP'!CN123*1000000</f>
        <v>19678332.500000004</v>
      </c>
      <c r="AR26" s="10">
        <f>'[1]Summary RP'!CO123*1000000</f>
        <v>21824425</v>
      </c>
      <c r="AS26" s="10">
        <f>'[1]Summary RP'!CP123*1000000</f>
        <v>18999827.499999996</v>
      </c>
      <c r="AT26" s="10">
        <f>'[1]Summary RP'!CQ123*1000000</f>
        <v>23189222.5</v>
      </c>
      <c r="AU26" s="10">
        <f>'[1]Summary RP'!CR123*1000000</f>
        <v>22376712.5</v>
      </c>
      <c r="AV26" s="10">
        <f>'[1]Summary RP'!CS123*1000000</f>
        <v>20996932.5</v>
      </c>
      <c r="AW26" s="10">
        <f>'[1]Summary RP'!CT123*1000000</f>
        <v>22652212.499999996</v>
      </c>
      <c r="AX26" s="10">
        <f>'[1]Summary RP'!CU123*1000000</f>
        <v>20860867.500000004</v>
      </c>
      <c r="AY26" s="10">
        <f>'[1]Summary RP'!CV123*1000000</f>
        <v>21032675.000000004</v>
      </c>
      <c r="AZ26" s="10">
        <f>'[1]Summary RP'!CW123*1000000</f>
        <v>22216697.500000004</v>
      </c>
      <c r="BA26" s="10">
        <f>'[1]Summary RP'!CX123*1000000</f>
        <v>18334262.499999989</v>
      </c>
      <c r="BB26" s="10">
        <f>'[1]Summary RP'!CY123*1000000</f>
        <v>21027135.000000007</v>
      </c>
      <c r="BC26" s="10">
        <f>'[1]Summary RP'!CZ123*1000000</f>
        <v>19728900</v>
      </c>
      <c r="BD26" s="10">
        <f>'[1]Summary RP'!DA123*1000000</f>
        <v>20898800</v>
      </c>
      <c r="BE26" s="10">
        <f>'[1]Summary RP'!DB123*1000000</f>
        <v>20080785</v>
      </c>
      <c r="BF26" s="10">
        <f>'[1]Summary RP'!DC123*1000000</f>
        <v>23305474.999999996</v>
      </c>
      <c r="BG26" s="10">
        <f>'[1]Summary RP'!DD123*1000000</f>
        <v>21480255.000000011</v>
      </c>
      <c r="BH26" s="10">
        <f>'[1]Summary RP'!DE123*1000000</f>
        <v>21127047.5</v>
      </c>
      <c r="BI26" s="10">
        <f>'[1]Summary RP'!DF123*1000000</f>
        <v>21813822.5</v>
      </c>
      <c r="BJ26" s="10">
        <f>'[1]Summary RP'!DG123*1000000</f>
        <v>19006884.999999996</v>
      </c>
      <c r="BK26" s="10">
        <f>'[1]Summary RP'!DH123*1000000</f>
        <v>22202985</v>
      </c>
      <c r="BL26" s="10">
        <f>'[1]Summary RP'!DI123*1000000</f>
        <v>21374742.499999996</v>
      </c>
      <c r="BM26" s="10">
        <f>'[1]Summary RP'!DJ123*1000000</f>
        <v>18462442.499999996</v>
      </c>
      <c r="BN26" s="10">
        <f>'[1]Summary RP'!DK123*1000000</f>
        <v>21167192.5</v>
      </c>
      <c r="BO26" s="10">
        <f>'[1]Summary RP'!DL123*1000000</f>
        <v>20851562.5</v>
      </c>
      <c r="BP26" s="10">
        <f>'[1]Summary RP'!DM123*1000000</f>
        <v>20019605.000000004</v>
      </c>
      <c r="BQ26" s="10">
        <f>'[1]Summary RP'!DN123*1000000</f>
        <v>22204460</v>
      </c>
      <c r="BR26" s="10">
        <f>'[1]Summary RP'!DO123*1000000</f>
        <v>23420372.499999996</v>
      </c>
      <c r="BS26" s="10">
        <f>'[1]Summary RP'!DP123*1000000</f>
        <v>21569872.500000004</v>
      </c>
      <c r="BT26" s="10">
        <f>'[1]Summary RP'!DQ123*1000000</f>
        <v>21187847.499999989</v>
      </c>
      <c r="BU26" s="10">
        <f>'[1]Summary RP'!DR123*1000000</f>
        <v>20851562.5</v>
      </c>
      <c r="BV26" s="10">
        <f>'[1]Summary RP'!DS123*1000000</f>
        <v>19014872.5</v>
      </c>
      <c r="BW26" s="10">
        <f>'[1]Summary RP'!DT123*1000000</f>
        <v>23209192.500000004</v>
      </c>
      <c r="BX26" s="6">
        <f t="shared" si="0"/>
        <v>998123242.5</v>
      </c>
    </row>
    <row r="27" spans="2:76" x14ac:dyDescent="0.25">
      <c r="B27" s="11" t="s">
        <v>131</v>
      </c>
      <c r="C27" s="13" t="s">
        <v>92</v>
      </c>
      <c r="D27" s="9"/>
      <c r="E27" s="9"/>
      <c r="F27" s="9"/>
      <c r="G27" s="9"/>
      <c r="H27" s="15"/>
      <c r="I27" s="15"/>
      <c r="J27" s="15"/>
      <c r="K27" s="15"/>
      <c r="L27" s="15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>
        <f>[1]Custo!E$307</f>
        <v>826900</v>
      </c>
      <c r="AE27" s="10">
        <f>[1]Custo!F$307</f>
        <v>826900</v>
      </c>
      <c r="AF27" s="10">
        <f>[1]Custo!G$307</f>
        <v>826900</v>
      </c>
      <c r="AG27" s="10">
        <f>[1]Custo!H$307</f>
        <v>826900</v>
      </c>
      <c r="AH27" s="10">
        <f>[1]Custo!I$307</f>
        <v>826900</v>
      </c>
      <c r="AI27" s="10">
        <f>[1]Custo!J$307</f>
        <v>826900</v>
      </c>
      <c r="AJ27" s="10">
        <f>[1]Custo!K$307</f>
        <v>826900</v>
      </c>
      <c r="AK27" s="10">
        <f>[1]Custo!L$307</f>
        <v>826900</v>
      </c>
      <c r="AL27" s="10">
        <f>[1]Custo!M$307</f>
        <v>826900</v>
      </c>
      <c r="AM27" s="10">
        <f>[1]Custo!N$307</f>
        <v>826900</v>
      </c>
      <c r="AN27" s="10">
        <f>[1]Custo!C308</f>
        <v>826900</v>
      </c>
      <c r="AO27" s="10">
        <f>[1]Custo!D308</f>
        <v>826900</v>
      </c>
      <c r="AP27" s="10">
        <f>[1]Custo!E308</f>
        <v>826900</v>
      </c>
      <c r="AQ27" s="10">
        <f>[1]Custo!F308</f>
        <v>826900</v>
      </c>
      <c r="AR27" s="10">
        <f>[1]Custo!G308</f>
        <v>826900</v>
      </c>
      <c r="AS27" s="10">
        <f>[1]Custo!H308</f>
        <v>826900</v>
      </c>
      <c r="AT27" s="10">
        <f>[1]Custo!I308</f>
        <v>826900</v>
      </c>
      <c r="AU27" s="10">
        <f>[1]Custo!J308</f>
        <v>826900</v>
      </c>
      <c r="AV27" s="10">
        <f>[1]Custo!K308</f>
        <v>826900</v>
      </c>
      <c r="AW27" s="10">
        <f>[1]Custo!L308</f>
        <v>826900</v>
      </c>
      <c r="AX27" s="10">
        <f>[1]Custo!M308</f>
        <v>826900</v>
      </c>
      <c r="AY27" s="10">
        <f>[1]Custo!N308</f>
        <v>826900</v>
      </c>
      <c r="AZ27" s="10">
        <f>[1]Custo!C309</f>
        <v>826900</v>
      </c>
      <c r="BA27" s="10">
        <f>[1]Custo!D309</f>
        <v>826900</v>
      </c>
      <c r="BB27" s="10">
        <f>[1]Custo!E309</f>
        <v>826900</v>
      </c>
      <c r="BC27" s="10">
        <f>[1]Custo!F309</f>
        <v>826900</v>
      </c>
      <c r="BD27" s="10">
        <f>[1]Custo!G309</f>
        <v>826900</v>
      </c>
      <c r="BE27" s="10">
        <f>[1]Custo!H309</f>
        <v>826900</v>
      </c>
      <c r="BF27" s="10">
        <f>[1]Custo!I309</f>
        <v>826900</v>
      </c>
      <c r="BG27" s="10">
        <f>[1]Custo!J309</f>
        <v>826900</v>
      </c>
      <c r="BH27" s="10">
        <f>[1]Custo!K309</f>
        <v>826900</v>
      </c>
      <c r="BI27" s="10">
        <f>[1]Custo!L309</f>
        <v>826900</v>
      </c>
      <c r="BJ27" s="10">
        <f>[1]Custo!M309</f>
        <v>826900</v>
      </c>
      <c r="BK27" s="10">
        <f>[1]Custo!N309</f>
        <v>826900</v>
      </c>
      <c r="BL27" s="10">
        <f>[1]Custo!C310</f>
        <v>826900</v>
      </c>
      <c r="BM27" s="10">
        <f>[1]Custo!D310</f>
        <v>826900</v>
      </c>
      <c r="BN27" s="10">
        <f>[1]Custo!E310</f>
        <v>826900</v>
      </c>
      <c r="BO27" s="10">
        <f>[1]Custo!F310</f>
        <v>826900</v>
      </c>
      <c r="BP27" s="10">
        <f>[1]Custo!G310</f>
        <v>826900</v>
      </c>
      <c r="BQ27" s="10">
        <f>[1]Custo!H310</f>
        <v>826900</v>
      </c>
      <c r="BR27" s="10">
        <f>[1]Custo!I310</f>
        <v>826900</v>
      </c>
      <c r="BS27" s="10">
        <f>[1]Custo!J310</f>
        <v>826900</v>
      </c>
      <c r="BT27" s="10">
        <f>[1]Custo!K310</f>
        <v>826900</v>
      </c>
      <c r="BU27" s="10">
        <f>[1]Custo!L310</f>
        <v>826900</v>
      </c>
      <c r="BV27" s="10">
        <f>[1]Custo!M310</f>
        <v>826900</v>
      </c>
      <c r="BW27" s="10">
        <f>[1]Custo!N310</f>
        <v>826900</v>
      </c>
      <c r="BX27" s="6">
        <f t="shared" si="0"/>
        <v>38037400</v>
      </c>
    </row>
    <row r="28" spans="2:76" x14ac:dyDescent="0.25">
      <c r="B28" s="8" t="s">
        <v>131</v>
      </c>
      <c r="C28" s="13" t="s">
        <v>93</v>
      </c>
      <c r="D28" s="9"/>
      <c r="E28" s="9"/>
      <c r="F28" s="9"/>
      <c r="G28" s="9"/>
      <c r="H28" s="15"/>
      <c r="I28" s="15"/>
      <c r="J28" s="15"/>
      <c r="K28" s="15"/>
      <c r="L28" s="15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>
        <f>'[1]Summary RP'!CD115*1000000</f>
        <v>7617209.9500000002</v>
      </c>
      <c r="AH28" s="10">
        <f>'[1]Summary RP'!CE115*1000000</f>
        <v>16285101.349999998</v>
      </c>
      <c r="AI28" s="10">
        <f>'[1]Summary RP'!CF115*1000000</f>
        <v>16621764.450000001</v>
      </c>
      <c r="AJ28" s="10">
        <f>'[1]Summary RP'!CG115*1000000</f>
        <v>14082689.299999997</v>
      </c>
      <c r="AK28" s="10">
        <f>'[1]Summary RP'!CH115*1000000</f>
        <v>15804689.699999997</v>
      </c>
      <c r="AL28" s="10">
        <f>'[1]Summary RP'!CI115*1000000</f>
        <v>14092121.050000006</v>
      </c>
      <c r="AM28" s="10">
        <f>'[1]Summary RP'!CJ115*1000000</f>
        <v>12754277.300000001</v>
      </c>
      <c r="AN28" s="10">
        <f>'[1]Summary RP'!CK115*1000000</f>
        <v>13441565.899999999</v>
      </c>
      <c r="AO28" s="10">
        <f>'[1]Summary RP'!CL115*1000000</f>
        <v>12307075.950000003</v>
      </c>
      <c r="AP28" s="10">
        <f>'[1]Summary RP'!CM115*1000000</f>
        <v>11781081.899999997</v>
      </c>
      <c r="AQ28" s="10">
        <f>'[1]Summary RP'!CN115*1000000</f>
        <v>12495957.400000004</v>
      </c>
      <c r="AR28" s="10">
        <f>'[1]Summary RP'!CO115*1000000</f>
        <v>13858720.500000004</v>
      </c>
      <c r="AS28" s="10">
        <f>'[1]Summary RP'!CP115*1000000</f>
        <v>11795994.449999996</v>
      </c>
      <c r="AT28" s="10">
        <f>'[1]Summary RP'!CQ115*1000000</f>
        <v>14033410.15</v>
      </c>
      <c r="AU28" s="10">
        <f>'[1]Summary RP'!CR115*1000000</f>
        <v>13541697.450000001</v>
      </c>
      <c r="AV28" s="10">
        <f>'[1]Summary RP'!CS115*1000000</f>
        <v>13035169.849999996</v>
      </c>
      <c r="AW28" s="10">
        <f>'[1]Summary RP'!CT115*1000000</f>
        <v>14399779</v>
      </c>
      <c r="AX28" s="10">
        <f>'[1]Summary RP'!CU115*1000000</f>
        <v>13261062.199999997</v>
      </c>
      <c r="AY28" s="10">
        <f>'[1]Summary RP'!CV115*1000000</f>
        <v>13025533.500000004</v>
      </c>
      <c r="AZ28" s="10">
        <f>'[1]Summary RP'!CW115*1000000</f>
        <v>13429144.199999999</v>
      </c>
      <c r="BA28" s="10">
        <f>'[1]Summary RP'!CX115*1000000</f>
        <v>11082335.699999997</v>
      </c>
      <c r="BB28" s="10">
        <f>'[1]Summary RP'!CY115*1000000</f>
        <v>13038685.250000004</v>
      </c>
      <c r="BC28" s="10">
        <f>'[1]Summary RP'!CZ115*1000000</f>
        <v>12526886.099999996</v>
      </c>
      <c r="BD28" s="10">
        <f>'[1]Summary RP'!DA115*1000000</f>
        <v>13269736.000000004</v>
      </c>
      <c r="BE28" s="10">
        <f>'[1]Summary RP'!DB115*1000000</f>
        <v>12423023.699999999</v>
      </c>
      <c r="BF28" s="10">
        <f>'[1]Summary RP'!DC115*1000000</f>
        <v>14108410</v>
      </c>
      <c r="BG28" s="10">
        <f>'[1]Summary RP'!DD115*1000000</f>
        <v>13003486.299999999</v>
      </c>
      <c r="BH28" s="10">
        <f>'[1]Summary RP'!DE115*1000000</f>
        <v>13121525.000000004</v>
      </c>
      <c r="BI28" s="10">
        <f>'[1]Summary RP'!DF115*1000000</f>
        <v>13873963.199999994</v>
      </c>
      <c r="BJ28" s="10">
        <f>'[1]Summary RP'!DG115*1000000</f>
        <v>12088727.450000003</v>
      </c>
      <c r="BK28" s="10">
        <f>'[1]Summary RP'!DH115*1000000</f>
        <v>13774440.799999993</v>
      </c>
      <c r="BL28" s="10">
        <f>'[1]Summary RP'!DI115*1000000</f>
        <v>12927968.749999998</v>
      </c>
      <c r="BM28" s="10">
        <f>'[1]Summary RP'!DJ115*1000000</f>
        <v>11166533.25</v>
      </c>
      <c r="BN28" s="10">
        <f>'[1]Summary RP'!DK115*1000000</f>
        <v>13128072.199999999</v>
      </c>
      <c r="BO28" s="10">
        <f>'[1]Summary RP'!DL115*1000000</f>
        <v>13237086.800000004</v>
      </c>
      <c r="BP28" s="10">
        <f>'[1]Summary RP'!DM115*1000000</f>
        <v>12708932.049999991</v>
      </c>
      <c r="BQ28" s="10">
        <f>'[1]Summary RP'!DN115*1000000</f>
        <v>13761946.250000009</v>
      </c>
      <c r="BR28" s="10">
        <f>'[1]Summary RP'!DO115*1000000</f>
        <v>14164792.800000001</v>
      </c>
      <c r="BS28" s="10">
        <f>'[1]Summary RP'!DP115*1000000</f>
        <v>13045607.549999999</v>
      </c>
      <c r="BT28" s="10">
        <f>'[1]Summary RP'!DQ115*1000000</f>
        <v>13153927.750000002</v>
      </c>
      <c r="BU28" s="10">
        <f>'[1]Summary RP'!DR115*1000000</f>
        <v>13263191.9</v>
      </c>
      <c r="BV28" s="10">
        <f>'[1]Summary RP'!DS115*1000000</f>
        <v>12094901.100000001</v>
      </c>
      <c r="BW28" s="10">
        <f>'[1]Summary RP'!DT115*1000000</f>
        <v>14386213.399999995</v>
      </c>
      <c r="BX28" s="6">
        <f t="shared" si="0"/>
        <v>567014438.85000002</v>
      </c>
    </row>
    <row r="29" spans="2:76" x14ac:dyDescent="0.25">
      <c r="B29" s="11" t="s">
        <v>131</v>
      </c>
      <c r="C29" s="13" t="s">
        <v>94</v>
      </c>
      <c r="D29" s="9"/>
      <c r="E29" s="9"/>
      <c r="F29" s="9"/>
      <c r="G29" s="9"/>
      <c r="H29" s="15"/>
      <c r="I29" s="15"/>
      <c r="J29" s="15"/>
      <c r="K29" s="15"/>
      <c r="L29" s="15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>
        <f>[1]Custo!H344</f>
        <v>510233.33333333331</v>
      </c>
      <c r="AH29" s="10">
        <f>[1]Custo!I344</f>
        <v>510233.33333333331</v>
      </c>
      <c r="AI29" s="10">
        <f>[1]Custo!J344</f>
        <v>510233.33333333331</v>
      </c>
      <c r="AJ29" s="10">
        <f>[1]Custo!K344</f>
        <v>510233.33333333331</v>
      </c>
      <c r="AK29" s="10">
        <f>[1]Custo!L344</f>
        <v>510233.33333333331</v>
      </c>
      <c r="AL29" s="10">
        <f>[1]Custo!M344</f>
        <v>510233.33333333331</v>
      </c>
      <c r="AM29" s="10">
        <f>[1]Custo!N344</f>
        <v>510233.33333333331</v>
      </c>
      <c r="AN29" s="10">
        <f>[1]Custo!C345</f>
        <v>510233.33333333331</v>
      </c>
      <c r="AO29" s="10">
        <f>[1]Custo!D345</f>
        <v>510233.33333333331</v>
      </c>
      <c r="AP29" s="10">
        <f>[1]Custo!E345</f>
        <v>510233.33333333331</v>
      </c>
      <c r="AQ29" s="10">
        <f>[1]Custo!F345</f>
        <v>510233.33333333331</v>
      </c>
      <c r="AR29" s="10">
        <f>[1]Custo!G345</f>
        <v>510233.33333333331</v>
      </c>
      <c r="AS29" s="10">
        <f>[1]Custo!H345</f>
        <v>510233.33333333331</v>
      </c>
      <c r="AT29" s="10">
        <f>[1]Custo!I345</f>
        <v>510233.33333333331</v>
      </c>
      <c r="AU29" s="10">
        <f>[1]Custo!J345</f>
        <v>510233.33333333331</v>
      </c>
      <c r="AV29" s="10">
        <f>[1]Custo!K345</f>
        <v>510233.33333333331</v>
      </c>
      <c r="AW29" s="10">
        <f>[1]Custo!L345</f>
        <v>510233.33333333331</v>
      </c>
      <c r="AX29" s="10">
        <f>[1]Custo!M345</f>
        <v>510233.33333333331</v>
      </c>
      <c r="AY29" s="10">
        <f>[1]Custo!N345</f>
        <v>510233.33333333331</v>
      </c>
      <c r="AZ29" s="10">
        <f>[1]Custo!C346</f>
        <v>510233.33333333331</v>
      </c>
      <c r="BA29" s="10">
        <f>[1]Custo!D346</f>
        <v>510233.33333333331</v>
      </c>
      <c r="BB29" s="10">
        <f>[1]Custo!E346</f>
        <v>510233.33333333331</v>
      </c>
      <c r="BC29" s="10">
        <f>[1]Custo!F346</f>
        <v>510233.33333333331</v>
      </c>
      <c r="BD29" s="10">
        <f>[1]Custo!G346</f>
        <v>510233.33333333331</v>
      </c>
      <c r="BE29" s="10">
        <f>[1]Custo!H346</f>
        <v>510233.33333333331</v>
      </c>
      <c r="BF29" s="10">
        <f>[1]Custo!I346</f>
        <v>510233.33333333331</v>
      </c>
      <c r="BG29" s="10">
        <f>[1]Custo!J346</f>
        <v>510233.33333333331</v>
      </c>
      <c r="BH29" s="10">
        <f>[1]Custo!K346</f>
        <v>510233.33333333331</v>
      </c>
      <c r="BI29" s="10">
        <f>[1]Custo!L346</f>
        <v>510233.33333333331</v>
      </c>
      <c r="BJ29" s="10">
        <f>[1]Custo!M346</f>
        <v>510233.33333333331</v>
      </c>
      <c r="BK29" s="10">
        <f>[1]Custo!N346</f>
        <v>510233.33333333331</v>
      </c>
      <c r="BL29" s="10">
        <f>[1]Custo!C347</f>
        <v>510233.33333333331</v>
      </c>
      <c r="BM29" s="10">
        <f>[1]Custo!D347</f>
        <v>510233.33333333331</v>
      </c>
      <c r="BN29" s="10">
        <f>[1]Custo!E347</f>
        <v>510233.33333333331</v>
      </c>
      <c r="BO29" s="10">
        <f>[1]Custo!F347</f>
        <v>510233.33333333331</v>
      </c>
      <c r="BP29" s="10">
        <f>[1]Custo!G347</f>
        <v>510233.33333333331</v>
      </c>
      <c r="BQ29" s="10">
        <f>[1]Custo!H347</f>
        <v>510233.33333333331</v>
      </c>
      <c r="BR29" s="10">
        <f>[1]Custo!I347</f>
        <v>510233.33333333331</v>
      </c>
      <c r="BS29" s="10">
        <f>[1]Custo!J347</f>
        <v>510233.33333333331</v>
      </c>
      <c r="BT29" s="10">
        <f>[1]Custo!K347</f>
        <v>510233.33333333331</v>
      </c>
      <c r="BU29" s="10">
        <f>[1]Custo!L347</f>
        <v>510233.33333333331</v>
      </c>
      <c r="BV29" s="10">
        <f>[1]Custo!M347</f>
        <v>510233.33333333331</v>
      </c>
      <c r="BW29" s="10">
        <f>[1]Custo!N347</f>
        <v>510233.33333333331</v>
      </c>
      <c r="BX29" s="6">
        <f t="shared" si="0"/>
        <v>21940033.333333328</v>
      </c>
    </row>
    <row r="30" spans="2:76" x14ac:dyDescent="0.25">
      <c r="B30" s="8" t="s">
        <v>131</v>
      </c>
      <c r="C30" s="13" t="s">
        <v>95</v>
      </c>
      <c r="D30" s="9"/>
      <c r="E30" s="9"/>
      <c r="F30" s="9"/>
      <c r="G30" s="9"/>
      <c r="H30" s="15"/>
      <c r="I30" s="15"/>
      <c r="J30" s="15"/>
      <c r="K30" s="15"/>
      <c r="L30" s="15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>
        <f>'[1]Summary RP'!CP116*1000000</f>
        <v>2464499.1</v>
      </c>
      <c r="AT30" s="10">
        <f>'[1]Summary RP'!CQ116*1000000</f>
        <v>6337669.0999999996</v>
      </c>
      <c r="AU30" s="10">
        <f>'[1]Summary RP'!CR116*1000000</f>
        <v>6115605.3000000007</v>
      </c>
      <c r="AV30" s="10">
        <f>'[1]Summary RP'!CS116*1000000</f>
        <v>5886850.8999999985</v>
      </c>
      <c r="AW30" s="10">
        <f>'[1]Summary RP'!CT116*1000000</f>
        <v>6503126</v>
      </c>
      <c r="AX30" s="10">
        <f>'[1]Summary RP'!CU116*1000000</f>
        <v>5988866.7999999989</v>
      </c>
      <c r="AY30" s="10">
        <f>'[1]Summary RP'!CV116*1000000</f>
        <v>5882499.0000000019</v>
      </c>
      <c r="AZ30" s="10">
        <f>'[1]Summary RP'!CW116*1000000</f>
        <v>6064774.7999999998</v>
      </c>
      <c r="BA30" s="10">
        <f>'[1]Summary RP'!CX116*1000000</f>
        <v>5004925.7999999989</v>
      </c>
      <c r="BB30" s="10">
        <f>'[1]Summary RP'!CY116*1000000</f>
        <v>5888438.5000000019</v>
      </c>
      <c r="BC30" s="10">
        <f>'[1]Summary RP'!CZ116*1000000</f>
        <v>5657303.3999999985</v>
      </c>
      <c r="BD30" s="10">
        <f>'[1]Summary RP'!DA116*1000000</f>
        <v>5992784.0000000019</v>
      </c>
      <c r="BE30" s="10">
        <f>'[1]Summary RP'!DB116*1000000</f>
        <v>5610397.7999999998</v>
      </c>
      <c r="BF30" s="10">
        <f>'[1]Summary RP'!DC116*1000000</f>
        <v>6371540</v>
      </c>
      <c r="BG30" s="10">
        <f>'[1]Summary RP'!DD116*1000000</f>
        <v>5872542.2000000002</v>
      </c>
      <c r="BH30" s="10">
        <f>'[1]Summary RP'!DE116*1000000</f>
        <v>5925850.0000000019</v>
      </c>
      <c r="BI30" s="10">
        <f>'[1]Summary RP'!DF116*1000000</f>
        <v>6265660.799999997</v>
      </c>
      <c r="BJ30" s="10">
        <f>'[1]Summary RP'!DG116*1000000</f>
        <v>5459425.3000000017</v>
      </c>
      <c r="BK30" s="10">
        <f>'[1]Summary RP'!DH116*1000000</f>
        <v>6220715.1999999974</v>
      </c>
      <c r="BL30" s="10">
        <f>'[1]Summary RP'!DI116*1000000</f>
        <v>5838437.4999999991</v>
      </c>
      <c r="BM30" s="10">
        <f>'[1]Summary RP'!DJ116*1000000</f>
        <v>5042950.5</v>
      </c>
      <c r="BN30" s="10">
        <f>'[1]Summary RP'!DK116*1000000</f>
        <v>5928806.7999999998</v>
      </c>
      <c r="BO30" s="10">
        <f>'[1]Summary RP'!DL116*1000000</f>
        <v>5978039.200000002</v>
      </c>
      <c r="BP30" s="10">
        <f>'[1]Summary RP'!DM116*1000000</f>
        <v>5739517.6999999965</v>
      </c>
      <c r="BQ30" s="10">
        <f>'[1]Summary RP'!DN116*1000000</f>
        <v>6215072.5000000037</v>
      </c>
      <c r="BR30" s="10">
        <f>'[1]Summary RP'!DO116*1000000</f>
        <v>6397003.2000000002</v>
      </c>
      <c r="BS30" s="10">
        <f>'[1]Summary RP'!DP116*1000000</f>
        <v>5891564.6999999993</v>
      </c>
      <c r="BT30" s="10">
        <f>'[1]Summary RP'!DQ116*1000000</f>
        <v>5940483.5000000009</v>
      </c>
      <c r="BU30" s="10">
        <f>'[1]Summary RP'!DR116*1000000</f>
        <v>5989828.6000000006</v>
      </c>
      <c r="BV30" s="10">
        <f>'[1]Summary RP'!DS116*1000000</f>
        <v>5462213.4000000004</v>
      </c>
      <c r="BW30" s="10">
        <f>'[1]Summary RP'!DT116*1000000</f>
        <v>6496999.5999999978</v>
      </c>
      <c r="BX30" s="6">
        <f t="shared" si="0"/>
        <v>180434391.19999996</v>
      </c>
    </row>
    <row r="31" spans="2:76" x14ac:dyDescent="0.25">
      <c r="B31" s="11" t="s">
        <v>131</v>
      </c>
      <c r="C31" s="13" t="s">
        <v>96</v>
      </c>
      <c r="D31" s="9"/>
      <c r="E31" s="9"/>
      <c r="F31" s="9"/>
      <c r="G31" s="9"/>
      <c r="H31" s="15"/>
      <c r="I31" s="15"/>
      <c r="J31" s="15"/>
      <c r="K31" s="15"/>
      <c r="L31" s="15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>
        <f>[1]Custo!H378</f>
        <v>226900</v>
      </c>
      <c r="AT31" s="10">
        <f>[1]Custo!I378</f>
        <v>226900</v>
      </c>
      <c r="AU31" s="10">
        <f>[1]Custo!J378</f>
        <v>226900</v>
      </c>
      <c r="AV31" s="10">
        <f>[1]Custo!K378</f>
        <v>226900</v>
      </c>
      <c r="AW31" s="10">
        <f>[1]Custo!L378</f>
        <v>226900</v>
      </c>
      <c r="AX31" s="10">
        <f>[1]Custo!M378</f>
        <v>226900</v>
      </c>
      <c r="AY31" s="10">
        <f>[1]Custo!N378</f>
        <v>226900</v>
      </c>
      <c r="AZ31" s="10">
        <f>[1]Custo!C379</f>
        <v>226900</v>
      </c>
      <c r="BA31" s="10">
        <f>[1]Custo!D379</f>
        <v>226900</v>
      </c>
      <c r="BB31" s="10">
        <f>[1]Custo!E379</f>
        <v>226900</v>
      </c>
      <c r="BC31" s="10">
        <f>[1]Custo!F379</f>
        <v>226900</v>
      </c>
      <c r="BD31" s="10">
        <f>[1]Custo!G379</f>
        <v>226900</v>
      </c>
      <c r="BE31" s="10">
        <f>[1]Custo!H379</f>
        <v>226900</v>
      </c>
      <c r="BF31" s="10">
        <f>[1]Custo!I379</f>
        <v>226900</v>
      </c>
      <c r="BG31" s="10">
        <f>[1]Custo!J379</f>
        <v>226900</v>
      </c>
      <c r="BH31" s="10">
        <f>[1]Custo!K379</f>
        <v>226900</v>
      </c>
      <c r="BI31" s="10">
        <f>[1]Custo!L379</f>
        <v>226900</v>
      </c>
      <c r="BJ31" s="10">
        <f>[1]Custo!M379</f>
        <v>226900</v>
      </c>
      <c r="BK31" s="10">
        <f>[1]Custo!N379</f>
        <v>226900</v>
      </c>
      <c r="BL31" s="10">
        <f>[1]Custo!C380</f>
        <v>226900</v>
      </c>
      <c r="BM31" s="10">
        <f>[1]Custo!D380</f>
        <v>226900</v>
      </c>
      <c r="BN31" s="10">
        <f>[1]Custo!E380</f>
        <v>226900</v>
      </c>
      <c r="BO31" s="10">
        <f>[1]Custo!F380</f>
        <v>226900</v>
      </c>
      <c r="BP31" s="10">
        <f>[1]Custo!G380</f>
        <v>226900</v>
      </c>
      <c r="BQ31" s="10">
        <f>[1]Custo!H380</f>
        <v>226900</v>
      </c>
      <c r="BR31" s="10">
        <f>[1]Custo!I380</f>
        <v>226900</v>
      </c>
      <c r="BS31" s="10">
        <f>[1]Custo!J380</f>
        <v>226900</v>
      </c>
      <c r="BT31" s="10">
        <f>[1]Custo!K380</f>
        <v>226900</v>
      </c>
      <c r="BU31" s="10">
        <f>[1]Custo!L380</f>
        <v>226900</v>
      </c>
      <c r="BV31" s="10">
        <f>[1]Custo!M380</f>
        <v>226900</v>
      </c>
      <c r="BW31" s="10">
        <f>[1]Custo!N380</f>
        <v>226900</v>
      </c>
      <c r="BX31" s="6">
        <f t="shared" si="0"/>
        <v>7033900</v>
      </c>
    </row>
    <row r="32" spans="2:76" x14ac:dyDescent="0.25">
      <c r="B32" s="8" t="s">
        <v>131</v>
      </c>
      <c r="C32" s="8" t="s">
        <v>97</v>
      </c>
      <c r="D32" s="9"/>
      <c r="E32" s="9"/>
      <c r="F32" s="9"/>
      <c r="G32" s="9"/>
      <c r="H32" s="15"/>
      <c r="I32" s="15"/>
      <c r="J32" s="15"/>
      <c r="K32" s="15"/>
      <c r="L32" s="15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6">
        <f t="shared" si="0"/>
        <v>0</v>
      </c>
    </row>
    <row r="33" spans="2:76" x14ac:dyDescent="0.25">
      <c r="B33" s="11" t="s">
        <v>131</v>
      </c>
      <c r="C33" s="11" t="s">
        <v>98</v>
      </c>
      <c r="D33" s="9"/>
      <c r="E33" s="9"/>
      <c r="F33" s="9"/>
      <c r="G33" s="9"/>
      <c r="H33" s="15"/>
      <c r="I33" s="15"/>
      <c r="J33" s="15"/>
      <c r="K33" s="15"/>
      <c r="L33" s="15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6">
        <f t="shared" si="0"/>
        <v>0</v>
      </c>
    </row>
    <row r="34" spans="2:76" x14ac:dyDescent="0.25">
      <c r="B34" s="8" t="s">
        <v>131</v>
      </c>
      <c r="C34" s="8" t="s">
        <v>99</v>
      </c>
      <c r="D34" s="9"/>
      <c r="E34" s="9"/>
      <c r="F34" s="9"/>
      <c r="G34" s="9"/>
      <c r="H34" s="15"/>
      <c r="I34" s="15"/>
      <c r="J34" s="15"/>
      <c r="K34" s="15"/>
      <c r="L34" s="15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6">
        <f t="shared" si="0"/>
        <v>0</v>
      </c>
    </row>
    <row r="35" spans="2:76" x14ac:dyDescent="0.25">
      <c r="B35" s="11" t="s">
        <v>131</v>
      </c>
      <c r="C35" s="11" t="s">
        <v>100</v>
      </c>
      <c r="D35" s="9"/>
      <c r="E35" s="9"/>
      <c r="F35" s="9"/>
      <c r="G35" s="9"/>
      <c r="H35" s="15"/>
      <c r="I35" s="15"/>
      <c r="J35" s="15"/>
      <c r="K35" s="15"/>
      <c r="L35" s="15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6">
        <f t="shared" si="0"/>
        <v>0</v>
      </c>
    </row>
    <row r="36" spans="2:76" x14ac:dyDescent="0.25">
      <c r="B36" s="8" t="s">
        <v>131</v>
      </c>
      <c r="C36" s="8" t="s">
        <v>101</v>
      </c>
      <c r="D36" s="9"/>
      <c r="E36" s="9"/>
      <c r="F36" s="9"/>
      <c r="G36" s="9"/>
      <c r="H36" s="15"/>
      <c r="I36" s="15"/>
      <c r="J36" s="15"/>
      <c r="K36" s="15"/>
      <c r="L36" s="15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6">
        <f t="shared" si="0"/>
        <v>0</v>
      </c>
    </row>
    <row r="37" spans="2:76" x14ac:dyDescent="0.25">
      <c r="B37" s="11" t="s">
        <v>131</v>
      </c>
      <c r="C37" s="11" t="s">
        <v>102</v>
      </c>
      <c r="D37" s="9"/>
      <c r="E37" s="9"/>
      <c r="F37" s="9"/>
      <c r="G37" s="9"/>
      <c r="H37" s="15"/>
      <c r="I37" s="15"/>
      <c r="J37" s="15"/>
      <c r="K37" s="15"/>
      <c r="L37" s="15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6">
        <f t="shared" si="0"/>
        <v>0</v>
      </c>
    </row>
    <row r="38" spans="2:76" x14ac:dyDescent="0.25">
      <c r="B38" s="8" t="s">
        <v>131</v>
      </c>
      <c r="C38" s="8" t="s">
        <v>103</v>
      </c>
      <c r="D38" s="9"/>
      <c r="E38" s="9"/>
      <c r="F38" s="9"/>
      <c r="G38" s="9"/>
      <c r="H38" s="15"/>
      <c r="I38" s="15"/>
      <c r="J38" s="15"/>
      <c r="K38" s="15"/>
      <c r="L38" s="15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6">
        <f t="shared" si="0"/>
        <v>0</v>
      </c>
    </row>
    <row r="39" spans="2:76" x14ac:dyDescent="0.25">
      <c r="B39" s="11" t="s">
        <v>131</v>
      </c>
      <c r="C39" s="11" t="s">
        <v>104</v>
      </c>
      <c r="D39" s="9"/>
      <c r="E39" s="9"/>
      <c r="F39" s="9"/>
      <c r="G39" s="9"/>
      <c r="H39" s="15"/>
      <c r="I39" s="15"/>
      <c r="J39" s="15"/>
      <c r="K39" s="15"/>
      <c r="L39" s="15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6">
        <f t="shared" si="0"/>
        <v>0</v>
      </c>
    </row>
    <row r="40" spans="2:76" x14ac:dyDescent="0.25">
      <c r="B40" s="8" t="s">
        <v>131</v>
      </c>
      <c r="C40" s="8" t="s">
        <v>105</v>
      </c>
      <c r="D40" s="9"/>
      <c r="E40" s="9"/>
      <c r="F40" s="9"/>
      <c r="G40" s="9"/>
      <c r="H40" s="15"/>
      <c r="I40" s="15"/>
      <c r="J40" s="15"/>
      <c r="K40" s="15"/>
      <c r="L40" s="15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6">
        <f t="shared" si="0"/>
        <v>0</v>
      </c>
    </row>
    <row r="41" spans="2:76" x14ac:dyDescent="0.25">
      <c r="B41" s="11" t="s">
        <v>131</v>
      </c>
      <c r="C41" s="11" t="s">
        <v>106</v>
      </c>
      <c r="D41" s="9"/>
      <c r="E41" s="9"/>
      <c r="F41" s="9"/>
      <c r="G41" s="9"/>
      <c r="H41" s="15"/>
      <c r="I41" s="15"/>
      <c r="J41" s="15"/>
      <c r="K41" s="15"/>
      <c r="L41" s="15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6">
        <f t="shared" si="0"/>
        <v>0</v>
      </c>
    </row>
    <row r="42" spans="2:76" x14ac:dyDescent="0.25">
      <c r="B42" s="8" t="s">
        <v>131</v>
      </c>
      <c r="C42" s="8" t="s">
        <v>107</v>
      </c>
      <c r="D42" s="9"/>
      <c r="E42" s="9"/>
      <c r="F42" s="9"/>
      <c r="G42" s="9"/>
      <c r="H42" s="15"/>
      <c r="I42" s="15"/>
      <c r="J42" s="15"/>
      <c r="K42" s="15"/>
      <c r="L42" s="15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6">
        <f t="shared" si="0"/>
        <v>0</v>
      </c>
    </row>
    <row r="43" spans="2:76" x14ac:dyDescent="0.25">
      <c r="B43" s="11" t="s">
        <v>131</v>
      </c>
      <c r="C43" s="11" t="s">
        <v>108</v>
      </c>
      <c r="D43" s="9"/>
      <c r="E43" s="9"/>
      <c r="F43" s="9"/>
      <c r="G43" s="9"/>
      <c r="H43" s="15"/>
      <c r="I43" s="15"/>
      <c r="J43" s="15"/>
      <c r="K43" s="15"/>
      <c r="L43" s="15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6">
        <f t="shared" si="0"/>
        <v>0</v>
      </c>
    </row>
    <row r="44" spans="2:76" x14ac:dyDescent="0.25">
      <c r="B44" s="8" t="s">
        <v>131</v>
      </c>
      <c r="C44" s="8" t="s">
        <v>109</v>
      </c>
      <c r="D44" s="9"/>
      <c r="E44" s="9"/>
      <c r="F44" s="9"/>
      <c r="G44" s="9"/>
      <c r="H44" s="15"/>
      <c r="I44" s="15"/>
      <c r="J44" s="15"/>
      <c r="K44" s="15"/>
      <c r="L44" s="15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6">
        <f t="shared" si="0"/>
        <v>0</v>
      </c>
    </row>
    <row r="45" spans="2:76" x14ac:dyDescent="0.25">
      <c r="B45" s="11" t="s">
        <v>131</v>
      </c>
      <c r="C45" s="11" t="s">
        <v>110</v>
      </c>
      <c r="D45" s="9"/>
      <c r="E45" s="9"/>
      <c r="F45" s="9"/>
      <c r="G45" s="9"/>
      <c r="H45" s="15"/>
      <c r="I45" s="15"/>
      <c r="J45" s="15"/>
      <c r="K45" s="15"/>
      <c r="L45" s="15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6">
        <f t="shared" si="0"/>
        <v>0</v>
      </c>
    </row>
    <row r="46" spans="2:76" x14ac:dyDescent="0.25">
      <c r="B46" s="8" t="s">
        <v>131</v>
      </c>
      <c r="C46" s="8" t="s">
        <v>111</v>
      </c>
      <c r="D46" s="9"/>
      <c r="E46" s="9"/>
      <c r="F46" s="9"/>
      <c r="G46" s="9"/>
      <c r="H46" s="15"/>
      <c r="I46" s="15"/>
      <c r="J46" s="15"/>
      <c r="K46" s="15"/>
      <c r="L46" s="15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6">
        <f t="shared" si="0"/>
        <v>0</v>
      </c>
    </row>
    <row r="47" spans="2:76" x14ac:dyDescent="0.25">
      <c r="B47" s="11" t="s">
        <v>131</v>
      </c>
      <c r="C47" s="11" t="s">
        <v>112</v>
      </c>
      <c r="D47" s="9"/>
      <c r="E47" s="9"/>
      <c r="F47" s="9"/>
      <c r="G47" s="9"/>
      <c r="H47" s="15"/>
      <c r="I47" s="15"/>
      <c r="J47" s="15"/>
      <c r="K47" s="15"/>
      <c r="L47" s="15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6">
        <f t="shared" si="0"/>
        <v>0</v>
      </c>
    </row>
    <row r="48" spans="2:76" x14ac:dyDescent="0.25">
      <c r="B48" s="8" t="s">
        <v>131</v>
      </c>
      <c r="C48" s="8" t="s">
        <v>113</v>
      </c>
      <c r="D48" s="9"/>
      <c r="E48" s="9"/>
      <c r="F48" s="9"/>
      <c r="G48" s="9"/>
      <c r="H48" s="15"/>
      <c r="I48" s="15"/>
      <c r="J48" s="15"/>
      <c r="K48" s="15"/>
      <c r="L48" s="15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6">
        <f t="shared" si="0"/>
        <v>0</v>
      </c>
    </row>
    <row r="49" spans="2:76" x14ac:dyDescent="0.25">
      <c r="B49" s="11" t="s">
        <v>131</v>
      </c>
      <c r="C49" s="11" t="s">
        <v>114</v>
      </c>
      <c r="D49" s="9"/>
      <c r="E49" s="9"/>
      <c r="F49" s="9"/>
      <c r="G49" s="9"/>
      <c r="H49" s="15"/>
      <c r="I49" s="15"/>
      <c r="J49" s="15"/>
      <c r="K49" s="15"/>
      <c r="L49" s="15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6">
        <f t="shared" si="0"/>
        <v>0</v>
      </c>
    </row>
    <row r="50" spans="2:76" x14ac:dyDescent="0.25">
      <c r="B50" s="8" t="s">
        <v>131</v>
      </c>
      <c r="C50" s="8" t="s">
        <v>115</v>
      </c>
      <c r="D50" s="9"/>
      <c r="E50" s="9"/>
      <c r="F50" s="9"/>
      <c r="G50" s="9"/>
      <c r="H50" s="15"/>
      <c r="I50" s="15"/>
      <c r="J50" s="15"/>
      <c r="K50" s="15"/>
      <c r="L50" s="15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6">
        <f t="shared" si="0"/>
        <v>0</v>
      </c>
    </row>
    <row r="51" spans="2:76" x14ac:dyDescent="0.25">
      <c r="B51" s="11" t="s">
        <v>131</v>
      </c>
      <c r="C51" s="11" t="s">
        <v>116</v>
      </c>
      <c r="D51" s="9"/>
      <c r="E51" s="9"/>
      <c r="F51" s="9"/>
      <c r="G51" s="9"/>
      <c r="H51" s="15"/>
      <c r="I51" s="15"/>
      <c r="J51" s="15"/>
      <c r="K51" s="15"/>
      <c r="L51" s="15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6">
        <f t="shared" si="0"/>
        <v>0</v>
      </c>
    </row>
    <row r="52" spans="2:76" x14ac:dyDescent="0.25">
      <c r="B52" s="8" t="s">
        <v>131</v>
      </c>
      <c r="C52" s="8" t="s">
        <v>117</v>
      </c>
      <c r="D52" s="9"/>
      <c r="E52" s="9"/>
      <c r="F52" s="9"/>
      <c r="G52" s="9"/>
      <c r="H52" s="15"/>
      <c r="I52" s="15"/>
      <c r="J52" s="15"/>
      <c r="K52" s="15"/>
      <c r="L52" s="15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6">
        <f t="shared" si="0"/>
        <v>0</v>
      </c>
    </row>
    <row r="53" spans="2:76" x14ac:dyDescent="0.25">
      <c r="B53" s="11" t="s">
        <v>131</v>
      </c>
      <c r="C53" s="11" t="s">
        <v>118</v>
      </c>
      <c r="D53" s="9"/>
      <c r="E53" s="9"/>
      <c r="F53" s="9"/>
      <c r="G53" s="9"/>
      <c r="H53" s="15"/>
      <c r="I53" s="15"/>
      <c r="J53" s="15"/>
      <c r="K53" s="15"/>
      <c r="L53" s="15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6">
        <f t="shared" si="0"/>
        <v>0</v>
      </c>
    </row>
    <row r="54" spans="2:76" x14ac:dyDescent="0.25">
      <c r="B54" s="8" t="s">
        <v>131</v>
      </c>
      <c r="C54" s="8" t="s">
        <v>119</v>
      </c>
      <c r="D54" s="9"/>
      <c r="E54" s="9"/>
      <c r="F54" s="9"/>
      <c r="G54" s="9"/>
      <c r="H54" s="15"/>
      <c r="I54" s="15"/>
      <c r="J54" s="15"/>
      <c r="K54" s="15"/>
      <c r="L54" s="15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6">
        <f t="shared" si="0"/>
        <v>0</v>
      </c>
    </row>
    <row r="55" spans="2:76" x14ac:dyDescent="0.25">
      <c r="B55" s="11" t="s">
        <v>131</v>
      </c>
      <c r="C55" s="11" t="s">
        <v>120</v>
      </c>
      <c r="D55" s="9"/>
      <c r="E55" s="9"/>
      <c r="F55" s="9"/>
      <c r="G55" s="9"/>
      <c r="H55" s="15"/>
      <c r="I55" s="15"/>
      <c r="J55" s="15"/>
      <c r="K55" s="15"/>
      <c r="L55" s="15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6">
        <f t="shared" si="0"/>
        <v>0</v>
      </c>
    </row>
    <row r="56" spans="2:76" x14ac:dyDescent="0.25">
      <c r="B56" s="8" t="s">
        <v>131</v>
      </c>
      <c r="C56" s="8" t="s">
        <v>121</v>
      </c>
      <c r="D56" s="9">
        <v>0</v>
      </c>
      <c r="E56" s="9">
        <v>0</v>
      </c>
      <c r="F56" s="9">
        <v>0</v>
      </c>
      <c r="G56" s="9">
        <v>0</v>
      </c>
      <c r="H56" s="15"/>
      <c r="I56" s="15"/>
      <c r="J56" s="15"/>
      <c r="K56" s="15"/>
      <c r="L56" s="15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6">
        <f t="shared" si="0"/>
        <v>0</v>
      </c>
    </row>
    <row r="57" spans="2:76" x14ac:dyDescent="0.25">
      <c r="B57" s="11" t="s">
        <v>131</v>
      </c>
      <c r="C57" s="11" t="s">
        <v>122</v>
      </c>
      <c r="D57" s="9">
        <v>0</v>
      </c>
      <c r="E57" s="9">
        <v>0</v>
      </c>
      <c r="F57" s="9">
        <v>0</v>
      </c>
      <c r="G57" s="9">
        <v>0</v>
      </c>
      <c r="H57" s="15"/>
      <c r="I57" s="15"/>
      <c r="J57" s="15"/>
      <c r="K57" s="15"/>
      <c r="L57" s="15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6">
        <f t="shared" si="0"/>
        <v>0</v>
      </c>
    </row>
    <row r="58" spans="2:76" x14ac:dyDescent="0.25">
      <c r="B58" s="8" t="s">
        <v>131</v>
      </c>
      <c r="C58" s="8" t="s">
        <v>123</v>
      </c>
      <c r="D58" s="9">
        <v>1630991.7</v>
      </c>
      <c r="E58" s="9">
        <v>1659941.21</v>
      </c>
      <c r="F58" s="9">
        <v>2049155.55</v>
      </c>
      <c r="G58" s="9">
        <v>1861813.2</v>
      </c>
      <c r="H58" s="15"/>
      <c r="I58" s="15"/>
      <c r="J58" s="15"/>
      <c r="K58" s="15"/>
      <c r="L58" s="15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6">
        <f t="shared" si="0"/>
        <v>0</v>
      </c>
    </row>
    <row r="59" spans="2:76" x14ac:dyDescent="0.25">
      <c r="B59" s="11" t="s">
        <v>131</v>
      </c>
      <c r="C59" s="11" t="s">
        <v>124</v>
      </c>
      <c r="D59" s="9"/>
      <c r="E59" s="9"/>
      <c r="F59" s="9"/>
      <c r="G59" s="9">
        <v>89828445.670000002</v>
      </c>
      <c r="H59" s="15"/>
      <c r="I59" s="15"/>
      <c r="J59" s="15"/>
      <c r="K59" s="15"/>
      <c r="L59" s="15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6">
        <f t="shared" si="0"/>
        <v>0</v>
      </c>
    </row>
    <row r="60" spans="2:76" x14ac:dyDescent="0.25">
      <c r="B60" s="8" t="s">
        <v>131</v>
      </c>
      <c r="C60" s="8" t="s">
        <v>125</v>
      </c>
      <c r="D60" s="9"/>
      <c r="E60" s="9"/>
      <c r="F60" s="9"/>
      <c r="G60" s="9"/>
      <c r="H60" s="15"/>
      <c r="I60" s="15"/>
      <c r="J60" s="15"/>
      <c r="K60" s="15"/>
      <c r="L60" s="15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6">
        <f t="shared" si="0"/>
        <v>0</v>
      </c>
    </row>
    <row r="61" spans="2:76" x14ac:dyDescent="0.25">
      <c r="B61" s="11" t="s">
        <v>131</v>
      </c>
      <c r="C61" s="11" t="s">
        <v>126</v>
      </c>
      <c r="D61" s="9"/>
      <c r="E61" s="9"/>
      <c r="F61" s="9"/>
      <c r="G61" s="9"/>
      <c r="H61" s="15"/>
      <c r="I61" s="15"/>
      <c r="J61" s="15"/>
      <c r="K61" s="15"/>
      <c r="L61" s="15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6">
        <f t="shared" si="0"/>
        <v>0</v>
      </c>
    </row>
    <row r="62" spans="2:76" x14ac:dyDescent="0.25">
      <c r="B62" s="8" t="s">
        <v>131</v>
      </c>
      <c r="C62" s="8" t="s">
        <v>127</v>
      </c>
      <c r="D62" s="9"/>
      <c r="E62" s="9"/>
      <c r="F62" s="9"/>
      <c r="G62" s="9"/>
      <c r="H62" s="15"/>
      <c r="I62" s="15"/>
      <c r="J62" s="15"/>
      <c r="K62" s="15"/>
      <c r="L62" s="15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6">
        <f t="shared" si="0"/>
        <v>0</v>
      </c>
    </row>
    <row r="63" spans="2:76" x14ac:dyDescent="0.25">
      <c r="B63" s="11" t="s">
        <v>131</v>
      </c>
      <c r="C63" s="11" t="s">
        <v>128</v>
      </c>
      <c r="D63" s="9"/>
      <c r="E63" s="9"/>
      <c r="F63" s="9"/>
      <c r="G63" s="9"/>
      <c r="H63" s="15"/>
      <c r="I63" s="15"/>
      <c r="J63" s="15"/>
      <c r="K63" s="15"/>
      <c r="L63" s="15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6">
        <f t="shared" si="0"/>
        <v>0</v>
      </c>
    </row>
    <row r="64" spans="2:76" x14ac:dyDescent="0.25">
      <c r="B64" s="8" t="s">
        <v>131</v>
      </c>
      <c r="C64" s="8" t="s">
        <v>129</v>
      </c>
      <c r="D64" s="9"/>
      <c r="E64" s="9"/>
      <c r="F64" s="9"/>
      <c r="G64" s="9"/>
      <c r="H64" s="15"/>
      <c r="I64" s="15"/>
      <c r="J64" s="15"/>
      <c r="K64" s="15"/>
      <c r="L64" s="15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6">
        <f t="shared" si="0"/>
        <v>0</v>
      </c>
    </row>
    <row r="65" spans="76:76" x14ac:dyDescent="0.25">
      <c r="BX65" s="6">
        <f>SUM(BX14:BX64)</f>
        <v>4221297575.3525605</v>
      </c>
    </row>
  </sheetData>
  <phoneticPr fontId="6" type="noConversion"/>
  <pageMargins left="0.511811024" right="0.511811024" top="0.78740157499999996" bottom="0.78740157499999996" header="0.31496062000000002" footer="0.31496062000000002"/>
  <customProperties>
    <customPr name="EpmWorksheetKeyString_GUID" r:id="rId1"/>
    <customPr name="FPMExcelClientCellBasedFunctionStatus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87B-124C-45A0-8A99-DF66EE8B7DDA}">
  <sheetPr>
    <tabColor rgb="FF00B050"/>
  </sheetPr>
  <dimension ref="B1:BX65"/>
  <sheetViews>
    <sheetView zoomScale="60" zoomScaleNormal="60" workbookViewId="0">
      <pane xSplit="3" ySplit="13" topLeftCell="BP52" activePane="bottomRight" state="frozen"/>
      <selection pane="topRight" activeCell="D1" sqref="D1"/>
      <selection pane="bottomLeft" activeCell="A14" sqref="A14"/>
      <selection pane="bottomRight" activeCell="M56" sqref="M56:BW57"/>
    </sheetView>
  </sheetViews>
  <sheetFormatPr defaultColWidth="9.28515625" defaultRowHeight="15" x14ac:dyDescent="0.25"/>
  <cols>
    <col min="1" max="1" width="3" style="6" customWidth="1"/>
    <col min="2" max="2" width="33.28515625" style="6" bestFit="1" customWidth="1"/>
    <col min="3" max="3" width="72.28515625" style="6" bestFit="1" customWidth="1"/>
    <col min="4" max="4" width="18.28515625" style="6" bestFit="1" customWidth="1"/>
    <col min="5" max="5" width="20.5703125" style="6" bestFit="1" customWidth="1"/>
    <col min="6" max="6" width="17.42578125" style="6" bestFit="1" customWidth="1"/>
    <col min="7" max="7" width="17.7109375" style="6" bestFit="1" customWidth="1"/>
    <col min="8" max="8" width="16.28515625" style="6" bestFit="1" customWidth="1"/>
    <col min="9" max="9" width="16.7109375" style="6" bestFit="1" customWidth="1"/>
    <col min="10" max="10" width="16.28515625" style="6" bestFit="1" customWidth="1"/>
    <col min="11" max="11" width="17.5703125" style="6" bestFit="1" customWidth="1"/>
    <col min="12" max="27" width="20.42578125" style="6" bestFit="1" customWidth="1"/>
    <col min="28" max="28" width="18.28515625" style="6" bestFit="1" customWidth="1"/>
    <col min="29" max="29" width="20.5703125" style="6" bestFit="1" customWidth="1"/>
    <col min="30" max="30" width="16.7109375" style="6" bestFit="1" customWidth="1"/>
    <col min="31" max="32" width="16.28515625" style="6" bestFit="1" customWidth="1"/>
    <col min="33" max="33" width="16.7109375" style="6" bestFit="1" customWidth="1"/>
    <col min="34" max="34" width="16" style="6" bestFit="1" customWidth="1"/>
    <col min="35" max="35" width="17.5703125" style="6" bestFit="1" customWidth="1"/>
    <col min="36" max="36" width="20.42578125" style="6" bestFit="1" customWidth="1"/>
    <col min="37" max="37" width="19" style="6" bestFit="1" customWidth="1"/>
    <col min="38" max="38" width="21.28515625" style="6" bestFit="1" customWidth="1"/>
    <col min="39" max="39" width="21" style="6" bestFit="1" customWidth="1"/>
    <col min="40" max="40" width="18.28515625" style="6" bestFit="1" customWidth="1"/>
    <col min="41" max="41" width="20.5703125" style="6" bestFit="1" customWidth="1"/>
    <col min="42" max="42" width="16.7109375" style="6" bestFit="1" customWidth="1"/>
    <col min="43" max="44" width="15.28515625" style="6" bestFit="1" customWidth="1"/>
    <col min="45" max="45" width="16.7109375" style="6" bestFit="1" customWidth="1"/>
    <col min="46" max="46" width="16" style="6" bestFit="1" customWidth="1"/>
    <col min="47" max="47" width="17.5703125" style="6" bestFit="1" customWidth="1"/>
    <col min="48" max="48" width="20.42578125" style="6" bestFit="1" customWidth="1"/>
    <col min="49" max="49" width="19" style="6" bestFit="1" customWidth="1"/>
    <col min="50" max="50" width="21.28515625" style="6" bestFit="1" customWidth="1"/>
    <col min="51" max="51" width="21" style="6" bestFit="1" customWidth="1"/>
    <col min="52" max="52" width="18.28515625" style="6" bestFit="1" customWidth="1"/>
    <col min="53" max="53" width="20.5703125" style="6" bestFit="1" customWidth="1"/>
    <col min="54" max="54" width="16.7109375" style="6" bestFit="1" customWidth="1"/>
    <col min="55" max="56" width="15.28515625" style="6" bestFit="1" customWidth="1"/>
    <col min="57" max="57" width="16.7109375" style="6" bestFit="1" customWidth="1"/>
    <col min="58" max="58" width="16" style="6" bestFit="1" customWidth="1"/>
    <col min="59" max="59" width="17.5703125" style="6" bestFit="1" customWidth="1"/>
    <col min="60" max="60" width="20.42578125" style="6" bestFit="1" customWidth="1"/>
    <col min="61" max="61" width="19" style="6" bestFit="1" customWidth="1"/>
    <col min="62" max="62" width="21.28515625" style="6" bestFit="1" customWidth="1"/>
    <col min="63" max="63" width="21" style="6" bestFit="1" customWidth="1"/>
    <col min="64" max="75" width="21" style="6" customWidth="1"/>
    <col min="76" max="76" width="18.28515625" style="6" bestFit="1" customWidth="1"/>
    <col min="77" max="77" width="20.5703125" style="6" bestFit="1" customWidth="1"/>
    <col min="78" max="78" width="16.7109375" style="6" bestFit="1" customWidth="1"/>
    <col min="79" max="79" width="15" style="6" bestFit="1" customWidth="1"/>
    <col min="80" max="80" width="15.28515625" style="6" bestFit="1" customWidth="1"/>
    <col min="81" max="81" width="16.7109375" style="6" bestFit="1" customWidth="1"/>
    <col min="82" max="82" width="16" style="6" bestFit="1" customWidth="1"/>
    <col min="83" max="83" width="17.5703125" style="6" bestFit="1" customWidth="1"/>
    <col min="84" max="84" width="20.42578125" style="6" bestFit="1" customWidth="1"/>
    <col min="85" max="85" width="19" style="6" bestFit="1" customWidth="1"/>
    <col min="86" max="86" width="21.28515625" style="6" bestFit="1" customWidth="1"/>
    <col min="87" max="87" width="21" style="6" bestFit="1" customWidth="1"/>
    <col min="88" max="16384" width="9.28515625" style="6"/>
  </cols>
  <sheetData>
    <row r="1" spans="2:76" s="3" customFormat="1" x14ac:dyDescent="0.25">
      <c r="B1" s="1" t="s">
        <v>0</v>
      </c>
      <c r="C1" s="2" t="s">
        <v>1</v>
      </c>
    </row>
    <row r="2" spans="2:76" s="3" customFormat="1" x14ac:dyDescent="0.25">
      <c r="B2" s="1" t="s">
        <v>2</v>
      </c>
      <c r="C2" s="4"/>
    </row>
    <row r="3" spans="2:76" s="3" customFormat="1" x14ac:dyDescent="0.25">
      <c r="B3" s="1" t="s">
        <v>3</v>
      </c>
      <c r="C3" s="2" t="s">
        <v>130</v>
      </c>
    </row>
    <row r="5" spans="2:76" x14ac:dyDescent="0.25">
      <c r="B5" s="5" t="s">
        <v>4</v>
      </c>
    </row>
    <row r="6" spans="2:76" hidden="1" x14ac:dyDescent="0.25">
      <c r="B6" s="1" t="s">
        <v>5</v>
      </c>
      <c r="C6" s="2" t="s">
        <v>6</v>
      </c>
    </row>
    <row r="7" spans="2:76" hidden="1" x14ac:dyDescent="0.25">
      <c r="B7" s="1" t="s">
        <v>7</v>
      </c>
      <c r="C7" s="2" t="s">
        <v>8</v>
      </c>
    </row>
    <row r="8" spans="2:76" hidden="1" x14ac:dyDescent="0.25">
      <c r="B8" s="1" t="s">
        <v>9</v>
      </c>
      <c r="C8" s="2" t="s">
        <v>10</v>
      </c>
    </row>
    <row r="9" spans="2:76" x14ac:dyDescent="0.25">
      <c r="B9" s="1" t="s">
        <v>11</v>
      </c>
      <c r="C9" s="2" t="str">
        <f>RP!C9</f>
        <v>Forecast 8&amp;4 2022</v>
      </c>
    </row>
    <row r="10" spans="2:76" hidden="1" x14ac:dyDescent="0.25">
      <c r="B10" s="1" t="s">
        <v>12</v>
      </c>
      <c r="C10" s="2" t="s">
        <v>13</v>
      </c>
    </row>
    <row r="11" spans="2:76" x14ac:dyDescent="0.25">
      <c r="B11" s="1" t="s">
        <v>14</v>
      </c>
      <c r="C11" s="2" t="s">
        <v>15</v>
      </c>
    </row>
    <row r="13" spans="2:76" x14ac:dyDescent="0.25">
      <c r="B13" s="7" t="s">
        <v>16</v>
      </c>
      <c r="C13" s="7" t="s">
        <v>17</v>
      </c>
      <c r="D13" s="7" t="s">
        <v>18</v>
      </c>
      <c r="E13" s="7" t="s">
        <v>19</v>
      </c>
      <c r="F13" s="7" t="s">
        <v>20</v>
      </c>
      <c r="G13" s="7" t="s">
        <v>21</v>
      </c>
      <c r="H13" s="7" t="s">
        <v>22</v>
      </c>
      <c r="I13" s="7" t="s">
        <v>23</v>
      </c>
      <c r="J13" s="7" t="s">
        <v>24</v>
      </c>
      <c r="K13" s="7" t="s">
        <v>25</v>
      </c>
      <c r="L13" s="7" t="s">
        <v>26</v>
      </c>
      <c r="M13" s="7" t="s">
        <v>27</v>
      </c>
      <c r="N13" s="7" t="s">
        <v>28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33</v>
      </c>
      <c r="T13" s="7" t="s">
        <v>34</v>
      </c>
      <c r="U13" s="7" t="s">
        <v>35</v>
      </c>
      <c r="V13" s="7" t="s">
        <v>36</v>
      </c>
      <c r="W13" s="7" t="s">
        <v>37</v>
      </c>
      <c r="X13" s="7" t="s">
        <v>38</v>
      </c>
      <c r="Y13" s="7" t="s">
        <v>39</v>
      </c>
      <c r="Z13" s="7" t="s">
        <v>40</v>
      </c>
      <c r="AA13" s="7" t="s">
        <v>41</v>
      </c>
      <c r="AB13" s="7" t="s">
        <v>42</v>
      </c>
      <c r="AC13" s="7" t="s">
        <v>43</v>
      </c>
      <c r="AD13" s="7" t="s">
        <v>44</v>
      </c>
      <c r="AE13" s="7" t="s">
        <v>45</v>
      </c>
      <c r="AF13" s="7" t="s">
        <v>46</v>
      </c>
      <c r="AG13" s="7" t="s">
        <v>47</v>
      </c>
      <c r="AH13" s="7" t="s">
        <v>48</v>
      </c>
      <c r="AI13" s="7" t="s">
        <v>49</v>
      </c>
      <c r="AJ13" s="7" t="s">
        <v>50</v>
      </c>
      <c r="AK13" s="7" t="s">
        <v>51</v>
      </c>
      <c r="AL13" s="7" t="s">
        <v>52</v>
      </c>
      <c r="AM13" s="7" t="s">
        <v>53</v>
      </c>
      <c r="AN13" s="7" t="s">
        <v>54</v>
      </c>
      <c r="AO13" s="7" t="s">
        <v>55</v>
      </c>
      <c r="AP13" s="7" t="s">
        <v>56</v>
      </c>
      <c r="AQ13" s="7" t="s">
        <v>57</v>
      </c>
      <c r="AR13" s="7" t="s">
        <v>58</v>
      </c>
      <c r="AS13" s="7" t="s">
        <v>59</v>
      </c>
      <c r="AT13" s="7" t="s">
        <v>60</v>
      </c>
      <c r="AU13" s="7" t="s">
        <v>61</v>
      </c>
      <c r="AV13" s="7" t="s">
        <v>62</v>
      </c>
      <c r="AW13" s="7" t="s">
        <v>63</v>
      </c>
      <c r="AX13" s="7" t="s">
        <v>64</v>
      </c>
      <c r="AY13" s="7" t="s">
        <v>65</v>
      </c>
      <c r="AZ13" s="7" t="s">
        <v>66</v>
      </c>
      <c r="BA13" s="7" t="s">
        <v>67</v>
      </c>
      <c r="BB13" s="7" t="s">
        <v>68</v>
      </c>
      <c r="BC13" s="7" t="s">
        <v>69</v>
      </c>
      <c r="BD13" s="7" t="s">
        <v>70</v>
      </c>
      <c r="BE13" s="7" t="s">
        <v>71</v>
      </c>
      <c r="BF13" s="7" t="s">
        <v>72</v>
      </c>
      <c r="BG13" s="7" t="s">
        <v>73</v>
      </c>
      <c r="BH13" s="7" t="s">
        <v>74</v>
      </c>
      <c r="BI13" s="7" t="s">
        <v>75</v>
      </c>
      <c r="BJ13" s="7" t="s">
        <v>76</v>
      </c>
      <c r="BK13" s="7" t="s">
        <v>77</v>
      </c>
      <c r="BL13" s="7" t="s">
        <v>138</v>
      </c>
      <c r="BM13" s="18" t="s">
        <v>139</v>
      </c>
      <c r="BN13" s="18" t="s">
        <v>140</v>
      </c>
      <c r="BO13" s="18" t="s">
        <v>141</v>
      </c>
      <c r="BP13" s="18" t="s">
        <v>142</v>
      </c>
      <c r="BQ13" s="18" t="s">
        <v>143</v>
      </c>
      <c r="BR13" s="18" t="s">
        <v>144</v>
      </c>
      <c r="BS13" s="18" t="s">
        <v>145</v>
      </c>
      <c r="BT13" s="18" t="s">
        <v>146</v>
      </c>
      <c r="BU13" s="18" t="s">
        <v>147</v>
      </c>
      <c r="BV13" s="18" t="s">
        <v>148</v>
      </c>
      <c r="BW13" s="18" t="s">
        <v>149</v>
      </c>
    </row>
    <row r="14" spans="2:76" x14ac:dyDescent="0.25">
      <c r="B14" s="8" t="s">
        <v>78</v>
      </c>
      <c r="C14" s="8" t="s">
        <v>79</v>
      </c>
      <c r="D14" s="9"/>
      <c r="E14" s="9"/>
      <c r="F14" s="9"/>
      <c r="G14" s="9"/>
      <c r="H14" s="15"/>
      <c r="I14" s="15"/>
      <c r="J14" s="15"/>
      <c r="K14" s="15"/>
      <c r="L14" s="15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6">
        <f>SUM(M14:BW14)</f>
        <v>0</v>
      </c>
    </row>
    <row r="15" spans="2:76" x14ac:dyDescent="0.25">
      <c r="B15" s="11" t="s">
        <v>78</v>
      </c>
      <c r="C15" s="11" t="s">
        <v>80</v>
      </c>
      <c r="D15" s="9"/>
      <c r="E15" s="9"/>
      <c r="F15" s="9"/>
      <c r="G15" s="9"/>
      <c r="H15" s="15"/>
      <c r="I15" s="15"/>
      <c r="J15" s="15"/>
      <c r="K15" s="15"/>
      <c r="L15" s="15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6">
        <f t="shared" ref="BX15:BX64" si="0">SUM(M15:BW15)</f>
        <v>0</v>
      </c>
    </row>
    <row r="16" spans="2:76" x14ac:dyDescent="0.25">
      <c r="B16" s="8" t="s">
        <v>78</v>
      </c>
      <c r="C16" s="8" t="s">
        <v>81</v>
      </c>
      <c r="D16" s="9"/>
      <c r="E16" s="9"/>
      <c r="F16" s="9"/>
      <c r="G16" s="9"/>
      <c r="H16" s="15"/>
      <c r="I16" s="15"/>
      <c r="J16" s="15"/>
      <c r="K16" s="15"/>
      <c r="L16" s="15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6">
        <f t="shared" si="0"/>
        <v>0</v>
      </c>
    </row>
    <row r="17" spans="2:76" x14ac:dyDescent="0.25">
      <c r="B17" s="11" t="s">
        <v>78</v>
      </c>
      <c r="C17" s="11" t="s">
        <v>82</v>
      </c>
      <c r="D17" s="9"/>
      <c r="E17" s="9"/>
      <c r="F17" s="9"/>
      <c r="G17" s="9"/>
      <c r="H17" s="15"/>
      <c r="I17" s="15"/>
      <c r="J17" s="15"/>
      <c r="K17" s="15"/>
      <c r="L17" s="15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6">
        <f t="shared" si="0"/>
        <v>0</v>
      </c>
    </row>
    <row r="18" spans="2:76" x14ac:dyDescent="0.25">
      <c r="B18" s="8" t="s">
        <v>78</v>
      </c>
      <c r="C18" s="8" t="s">
        <v>83</v>
      </c>
      <c r="D18" s="9"/>
      <c r="E18" s="9"/>
      <c r="F18" s="9"/>
      <c r="G18" s="9"/>
      <c r="H18" s="15"/>
      <c r="I18" s="15"/>
      <c r="J18" s="15"/>
      <c r="K18" s="15"/>
      <c r="L18" s="15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6">
        <f t="shared" si="0"/>
        <v>0</v>
      </c>
    </row>
    <row r="19" spans="2:76" x14ac:dyDescent="0.25">
      <c r="B19" s="11" t="s">
        <v>78</v>
      </c>
      <c r="C19" s="11" t="s">
        <v>84</v>
      </c>
      <c r="D19" s="9"/>
      <c r="E19" s="9"/>
      <c r="F19" s="9"/>
      <c r="G19" s="9"/>
      <c r="H19" s="15"/>
      <c r="I19" s="15"/>
      <c r="J19" s="15"/>
      <c r="K19" s="15"/>
      <c r="L19" s="15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6">
        <f t="shared" si="0"/>
        <v>0</v>
      </c>
    </row>
    <row r="20" spans="2:76" x14ac:dyDescent="0.25">
      <c r="B20" s="8" t="s">
        <v>78</v>
      </c>
      <c r="C20" s="8" t="s">
        <v>85</v>
      </c>
      <c r="D20" s="9"/>
      <c r="E20" s="9"/>
      <c r="F20" s="9"/>
      <c r="G20" s="9"/>
      <c r="H20" s="15"/>
      <c r="I20" s="15"/>
      <c r="J20" s="15"/>
      <c r="K20" s="15"/>
      <c r="L20" s="15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6">
        <f t="shared" si="0"/>
        <v>0</v>
      </c>
    </row>
    <row r="21" spans="2:76" x14ac:dyDescent="0.25">
      <c r="B21" s="11" t="s">
        <v>78</v>
      </c>
      <c r="C21" s="11" t="s">
        <v>86</v>
      </c>
      <c r="D21" s="9"/>
      <c r="E21" s="9"/>
      <c r="F21" s="9"/>
      <c r="G21" s="9"/>
      <c r="H21" s="15"/>
      <c r="I21" s="15"/>
      <c r="J21" s="15"/>
      <c r="K21" s="15"/>
      <c r="L21" s="15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6">
        <f t="shared" si="0"/>
        <v>0</v>
      </c>
    </row>
    <row r="22" spans="2:76" x14ac:dyDescent="0.25">
      <c r="B22" s="8" t="s">
        <v>78</v>
      </c>
      <c r="C22" s="8" t="s">
        <v>87</v>
      </c>
      <c r="D22" s="9"/>
      <c r="E22" s="9"/>
      <c r="F22" s="9"/>
      <c r="G22" s="9"/>
      <c r="H22" s="15"/>
      <c r="I22" s="15"/>
      <c r="J22" s="15"/>
      <c r="K22" s="15"/>
      <c r="L22" s="15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6">
        <f t="shared" si="0"/>
        <v>0</v>
      </c>
    </row>
    <row r="23" spans="2:76" x14ac:dyDescent="0.25">
      <c r="B23" s="11" t="s">
        <v>78</v>
      </c>
      <c r="C23" s="11" t="s">
        <v>88</v>
      </c>
      <c r="D23" s="9"/>
      <c r="E23" s="9"/>
      <c r="F23" s="9"/>
      <c r="G23" s="9"/>
      <c r="H23" s="15"/>
      <c r="I23" s="15"/>
      <c r="J23" s="15"/>
      <c r="K23" s="15"/>
      <c r="L23" s="15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6">
        <f t="shared" si="0"/>
        <v>0</v>
      </c>
    </row>
    <row r="24" spans="2:76" x14ac:dyDescent="0.25">
      <c r="B24" s="8" t="s">
        <v>78</v>
      </c>
      <c r="C24" s="8" t="s">
        <v>89</v>
      </c>
      <c r="D24" s="9"/>
      <c r="E24" s="9"/>
      <c r="F24" s="9"/>
      <c r="G24" s="9"/>
      <c r="H24" s="15"/>
      <c r="I24" s="15"/>
      <c r="J24" s="15"/>
      <c r="K24" s="15"/>
      <c r="L24" s="15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6">
        <f t="shared" si="0"/>
        <v>0</v>
      </c>
    </row>
    <row r="25" spans="2:76" x14ac:dyDescent="0.25">
      <c r="B25" s="11" t="s">
        <v>78</v>
      </c>
      <c r="C25" s="11" t="s">
        <v>90</v>
      </c>
      <c r="D25" s="9"/>
      <c r="E25" s="9"/>
      <c r="F25" s="9"/>
      <c r="G25" s="9"/>
      <c r="H25" s="15"/>
      <c r="I25" s="15"/>
      <c r="J25" s="15"/>
      <c r="K25" s="15"/>
      <c r="L25" s="15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6">
        <f t="shared" si="0"/>
        <v>0</v>
      </c>
    </row>
    <row r="26" spans="2:76" x14ac:dyDescent="0.25">
      <c r="B26" s="8" t="s">
        <v>78</v>
      </c>
      <c r="C26" s="8" t="s">
        <v>91</v>
      </c>
      <c r="D26" s="9"/>
      <c r="E26" s="9"/>
      <c r="F26" s="9"/>
      <c r="G26" s="9"/>
      <c r="H26" s="15"/>
      <c r="I26" s="15"/>
      <c r="J26" s="15"/>
      <c r="K26" s="15"/>
      <c r="L26" s="15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6">
        <f t="shared" si="0"/>
        <v>0</v>
      </c>
    </row>
    <row r="27" spans="2:76" x14ac:dyDescent="0.25">
      <c r="B27" s="11" t="s">
        <v>78</v>
      </c>
      <c r="C27" s="11" t="s">
        <v>92</v>
      </c>
      <c r="D27" s="9"/>
      <c r="E27" s="9"/>
      <c r="F27" s="9"/>
      <c r="G27" s="9"/>
      <c r="H27" s="15"/>
      <c r="I27" s="15"/>
      <c r="J27" s="15"/>
      <c r="K27" s="15"/>
      <c r="L27" s="15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6">
        <f t="shared" si="0"/>
        <v>0</v>
      </c>
    </row>
    <row r="28" spans="2:76" x14ac:dyDescent="0.25">
      <c r="B28" s="8" t="s">
        <v>78</v>
      </c>
      <c r="C28" s="8" t="s">
        <v>93</v>
      </c>
      <c r="D28" s="9"/>
      <c r="E28" s="9"/>
      <c r="F28" s="9"/>
      <c r="G28" s="9"/>
      <c r="H28" s="15"/>
      <c r="I28" s="15"/>
      <c r="J28" s="15"/>
      <c r="K28" s="15"/>
      <c r="L28" s="15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6">
        <f t="shared" si="0"/>
        <v>0</v>
      </c>
    </row>
    <row r="29" spans="2:76" x14ac:dyDescent="0.25">
      <c r="B29" s="11" t="s">
        <v>78</v>
      </c>
      <c r="C29" s="11" t="s">
        <v>94</v>
      </c>
      <c r="D29" s="9"/>
      <c r="E29" s="9"/>
      <c r="F29" s="9"/>
      <c r="G29" s="9"/>
      <c r="H29" s="15"/>
      <c r="I29" s="15"/>
      <c r="J29" s="15"/>
      <c r="K29" s="15"/>
      <c r="L29" s="15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6">
        <f t="shared" si="0"/>
        <v>0</v>
      </c>
    </row>
    <row r="30" spans="2:76" x14ac:dyDescent="0.25">
      <c r="B30" s="8" t="s">
        <v>78</v>
      </c>
      <c r="C30" s="8" t="s">
        <v>95</v>
      </c>
      <c r="D30" s="9"/>
      <c r="E30" s="9"/>
      <c r="F30" s="9"/>
      <c r="G30" s="9"/>
      <c r="H30" s="15"/>
      <c r="I30" s="15"/>
      <c r="J30" s="15"/>
      <c r="K30" s="15"/>
      <c r="L30" s="15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6">
        <f t="shared" si="0"/>
        <v>0</v>
      </c>
    </row>
    <row r="31" spans="2:76" x14ac:dyDescent="0.25">
      <c r="B31" s="11" t="s">
        <v>78</v>
      </c>
      <c r="C31" s="11" t="s">
        <v>96</v>
      </c>
      <c r="D31" s="9"/>
      <c r="E31" s="9"/>
      <c r="F31" s="9"/>
      <c r="G31" s="9"/>
      <c r="H31" s="15"/>
      <c r="I31" s="15"/>
      <c r="J31" s="15"/>
      <c r="K31" s="15"/>
      <c r="L31" s="15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6">
        <f t="shared" si="0"/>
        <v>0</v>
      </c>
    </row>
    <row r="32" spans="2:76" x14ac:dyDescent="0.25">
      <c r="B32" s="8" t="s">
        <v>78</v>
      </c>
      <c r="C32" s="8" t="s">
        <v>97</v>
      </c>
      <c r="D32" s="9"/>
      <c r="E32" s="9"/>
      <c r="F32" s="9"/>
      <c r="G32" s="9"/>
      <c r="H32" s="15"/>
      <c r="I32" s="15"/>
      <c r="J32" s="15"/>
      <c r="K32" s="15"/>
      <c r="L32" s="15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6">
        <f t="shared" si="0"/>
        <v>0</v>
      </c>
    </row>
    <row r="33" spans="2:76" x14ac:dyDescent="0.25">
      <c r="B33" s="11" t="s">
        <v>78</v>
      </c>
      <c r="C33" s="11" t="s">
        <v>98</v>
      </c>
      <c r="D33" s="9"/>
      <c r="E33" s="9"/>
      <c r="F33" s="9"/>
      <c r="G33" s="9"/>
      <c r="H33" s="15"/>
      <c r="I33" s="15"/>
      <c r="J33" s="15"/>
      <c r="K33" s="15"/>
      <c r="L33" s="15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6">
        <f t="shared" si="0"/>
        <v>0</v>
      </c>
    </row>
    <row r="34" spans="2:76" x14ac:dyDescent="0.25">
      <c r="B34" s="8" t="s">
        <v>78</v>
      </c>
      <c r="C34" s="8" t="s">
        <v>99</v>
      </c>
      <c r="D34" s="9"/>
      <c r="E34" s="9"/>
      <c r="F34" s="9"/>
      <c r="G34" s="9"/>
      <c r="H34" s="15"/>
      <c r="I34" s="15"/>
      <c r="J34" s="15"/>
      <c r="K34" s="15"/>
      <c r="L34" s="15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6">
        <f t="shared" si="0"/>
        <v>0</v>
      </c>
    </row>
    <row r="35" spans="2:76" x14ac:dyDescent="0.25">
      <c r="B35" s="11" t="s">
        <v>78</v>
      </c>
      <c r="C35" s="11" t="s">
        <v>100</v>
      </c>
      <c r="D35" s="9"/>
      <c r="E35" s="9"/>
      <c r="F35" s="9"/>
      <c r="G35" s="9"/>
      <c r="H35" s="15"/>
      <c r="I35" s="15"/>
      <c r="J35" s="15"/>
      <c r="K35" s="15"/>
      <c r="L35" s="15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6">
        <f t="shared" si="0"/>
        <v>0</v>
      </c>
    </row>
    <row r="36" spans="2:76" x14ac:dyDescent="0.25">
      <c r="B36" s="8" t="s">
        <v>78</v>
      </c>
      <c r="C36" s="8" t="s">
        <v>101</v>
      </c>
      <c r="D36" s="9"/>
      <c r="E36" s="9"/>
      <c r="F36" s="9"/>
      <c r="G36" s="9"/>
      <c r="H36" s="15"/>
      <c r="I36" s="15"/>
      <c r="J36" s="15"/>
      <c r="K36" s="15"/>
      <c r="L36" s="15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6">
        <f t="shared" si="0"/>
        <v>0</v>
      </c>
    </row>
    <row r="37" spans="2:76" x14ac:dyDescent="0.25">
      <c r="B37" s="11" t="s">
        <v>78</v>
      </c>
      <c r="C37" s="11" t="s">
        <v>102</v>
      </c>
      <c r="D37" s="9"/>
      <c r="E37" s="9"/>
      <c r="F37" s="9"/>
      <c r="G37" s="9"/>
      <c r="H37" s="15"/>
      <c r="I37" s="15"/>
      <c r="J37" s="15"/>
      <c r="K37" s="15"/>
      <c r="L37" s="15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6">
        <f t="shared" si="0"/>
        <v>0</v>
      </c>
    </row>
    <row r="38" spans="2:76" x14ac:dyDescent="0.25">
      <c r="B38" s="8" t="s">
        <v>78</v>
      </c>
      <c r="C38" s="8" t="s">
        <v>103</v>
      </c>
      <c r="D38" s="9"/>
      <c r="E38" s="9"/>
      <c r="F38" s="9"/>
      <c r="G38" s="9"/>
      <c r="H38" s="15"/>
      <c r="I38" s="15"/>
      <c r="J38" s="15"/>
      <c r="K38" s="15"/>
      <c r="L38" s="15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6">
        <f t="shared" si="0"/>
        <v>0</v>
      </c>
    </row>
    <row r="39" spans="2:76" x14ac:dyDescent="0.25">
      <c r="B39" s="11" t="s">
        <v>78</v>
      </c>
      <c r="C39" s="11" t="s">
        <v>104</v>
      </c>
      <c r="D39" s="9"/>
      <c r="E39" s="9"/>
      <c r="F39" s="9"/>
      <c r="G39" s="9"/>
      <c r="H39" s="15"/>
      <c r="I39" s="15"/>
      <c r="J39" s="15"/>
      <c r="K39" s="15"/>
      <c r="L39" s="15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6">
        <f t="shared" si="0"/>
        <v>0</v>
      </c>
    </row>
    <row r="40" spans="2:76" x14ac:dyDescent="0.25">
      <c r="B40" s="8" t="s">
        <v>78</v>
      </c>
      <c r="C40" s="8" t="s">
        <v>105</v>
      </c>
      <c r="D40" s="9"/>
      <c r="E40" s="9"/>
      <c r="F40" s="9"/>
      <c r="G40" s="9"/>
      <c r="H40" s="15"/>
      <c r="I40" s="15"/>
      <c r="J40" s="15"/>
      <c r="K40" s="15"/>
      <c r="L40" s="15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6">
        <f t="shared" si="0"/>
        <v>0</v>
      </c>
    </row>
    <row r="41" spans="2:76" x14ac:dyDescent="0.25">
      <c r="B41" s="11" t="s">
        <v>78</v>
      </c>
      <c r="C41" s="11" t="s">
        <v>106</v>
      </c>
      <c r="D41" s="9"/>
      <c r="E41" s="9"/>
      <c r="F41" s="9"/>
      <c r="G41" s="9"/>
      <c r="H41" s="15"/>
      <c r="I41" s="15"/>
      <c r="J41" s="15"/>
      <c r="K41" s="15"/>
      <c r="L41" s="15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6">
        <f t="shared" si="0"/>
        <v>0</v>
      </c>
    </row>
    <row r="42" spans="2:76" x14ac:dyDescent="0.25">
      <c r="B42" s="8" t="s">
        <v>78</v>
      </c>
      <c r="C42" s="8" t="s">
        <v>107</v>
      </c>
      <c r="D42" s="9"/>
      <c r="E42" s="9"/>
      <c r="F42" s="9"/>
      <c r="G42" s="9"/>
      <c r="H42" s="15"/>
      <c r="I42" s="15"/>
      <c r="J42" s="15"/>
      <c r="K42" s="15"/>
      <c r="L42" s="15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6">
        <f t="shared" si="0"/>
        <v>0</v>
      </c>
    </row>
    <row r="43" spans="2:76" x14ac:dyDescent="0.25">
      <c r="B43" s="11" t="s">
        <v>78</v>
      </c>
      <c r="C43" s="11" t="s">
        <v>108</v>
      </c>
      <c r="D43" s="9"/>
      <c r="E43" s="9"/>
      <c r="F43" s="9"/>
      <c r="G43" s="9"/>
      <c r="H43" s="15"/>
      <c r="I43" s="15"/>
      <c r="J43" s="15"/>
      <c r="K43" s="15"/>
      <c r="L43" s="15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6">
        <f t="shared" si="0"/>
        <v>0</v>
      </c>
    </row>
    <row r="44" spans="2:76" x14ac:dyDescent="0.25">
      <c r="B44" s="8" t="s">
        <v>78</v>
      </c>
      <c r="C44" s="8" t="s">
        <v>109</v>
      </c>
      <c r="D44" s="9"/>
      <c r="E44" s="9"/>
      <c r="F44" s="9"/>
      <c r="G44" s="9"/>
      <c r="H44" s="15"/>
      <c r="I44" s="15"/>
      <c r="J44" s="15"/>
      <c r="K44" s="15"/>
      <c r="L44" s="15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6">
        <f t="shared" si="0"/>
        <v>0</v>
      </c>
    </row>
    <row r="45" spans="2:76" x14ac:dyDescent="0.25">
      <c r="B45" s="11" t="s">
        <v>78</v>
      </c>
      <c r="C45" s="11" t="s">
        <v>110</v>
      </c>
      <c r="D45" s="9"/>
      <c r="E45" s="9"/>
      <c r="F45" s="9"/>
      <c r="G45" s="9"/>
      <c r="H45" s="15"/>
      <c r="I45" s="15"/>
      <c r="J45" s="15"/>
      <c r="K45" s="15"/>
      <c r="L45" s="15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6">
        <f t="shared" si="0"/>
        <v>0</v>
      </c>
    </row>
    <row r="46" spans="2:76" x14ac:dyDescent="0.25">
      <c r="B46" s="8" t="s">
        <v>78</v>
      </c>
      <c r="C46" s="8" t="s">
        <v>111</v>
      </c>
      <c r="D46" s="9"/>
      <c r="E46" s="9"/>
      <c r="F46" s="9"/>
      <c r="G46" s="9"/>
      <c r="H46" s="15"/>
      <c r="I46" s="15"/>
      <c r="J46" s="15"/>
      <c r="K46" s="15"/>
      <c r="L46" s="15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6">
        <f t="shared" si="0"/>
        <v>0</v>
      </c>
    </row>
    <row r="47" spans="2:76" x14ac:dyDescent="0.25">
      <c r="B47" s="11" t="s">
        <v>78</v>
      </c>
      <c r="C47" s="11" t="s">
        <v>112</v>
      </c>
      <c r="D47" s="9"/>
      <c r="E47" s="9"/>
      <c r="F47" s="9"/>
      <c r="G47" s="9"/>
      <c r="H47" s="15"/>
      <c r="I47" s="15"/>
      <c r="J47" s="15"/>
      <c r="K47" s="15"/>
      <c r="L47" s="15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6">
        <f t="shared" si="0"/>
        <v>0</v>
      </c>
    </row>
    <row r="48" spans="2:76" x14ac:dyDescent="0.25">
      <c r="B48" s="8" t="s">
        <v>78</v>
      </c>
      <c r="C48" s="8" t="s">
        <v>113</v>
      </c>
      <c r="D48" s="9"/>
      <c r="E48" s="9"/>
      <c r="F48" s="9"/>
      <c r="G48" s="9"/>
      <c r="H48" s="15"/>
      <c r="I48" s="15"/>
      <c r="J48" s="15"/>
      <c r="K48" s="15"/>
      <c r="L48" s="15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6">
        <f t="shared" si="0"/>
        <v>0</v>
      </c>
    </row>
    <row r="49" spans="2:76" x14ac:dyDescent="0.25">
      <c r="B49" s="11" t="s">
        <v>78</v>
      </c>
      <c r="C49" s="11" t="s">
        <v>114</v>
      </c>
      <c r="D49" s="9"/>
      <c r="E49" s="9"/>
      <c r="F49" s="9"/>
      <c r="G49" s="9"/>
      <c r="H49" s="15"/>
      <c r="I49" s="15"/>
      <c r="J49" s="15"/>
      <c r="K49" s="15"/>
      <c r="L49" s="15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6">
        <f t="shared" si="0"/>
        <v>0</v>
      </c>
    </row>
    <row r="50" spans="2:76" x14ac:dyDescent="0.25">
      <c r="B50" s="8" t="s">
        <v>78</v>
      </c>
      <c r="C50" s="8" t="s">
        <v>115</v>
      </c>
      <c r="D50" s="9"/>
      <c r="E50" s="9"/>
      <c r="F50" s="9"/>
      <c r="G50" s="9"/>
      <c r="H50" s="15"/>
      <c r="I50" s="15"/>
      <c r="J50" s="15"/>
      <c r="K50" s="15"/>
      <c r="L50" s="15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6">
        <f t="shared" si="0"/>
        <v>0</v>
      </c>
    </row>
    <row r="51" spans="2:76" x14ac:dyDescent="0.25">
      <c r="B51" s="11" t="s">
        <v>78</v>
      </c>
      <c r="C51" s="11" t="s">
        <v>116</v>
      </c>
      <c r="D51" s="9"/>
      <c r="E51" s="9"/>
      <c r="F51" s="9"/>
      <c r="G51" s="9"/>
      <c r="H51" s="15"/>
      <c r="I51" s="15"/>
      <c r="J51" s="15"/>
      <c r="K51" s="15"/>
      <c r="L51" s="15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6">
        <f t="shared" si="0"/>
        <v>0</v>
      </c>
    </row>
    <row r="52" spans="2:76" x14ac:dyDescent="0.25">
      <c r="B52" s="8" t="s">
        <v>78</v>
      </c>
      <c r="C52" s="8" t="s">
        <v>117</v>
      </c>
      <c r="D52" s="9"/>
      <c r="E52" s="9"/>
      <c r="F52" s="9"/>
      <c r="G52" s="9"/>
      <c r="H52" s="15"/>
      <c r="I52" s="15"/>
      <c r="J52" s="15"/>
      <c r="K52" s="15"/>
      <c r="L52" s="15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6">
        <f t="shared" si="0"/>
        <v>0</v>
      </c>
    </row>
    <row r="53" spans="2:76" x14ac:dyDescent="0.25">
      <c r="B53" s="11" t="s">
        <v>78</v>
      </c>
      <c r="C53" s="11" t="s">
        <v>118</v>
      </c>
      <c r="D53" s="9"/>
      <c r="E53" s="9"/>
      <c r="F53" s="9"/>
      <c r="G53" s="9"/>
      <c r="H53" s="15"/>
      <c r="I53" s="15"/>
      <c r="J53" s="15"/>
      <c r="K53" s="15"/>
      <c r="L53" s="15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6">
        <f t="shared" si="0"/>
        <v>0</v>
      </c>
    </row>
    <row r="54" spans="2:76" x14ac:dyDescent="0.25">
      <c r="B54" s="8" t="s">
        <v>78</v>
      </c>
      <c r="C54" s="8" t="s">
        <v>119</v>
      </c>
      <c r="D54" s="9"/>
      <c r="E54" s="9"/>
      <c r="F54" s="9"/>
      <c r="G54" s="9"/>
      <c r="H54" s="15"/>
      <c r="I54" s="15"/>
      <c r="J54" s="15"/>
      <c r="K54" s="15"/>
      <c r="L54" s="15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6">
        <f t="shared" si="0"/>
        <v>0</v>
      </c>
    </row>
    <row r="55" spans="2:76" x14ac:dyDescent="0.25">
      <c r="B55" s="11" t="s">
        <v>78</v>
      </c>
      <c r="C55" s="11" t="s">
        <v>120</v>
      </c>
      <c r="D55" s="9"/>
      <c r="E55" s="9"/>
      <c r="F55" s="9"/>
      <c r="G55" s="9"/>
      <c r="H55" s="15"/>
      <c r="I55" s="15"/>
      <c r="J55" s="15"/>
      <c r="K55" s="15"/>
      <c r="L55" s="15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6">
        <f t="shared" si="0"/>
        <v>0</v>
      </c>
    </row>
    <row r="56" spans="2:76" x14ac:dyDescent="0.25">
      <c r="B56" s="8" t="s">
        <v>78</v>
      </c>
      <c r="C56" s="13" t="s">
        <v>121</v>
      </c>
      <c r="D56" s="9">
        <v>0</v>
      </c>
      <c r="E56" s="9">
        <v>0</v>
      </c>
      <c r="F56" s="9">
        <v>0</v>
      </c>
      <c r="G56" s="9">
        <v>0</v>
      </c>
      <c r="H56" s="16">
        <v>4757.9658333333327</v>
      </c>
      <c r="I56" s="16">
        <v>4757.9658333333327</v>
      </c>
      <c r="J56" s="16">
        <v>4757.9658333333327</v>
      </c>
      <c r="K56" s="16">
        <v>4757.9658333333327</v>
      </c>
      <c r="L56" s="16">
        <v>4757.9658333333327</v>
      </c>
      <c r="M56" s="12">
        <v>4757.9658333333327</v>
      </c>
      <c r="N56" s="12">
        <v>4757.9658333333327</v>
      </c>
      <c r="O56" s="12">
        <v>4757.9658333333327</v>
      </c>
      <c r="P56" s="12">
        <v>4757.9658333333327</v>
      </c>
      <c r="Q56" s="12">
        <v>4757.9658333333327</v>
      </c>
      <c r="R56" s="12">
        <v>4757.9658333333327</v>
      </c>
      <c r="S56" s="12">
        <v>4757.9658333333327</v>
      </c>
      <c r="T56" s="12">
        <v>4757.9658333333327</v>
      </c>
      <c r="U56" s="12">
        <v>4757.9658333333327</v>
      </c>
      <c r="V56" s="12">
        <v>4757.9658333333327</v>
      </c>
      <c r="W56" s="12">
        <v>4757.9658333333327</v>
      </c>
      <c r="X56" s="12">
        <v>4757.9658333333327</v>
      </c>
      <c r="Y56" s="12">
        <v>4757.9658333333327</v>
      </c>
      <c r="Z56" s="12">
        <v>4757.9658333333327</v>
      </c>
      <c r="AA56" s="12">
        <v>4757.9658333333327</v>
      </c>
      <c r="AB56" s="12">
        <v>4757.9658333333327</v>
      </c>
      <c r="AC56" s="12">
        <v>4757.9658333333327</v>
      </c>
      <c r="AD56" s="12">
        <v>4757.9658333333327</v>
      </c>
      <c r="AE56" s="12">
        <v>4757.9658333333327</v>
      </c>
      <c r="AF56" s="12">
        <v>4757.9658333333327</v>
      </c>
      <c r="AG56" s="12">
        <v>4757.9658333333327</v>
      </c>
      <c r="AH56" s="12">
        <v>4757.9658333333327</v>
      </c>
      <c r="AI56" s="12">
        <v>4757.9658333333327</v>
      </c>
      <c r="AJ56" s="12">
        <v>4757.9658333333327</v>
      </c>
      <c r="AK56" s="12">
        <v>4757.9658333333327</v>
      </c>
      <c r="AL56" s="12">
        <v>4757.9658333333327</v>
      </c>
      <c r="AM56" s="12">
        <v>4757.9658333333327</v>
      </c>
      <c r="AN56" s="12">
        <v>4757.9658333333327</v>
      </c>
      <c r="AO56" s="12">
        <v>4757.9658333333327</v>
      </c>
      <c r="AP56" s="12">
        <v>4757.9658333333327</v>
      </c>
      <c r="AQ56" s="12">
        <v>4757.9658333333327</v>
      </c>
      <c r="AR56" s="12">
        <v>4757.9658333333327</v>
      </c>
      <c r="AS56" s="12">
        <v>4757.9658333333327</v>
      </c>
      <c r="AT56" s="12">
        <v>4757.9658333333327</v>
      </c>
      <c r="AU56" s="12">
        <v>4757.9658333333327</v>
      </c>
      <c r="AV56" s="12">
        <v>4757.9658333333327</v>
      </c>
      <c r="AW56" s="12">
        <v>4757.9658333333327</v>
      </c>
      <c r="AX56" s="12">
        <v>4757.9658333333327</v>
      </c>
      <c r="AY56" s="12">
        <v>4757.9658333333327</v>
      </c>
      <c r="AZ56" s="12">
        <v>4757.9658333333327</v>
      </c>
      <c r="BA56" s="12">
        <v>4757.9658333333327</v>
      </c>
      <c r="BB56" s="12">
        <v>4757.9658333333327</v>
      </c>
      <c r="BC56" s="12">
        <v>4757.9658333333327</v>
      </c>
      <c r="BD56" s="12">
        <v>4757.9658333333327</v>
      </c>
      <c r="BE56" s="12">
        <v>4757.9658333333327</v>
      </c>
      <c r="BF56" s="12">
        <v>4757.9658333333327</v>
      </c>
      <c r="BG56" s="12">
        <v>4757.9658333333327</v>
      </c>
      <c r="BH56" s="12">
        <v>4757.9658333333327</v>
      </c>
      <c r="BI56" s="12">
        <v>4757.9658333333327</v>
      </c>
      <c r="BJ56" s="12">
        <v>4757.9658333333327</v>
      </c>
      <c r="BK56" s="12">
        <v>4757.9658333333327</v>
      </c>
      <c r="BL56" s="12">
        <v>4758.96583333333</v>
      </c>
      <c r="BM56" s="12">
        <v>4759.96583333333</v>
      </c>
      <c r="BN56" s="12">
        <v>4760.96583333333</v>
      </c>
      <c r="BO56" s="12">
        <v>4761.96583333333</v>
      </c>
      <c r="BP56" s="12">
        <v>4762.96583333333</v>
      </c>
      <c r="BQ56" s="12">
        <v>4763.96583333333</v>
      </c>
      <c r="BR56" s="12">
        <v>4764.96583333333</v>
      </c>
      <c r="BS56" s="12">
        <v>4765.96583333333</v>
      </c>
      <c r="BT56" s="12">
        <v>4766.96583333333</v>
      </c>
      <c r="BU56" s="12">
        <v>4767.96583333333</v>
      </c>
      <c r="BV56" s="12">
        <v>4768.96583333333</v>
      </c>
      <c r="BW56" s="12">
        <v>4769.96583333333</v>
      </c>
      <c r="BX56" s="6">
        <f t="shared" si="0"/>
        <v>299829.84749999963</v>
      </c>
    </row>
    <row r="57" spans="2:76" x14ac:dyDescent="0.25">
      <c r="B57" s="11" t="s">
        <v>78</v>
      </c>
      <c r="C57" s="13" t="s">
        <v>122</v>
      </c>
      <c r="D57" s="9">
        <v>1822859.09</v>
      </c>
      <c r="E57" s="9">
        <v>1635670.09</v>
      </c>
      <c r="F57" s="9">
        <v>1793840.66</v>
      </c>
      <c r="G57" s="9">
        <v>1724493.28</v>
      </c>
      <c r="H57" s="16">
        <v>1697422.7338923197</v>
      </c>
      <c r="I57" s="16">
        <f>'[2]BNDES RC'!$AS$140</f>
        <v>1625603.996697698</v>
      </c>
      <c r="J57" s="16">
        <f>'[2]BNDES RC'!$AT$140</f>
        <v>1666277.3626282404</v>
      </c>
      <c r="K57" s="16">
        <f>'[2]BNDES RC'!$AU$140</f>
        <v>1650704.676996201</v>
      </c>
      <c r="L57" s="16">
        <f>'[2]BNDES RC'!$AV$140</f>
        <v>1580448.3301227617</v>
      </c>
      <c r="M57" s="12">
        <f>'[2]BNDES RC'!$AW$140</f>
        <v>1619559.3057321215</v>
      </c>
      <c r="N57" s="12">
        <f>'[2]BNDES RC'!$AX$140</f>
        <v>1550344.5524061376</v>
      </c>
      <c r="O57" s="12">
        <f>'[2]BNDES RC'!$AY$140</f>
        <v>1588413.9344680428</v>
      </c>
      <c r="P57" s="12">
        <f>'[2]BNDES RC'!$AZ$140</f>
        <v>1572841.2488360028</v>
      </c>
      <c r="Q57" s="12">
        <f>'[2]BNDES RC'!$BA$140</f>
        <v>1401030.664383047</v>
      </c>
      <c r="R57" s="12">
        <f>'[2]BNDES RC'!$BB$140</f>
        <v>1541695.8775719234</v>
      </c>
      <c r="S57" s="12">
        <f>'[2]BNDES RC'!$BC$140</f>
        <v>1475085.1081145781</v>
      </c>
      <c r="T57" s="12">
        <f>'[2]BNDES RC'!$BD$140</f>
        <v>1510550.5063078445</v>
      </c>
      <c r="U57" s="12">
        <f>'[2]BNDES RC'!$BE$140</f>
        <v>1444981.330397954</v>
      </c>
      <c r="V57" s="12">
        <f>'[2]BNDES RC'!$BF$140</f>
        <v>1479405.1350437645</v>
      </c>
      <c r="W57" s="12">
        <f>'[2]BNDES RC'!$BG$140</f>
        <v>1463832.4494117252</v>
      </c>
      <c r="X57" s="12">
        <f>'[2]BNDES RC'!$BH$140</f>
        <v>1399825.6638230172</v>
      </c>
      <c r="Y57" s="12">
        <f>'[2]BNDES RC'!$BI$140</f>
        <v>1432687.078147646</v>
      </c>
      <c r="Z57" s="12">
        <f>'[2]BNDES RC'!$BJ$140</f>
        <v>1369721.8861063935</v>
      </c>
      <c r="AA57" s="12">
        <f>'[2]BNDES RC'!$BK$140</f>
        <v>1358374.1557143356</v>
      </c>
      <c r="AB57" s="12">
        <f>'[2]BNDES RC'!$BL$140</f>
        <v>1343281.1095397323</v>
      </c>
      <c r="AC57" s="12">
        <f>'[2]BNDES RC'!$BM$140</f>
        <v>1239193.1399414509</v>
      </c>
      <c r="AD57" s="12">
        <f>'[2]BNDES RC'!$BN$140</f>
        <v>1313095.0171905244</v>
      </c>
      <c r="AE57" s="12">
        <f>'[2]BNDES RC'!$BO$140</f>
        <v>1254416.6828000462</v>
      </c>
      <c r="AF57" s="12">
        <f>'[2]BNDES RC'!$BP$140</f>
        <v>1282908.9248413171</v>
      </c>
      <c r="AG57" s="12">
        <f>'[2]BNDES RC'!$BQ$140</f>
        <v>1225244.2018046961</v>
      </c>
      <c r="AH57" s="12">
        <f>'[2]BNDES RC'!$BR$140</f>
        <v>1252722.8324921101</v>
      </c>
      <c r="AI57" s="12">
        <f>'[2]BNDES RC'!$BS$140</f>
        <v>1237629.7863175059</v>
      </c>
      <c r="AJ57" s="12">
        <f>'[2]BNDES RC'!$BT$140</f>
        <v>1181485.480311671</v>
      </c>
      <c r="AK57" s="12">
        <f>'[2]BNDES RC'!$BU$140</f>
        <v>1207443.6939682986</v>
      </c>
      <c r="AL57" s="12">
        <f>'[2]BNDES RC'!$BV$140</f>
        <v>1152312.9993163215</v>
      </c>
      <c r="AM57" s="12">
        <f>'[2]BNDES RC'!$BW$140</f>
        <v>1177257.6016190911</v>
      </c>
      <c r="AN57" s="12">
        <f>'[2]BNDES RC'!$BX$140</f>
        <v>1162164.5554444876</v>
      </c>
      <c r="AO57" s="12">
        <f>'[2]BNDES RC'!$BY$140</f>
        <v>1032047.1700784806</v>
      </c>
      <c r="AP57" s="12">
        <f>'[2]BNDES RC'!$BZ$140</f>
        <v>1131978.4630952796</v>
      </c>
      <c r="AQ57" s="12">
        <f>'[2]BNDES RC'!$CA$140</f>
        <v>1079381.7968279466</v>
      </c>
      <c r="AR57" s="12">
        <f>'[2]BNDES RC'!$CB$140</f>
        <v>1101792.3707460724</v>
      </c>
      <c r="AS57" s="12">
        <f>'[2]BNDES RC'!$CC$140</f>
        <v>1050209.3158325965</v>
      </c>
      <c r="AT57" s="12">
        <f>'[2]BNDES RC'!$CD$140</f>
        <v>1071606.2783968647</v>
      </c>
      <c r="AU57" s="12">
        <f>'[2]BNDES RC'!$CE$140</f>
        <v>1056513.2322222611</v>
      </c>
      <c r="AV57" s="12">
        <f>'[2]BNDES RC'!$CF$140</f>
        <v>1006450.594339572</v>
      </c>
      <c r="AW57" s="12">
        <f>'[2]BNDES RC'!$CG$140</f>
        <v>1026327.1398730538</v>
      </c>
      <c r="AX57" s="12">
        <f>'[2]BNDES RC'!$CH$140</f>
        <v>977278.11334422196</v>
      </c>
      <c r="AY57" s="12">
        <f>'[2]BNDES RC'!$CI$140</f>
        <v>1012737.7873041938</v>
      </c>
      <c r="AZ57" s="12">
        <f>'[2]BNDES RC'!$CJ$140</f>
        <v>997393.27537534223</v>
      </c>
      <c r="BA57" s="12">
        <f>'[2]BNDES RC'!$CK$140</f>
        <v>883546.47415859578</v>
      </c>
      <c r="BB57" s="12">
        <f>'[2]BNDES RC'!$CL$140</f>
        <v>966704.25151763938</v>
      </c>
      <c r="BC57" s="12">
        <f>'[2]BNDES RC'!$CM$140</f>
        <v>919647.70142620371</v>
      </c>
      <c r="BD57" s="12">
        <f>'[2]BNDES RC'!$CN$140</f>
        <v>936015.22765993653</v>
      </c>
      <c r="BE57" s="12">
        <f>'[2]BNDES RC'!$CO$140</f>
        <v>889981.64654148743</v>
      </c>
      <c r="BF57" s="12">
        <f>'[2]BNDES RC'!$CP$140</f>
        <v>905326.20380223368</v>
      </c>
      <c r="BG57" s="12">
        <f>'[2]BNDES RC'!$CQ$140</f>
        <v>889981.69187338219</v>
      </c>
      <c r="BH57" s="12">
        <f>'[2]BNDES RC'!$CR$140</f>
        <v>845482.56421441317</v>
      </c>
      <c r="BI57" s="12">
        <f>'[2]BNDES RC'!$CS$140</f>
        <v>859292.66801567946</v>
      </c>
      <c r="BJ57" s="12">
        <f>'[2]BNDES RC'!$CT$140</f>
        <v>815816.50932969723</v>
      </c>
      <c r="BK57" s="12">
        <f>'[2]BNDES RC'!$CU$140</f>
        <v>834261.4706334048</v>
      </c>
      <c r="BL57" s="12">
        <f>'[2]BNDES RC'!$CV$140</f>
        <v>818812.18414019397</v>
      </c>
      <c r="BM57" s="12">
        <f>'[2]BNDES RC'!$CW$140</f>
        <v>722724.4889303369</v>
      </c>
      <c r="BN57" s="12">
        <f>'[2]BNDES RC'!$CX$140</f>
        <v>787913.61115377164</v>
      </c>
      <c r="BO57" s="12">
        <f>'[2]BNDES RC'!$CY$140</f>
        <v>746657.29315503757</v>
      </c>
      <c r="BP57" s="12">
        <f>'[2]BNDES RC'!$CZ$140</f>
        <v>757015.03816734906</v>
      </c>
      <c r="BQ57" s="12">
        <f>'[2]BNDES RC'!$DA$140</f>
        <v>716791.00142883591</v>
      </c>
      <c r="BR57" s="12">
        <f>'[2]BNDES RC'!$DB$140</f>
        <v>726116.46518092672</v>
      </c>
      <c r="BS57" s="12">
        <f>'[2]BNDES RC'!$DC$140</f>
        <v>710667.17868771555</v>
      </c>
      <c r="BT57" s="12">
        <f>'[2]BNDES RC'!$DD$140</f>
        <v>671991.56383953372</v>
      </c>
      <c r="BU57" s="12">
        <f>'[2]BNDES RC'!$DE$140</f>
        <v>679768.60570129298</v>
      </c>
      <c r="BV57" s="12">
        <f>'[2]BNDES RC'!$DF$140</f>
        <v>642125.27211333218</v>
      </c>
      <c r="BW57" s="12">
        <f>'[2]BNDES RC'!$DG$140</f>
        <v>649456.70681063272</v>
      </c>
      <c r="BX57" s="6">
        <f t="shared" si="0"/>
        <v>69157316.277969316</v>
      </c>
    </row>
    <row r="58" spans="2:76" x14ac:dyDescent="0.25">
      <c r="B58" s="8" t="s">
        <v>78</v>
      </c>
      <c r="C58" s="8" t="s">
        <v>123</v>
      </c>
      <c r="D58" s="9"/>
      <c r="E58" s="9"/>
      <c r="F58" s="9"/>
      <c r="G58" s="9"/>
      <c r="H58" s="15"/>
      <c r="I58" s="15"/>
      <c r="J58" s="15"/>
      <c r="K58" s="15"/>
      <c r="L58" s="15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6">
        <f t="shared" si="0"/>
        <v>0</v>
      </c>
    </row>
    <row r="59" spans="2:76" x14ac:dyDescent="0.25">
      <c r="B59" s="11" t="s">
        <v>78</v>
      </c>
      <c r="C59" s="11" t="s">
        <v>124</v>
      </c>
      <c r="D59" s="9"/>
      <c r="E59" s="9"/>
      <c r="F59" s="9"/>
      <c r="G59" s="9"/>
      <c r="H59" s="15"/>
      <c r="I59" s="15"/>
      <c r="J59" s="15"/>
      <c r="K59" s="15"/>
      <c r="L59" s="15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6">
        <f t="shared" si="0"/>
        <v>0</v>
      </c>
    </row>
    <row r="60" spans="2:76" x14ac:dyDescent="0.25">
      <c r="B60" s="8" t="s">
        <v>78</v>
      </c>
      <c r="C60" s="8" t="s">
        <v>125</v>
      </c>
      <c r="D60" s="9">
        <v>15454.74</v>
      </c>
      <c r="E60" s="9">
        <v>14301.83</v>
      </c>
      <c r="F60" s="9">
        <v>15686.18</v>
      </c>
      <c r="G60" s="9">
        <v>160619.91</v>
      </c>
      <c r="H60" s="15"/>
      <c r="I60" s="15"/>
      <c r="J60" s="15"/>
      <c r="K60" s="15"/>
      <c r="L60" s="15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6">
        <f t="shared" si="0"/>
        <v>0</v>
      </c>
    </row>
    <row r="61" spans="2:76" x14ac:dyDescent="0.25">
      <c r="B61" s="11" t="s">
        <v>78</v>
      </c>
      <c r="C61" s="11" t="s">
        <v>126</v>
      </c>
      <c r="D61" s="9"/>
      <c r="E61" s="9"/>
      <c r="F61" s="9"/>
      <c r="G61" s="9"/>
      <c r="H61" s="15"/>
      <c r="I61" s="15"/>
      <c r="J61" s="15"/>
      <c r="K61" s="15"/>
      <c r="L61" s="15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6">
        <f t="shared" si="0"/>
        <v>0</v>
      </c>
    </row>
    <row r="62" spans="2:76" x14ac:dyDescent="0.25">
      <c r="B62" s="8" t="s">
        <v>78</v>
      </c>
      <c r="C62" s="8" t="s">
        <v>127</v>
      </c>
      <c r="D62" s="9"/>
      <c r="E62" s="9"/>
      <c r="F62" s="9"/>
      <c r="G62" s="9"/>
      <c r="H62" s="15"/>
      <c r="I62" s="15"/>
      <c r="J62" s="15"/>
      <c r="K62" s="15"/>
      <c r="L62" s="15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6">
        <f t="shared" si="0"/>
        <v>0</v>
      </c>
    </row>
    <row r="63" spans="2:76" x14ac:dyDescent="0.25">
      <c r="B63" s="11" t="s">
        <v>78</v>
      </c>
      <c r="C63" s="11" t="s">
        <v>128</v>
      </c>
      <c r="D63" s="9"/>
      <c r="E63" s="9"/>
      <c r="F63" s="9"/>
      <c r="G63" s="9"/>
      <c r="H63" s="15"/>
      <c r="I63" s="15"/>
      <c r="J63" s="15"/>
      <c r="K63" s="15"/>
      <c r="L63" s="15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6">
        <f t="shared" si="0"/>
        <v>0</v>
      </c>
    </row>
    <row r="64" spans="2:76" x14ac:dyDescent="0.25">
      <c r="B64" s="8" t="s">
        <v>78</v>
      </c>
      <c r="C64" s="8" t="s">
        <v>129</v>
      </c>
      <c r="D64" s="9"/>
      <c r="E64" s="9"/>
      <c r="F64" s="9"/>
      <c r="G64" s="9"/>
      <c r="H64" s="15"/>
      <c r="I64" s="15"/>
      <c r="J64" s="15"/>
      <c r="K64" s="15"/>
      <c r="L64" s="15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6">
        <f t="shared" si="0"/>
        <v>0</v>
      </c>
    </row>
    <row r="65" spans="76:76" x14ac:dyDescent="0.25">
      <c r="BX65" s="6">
        <f>SUM(BX14:BX64)</f>
        <v>69457146.125469312</v>
      </c>
    </row>
  </sheetData>
  <pageMargins left="0.511811024" right="0.511811024" top="0.78740157499999996" bottom="0.78740157499999996" header="0.31496062000000002" footer="0.31496062000000002"/>
  <customProperties>
    <customPr name="EpmWorksheetKeyString_GUID" r:id="rId1"/>
    <customPr name="FPMExcelClientCellBasedFunctionStatus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09C0-4CAB-4B4F-BCF4-FBAC825EAF67}">
  <sheetPr>
    <tabColor rgb="FF00B050"/>
  </sheetPr>
  <dimension ref="B1:BX65"/>
  <sheetViews>
    <sheetView zoomScale="60" zoomScaleNormal="60" workbookViewId="0">
      <pane xSplit="3" ySplit="13" topLeftCell="BP38" activePane="bottomRight" state="frozen"/>
      <selection pane="topRight" activeCell="D1" sqref="D1"/>
      <selection pane="bottomLeft" activeCell="A14" sqref="A14"/>
      <selection pane="bottomRight" activeCell="BP61" sqref="BP61"/>
    </sheetView>
  </sheetViews>
  <sheetFormatPr defaultColWidth="9.28515625" defaultRowHeight="15" x14ac:dyDescent="0.25"/>
  <cols>
    <col min="1" max="1" width="3" style="6" customWidth="1"/>
    <col min="2" max="2" width="33.28515625" style="6" bestFit="1" customWidth="1"/>
    <col min="3" max="3" width="72.28515625" style="6" bestFit="1" customWidth="1"/>
    <col min="4" max="4" width="18.28515625" style="6" bestFit="1" customWidth="1"/>
    <col min="5" max="5" width="20.5703125" style="6" bestFit="1" customWidth="1"/>
    <col min="6" max="6" width="17.42578125" style="6" bestFit="1" customWidth="1"/>
    <col min="7" max="7" width="17.7109375" style="6" bestFit="1" customWidth="1"/>
    <col min="8" max="8" width="16.28515625" style="6" bestFit="1" customWidth="1"/>
    <col min="9" max="9" width="16.7109375" style="6" bestFit="1" customWidth="1"/>
    <col min="10" max="10" width="16.28515625" style="6" bestFit="1" customWidth="1"/>
    <col min="11" max="11" width="17.5703125" style="6" bestFit="1" customWidth="1"/>
    <col min="12" max="27" width="20.42578125" style="6" bestFit="1" customWidth="1"/>
    <col min="28" max="28" width="18.28515625" style="6" bestFit="1" customWidth="1"/>
    <col min="29" max="29" width="20.5703125" style="6" bestFit="1" customWidth="1"/>
    <col min="30" max="30" width="16.7109375" style="6" bestFit="1" customWidth="1"/>
    <col min="31" max="32" width="16.28515625" style="6" bestFit="1" customWidth="1"/>
    <col min="33" max="33" width="16.7109375" style="6" bestFit="1" customWidth="1"/>
    <col min="34" max="34" width="16" style="6" bestFit="1" customWidth="1"/>
    <col min="35" max="35" width="17.5703125" style="6" bestFit="1" customWidth="1"/>
    <col min="36" max="36" width="20.42578125" style="6" bestFit="1" customWidth="1"/>
    <col min="37" max="37" width="19" style="6" bestFit="1" customWidth="1"/>
    <col min="38" max="38" width="21.28515625" style="6" bestFit="1" customWidth="1"/>
    <col min="39" max="39" width="21" style="6" bestFit="1" customWidth="1"/>
    <col min="40" max="40" width="18.28515625" style="6" bestFit="1" customWidth="1"/>
    <col min="41" max="41" width="20.5703125" style="6" bestFit="1" customWidth="1"/>
    <col min="42" max="42" width="16.7109375" style="6" bestFit="1" customWidth="1"/>
    <col min="43" max="44" width="15.28515625" style="6" bestFit="1" customWidth="1"/>
    <col min="45" max="45" width="16.7109375" style="6" bestFit="1" customWidth="1"/>
    <col min="46" max="46" width="16" style="6" bestFit="1" customWidth="1"/>
    <col min="47" max="47" width="17.5703125" style="6" bestFit="1" customWidth="1"/>
    <col min="48" max="48" width="20.42578125" style="6" bestFit="1" customWidth="1"/>
    <col min="49" max="49" width="19" style="6" bestFit="1" customWidth="1"/>
    <col min="50" max="50" width="21.28515625" style="6" bestFit="1" customWidth="1"/>
    <col min="51" max="51" width="21" style="6" bestFit="1" customWidth="1"/>
    <col min="52" max="52" width="18.28515625" style="6" bestFit="1" customWidth="1"/>
    <col min="53" max="53" width="20.5703125" style="6" bestFit="1" customWidth="1"/>
    <col min="54" max="54" width="16.7109375" style="6" bestFit="1" customWidth="1"/>
    <col min="55" max="56" width="15.28515625" style="6" bestFit="1" customWidth="1"/>
    <col min="57" max="57" width="16.7109375" style="6" bestFit="1" customWidth="1"/>
    <col min="58" max="58" width="16" style="6" bestFit="1" customWidth="1"/>
    <col min="59" max="59" width="17.5703125" style="6" bestFit="1" customWidth="1"/>
    <col min="60" max="60" width="20.42578125" style="6" bestFit="1" customWidth="1"/>
    <col min="61" max="61" width="19" style="6" bestFit="1" customWidth="1"/>
    <col min="62" max="62" width="21.28515625" style="6" bestFit="1" customWidth="1"/>
    <col min="63" max="63" width="21" style="6" bestFit="1" customWidth="1"/>
    <col min="64" max="75" width="21" style="6" customWidth="1"/>
    <col min="76" max="76" width="18.28515625" style="6" bestFit="1" customWidth="1"/>
    <col min="77" max="77" width="20.5703125" style="6" bestFit="1" customWidth="1"/>
    <col min="78" max="78" width="16.7109375" style="6" bestFit="1" customWidth="1"/>
    <col min="79" max="79" width="15" style="6" bestFit="1" customWidth="1"/>
    <col min="80" max="80" width="15.28515625" style="6" bestFit="1" customWidth="1"/>
    <col min="81" max="81" width="16.7109375" style="6" bestFit="1" customWidth="1"/>
    <col min="82" max="82" width="16" style="6" bestFit="1" customWidth="1"/>
    <col min="83" max="83" width="17.5703125" style="6" bestFit="1" customWidth="1"/>
    <col min="84" max="84" width="20.42578125" style="6" bestFit="1" customWidth="1"/>
    <col min="85" max="85" width="19" style="6" bestFit="1" customWidth="1"/>
    <col min="86" max="86" width="21.28515625" style="6" bestFit="1" customWidth="1"/>
    <col min="87" max="87" width="21" style="6" bestFit="1" customWidth="1"/>
    <col min="88" max="16384" width="9.28515625" style="6"/>
  </cols>
  <sheetData>
    <row r="1" spans="2:76" s="3" customFormat="1" x14ac:dyDescent="0.25">
      <c r="B1" s="1" t="s">
        <v>0</v>
      </c>
      <c r="C1" s="2" t="s">
        <v>1</v>
      </c>
    </row>
    <row r="2" spans="2:76" s="3" customFormat="1" x14ac:dyDescent="0.25">
      <c r="B2" s="1" t="s">
        <v>2</v>
      </c>
      <c r="C2" s="4"/>
    </row>
    <row r="3" spans="2:76" s="3" customFormat="1" x14ac:dyDescent="0.25">
      <c r="B3" s="1" t="s">
        <v>3</v>
      </c>
      <c r="C3" s="2" t="s">
        <v>130</v>
      </c>
    </row>
    <row r="5" spans="2:76" x14ac:dyDescent="0.25">
      <c r="B5" s="5" t="s">
        <v>4</v>
      </c>
    </row>
    <row r="6" spans="2:76" hidden="1" x14ac:dyDescent="0.25">
      <c r="B6" s="1" t="s">
        <v>5</v>
      </c>
      <c r="C6" s="2" t="s">
        <v>6</v>
      </c>
    </row>
    <row r="7" spans="2:76" hidden="1" x14ac:dyDescent="0.25">
      <c r="B7" s="1" t="s">
        <v>7</v>
      </c>
      <c r="C7" s="2" t="s">
        <v>8</v>
      </c>
    </row>
    <row r="8" spans="2:76" hidden="1" x14ac:dyDescent="0.25">
      <c r="B8" s="1" t="s">
        <v>9</v>
      </c>
      <c r="C8" s="2" t="s">
        <v>10</v>
      </c>
    </row>
    <row r="9" spans="2:76" x14ac:dyDescent="0.25">
      <c r="B9" s="1" t="s">
        <v>11</v>
      </c>
      <c r="C9" s="2" t="str">
        <f>RP!C9</f>
        <v>Forecast 8&amp;4 2022</v>
      </c>
    </row>
    <row r="10" spans="2:76" hidden="1" x14ac:dyDescent="0.25">
      <c r="B10" s="1" t="s">
        <v>12</v>
      </c>
      <c r="C10" s="2" t="s">
        <v>13</v>
      </c>
    </row>
    <row r="11" spans="2:76" x14ac:dyDescent="0.25">
      <c r="B11" s="1" t="s">
        <v>14</v>
      </c>
      <c r="C11" s="2" t="s">
        <v>15</v>
      </c>
    </row>
    <row r="13" spans="2:76" x14ac:dyDescent="0.25">
      <c r="B13" s="7" t="s">
        <v>16</v>
      </c>
      <c r="C13" s="7" t="s">
        <v>17</v>
      </c>
      <c r="D13" s="7" t="s">
        <v>18</v>
      </c>
      <c r="E13" s="7" t="s">
        <v>19</v>
      </c>
      <c r="F13" s="7" t="s">
        <v>20</v>
      </c>
      <c r="G13" s="7" t="s">
        <v>21</v>
      </c>
      <c r="H13" s="7" t="s">
        <v>22</v>
      </c>
      <c r="I13" s="7" t="s">
        <v>23</v>
      </c>
      <c r="J13" s="7" t="s">
        <v>24</v>
      </c>
      <c r="K13" s="7" t="s">
        <v>25</v>
      </c>
      <c r="L13" s="7" t="s">
        <v>26</v>
      </c>
      <c r="M13" s="7" t="s">
        <v>27</v>
      </c>
      <c r="N13" s="7" t="s">
        <v>28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33</v>
      </c>
      <c r="T13" s="7" t="s">
        <v>34</v>
      </c>
      <c r="U13" s="7" t="s">
        <v>35</v>
      </c>
      <c r="V13" s="7" t="s">
        <v>36</v>
      </c>
      <c r="W13" s="7" t="s">
        <v>37</v>
      </c>
      <c r="X13" s="7" t="s">
        <v>38</v>
      </c>
      <c r="Y13" s="7" t="s">
        <v>39</v>
      </c>
      <c r="Z13" s="7" t="s">
        <v>40</v>
      </c>
      <c r="AA13" s="7" t="s">
        <v>41</v>
      </c>
      <c r="AB13" s="7" t="s">
        <v>42</v>
      </c>
      <c r="AC13" s="7" t="s">
        <v>43</v>
      </c>
      <c r="AD13" s="7" t="s">
        <v>44</v>
      </c>
      <c r="AE13" s="7" t="s">
        <v>45</v>
      </c>
      <c r="AF13" s="7" t="s">
        <v>46</v>
      </c>
      <c r="AG13" s="7" t="s">
        <v>47</v>
      </c>
      <c r="AH13" s="7" t="s">
        <v>48</v>
      </c>
      <c r="AI13" s="7" t="s">
        <v>49</v>
      </c>
      <c r="AJ13" s="7" t="s">
        <v>50</v>
      </c>
      <c r="AK13" s="7" t="s">
        <v>51</v>
      </c>
      <c r="AL13" s="7" t="s">
        <v>52</v>
      </c>
      <c r="AM13" s="7" t="s">
        <v>53</v>
      </c>
      <c r="AN13" s="7" t="s">
        <v>54</v>
      </c>
      <c r="AO13" s="7" t="s">
        <v>55</v>
      </c>
      <c r="AP13" s="7" t="s">
        <v>56</v>
      </c>
      <c r="AQ13" s="7" t="s">
        <v>57</v>
      </c>
      <c r="AR13" s="7" t="s">
        <v>58</v>
      </c>
      <c r="AS13" s="7" t="s">
        <v>59</v>
      </c>
      <c r="AT13" s="7" t="s">
        <v>60</v>
      </c>
      <c r="AU13" s="7" t="s">
        <v>61</v>
      </c>
      <c r="AV13" s="7" t="s">
        <v>62</v>
      </c>
      <c r="AW13" s="7" t="s">
        <v>63</v>
      </c>
      <c r="AX13" s="7" t="s">
        <v>64</v>
      </c>
      <c r="AY13" s="7" t="s">
        <v>65</v>
      </c>
      <c r="AZ13" s="7" t="s">
        <v>66</v>
      </c>
      <c r="BA13" s="7" t="s">
        <v>67</v>
      </c>
      <c r="BB13" s="7" t="s">
        <v>68</v>
      </c>
      <c r="BC13" s="7" t="s">
        <v>69</v>
      </c>
      <c r="BD13" s="7" t="s">
        <v>70</v>
      </c>
      <c r="BE13" s="7" t="s">
        <v>71</v>
      </c>
      <c r="BF13" s="7" t="s">
        <v>72</v>
      </c>
      <c r="BG13" s="7" t="s">
        <v>73</v>
      </c>
      <c r="BH13" s="7" t="s">
        <v>74</v>
      </c>
      <c r="BI13" s="7" t="s">
        <v>75</v>
      </c>
      <c r="BJ13" s="7" t="s">
        <v>76</v>
      </c>
      <c r="BK13" s="7" t="s">
        <v>77</v>
      </c>
      <c r="BL13" s="7" t="s">
        <v>138</v>
      </c>
      <c r="BM13" s="18" t="s">
        <v>139</v>
      </c>
      <c r="BN13" s="18" t="s">
        <v>140</v>
      </c>
      <c r="BO13" s="18" t="s">
        <v>141</v>
      </c>
      <c r="BP13" s="18" t="s">
        <v>142</v>
      </c>
      <c r="BQ13" s="18" t="s">
        <v>143</v>
      </c>
      <c r="BR13" s="18" t="s">
        <v>144</v>
      </c>
      <c r="BS13" s="18" t="s">
        <v>145</v>
      </c>
      <c r="BT13" s="18" t="s">
        <v>146</v>
      </c>
      <c r="BU13" s="18" t="s">
        <v>147</v>
      </c>
      <c r="BV13" s="18" t="s">
        <v>148</v>
      </c>
      <c r="BW13" s="18" t="s">
        <v>149</v>
      </c>
    </row>
    <row r="14" spans="2:76" x14ac:dyDescent="0.25">
      <c r="B14" s="8" t="s">
        <v>132</v>
      </c>
      <c r="C14" s="8" t="s">
        <v>79</v>
      </c>
      <c r="D14" s="9"/>
      <c r="E14" s="9"/>
      <c r="F14" s="9"/>
      <c r="G14" s="9"/>
      <c r="H14" s="15"/>
      <c r="I14" s="15"/>
      <c r="J14" s="15"/>
      <c r="K14" s="15"/>
      <c r="L14" s="15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6">
        <f>SUM(M14:BW14)</f>
        <v>0</v>
      </c>
    </row>
    <row r="15" spans="2:76" x14ac:dyDescent="0.25">
      <c r="B15" s="11" t="s">
        <v>132</v>
      </c>
      <c r="C15" s="11" t="s">
        <v>80</v>
      </c>
      <c r="D15" s="9"/>
      <c r="E15" s="9"/>
      <c r="F15" s="9"/>
      <c r="G15" s="9"/>
      <c r="H15" s="15"/>
      <c r="I15" s="15"/>
      <c r="J15" s="15"/>
      <c r="K15" s="15"/>
      <c r="L15" s="15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6">
        <f t="shared" ref="BX15:BX64" si="0">SUM(M15:BW15)</f>
        <v>0</v>
      </c>
    </row>
    <row r="16" spans="2:76" x14ac:dyDescent="0.25">
      <c r="B16" s="8" t="s">
        <v>132</v>
      </c>
      <c r="C16" s="8" t="s">
        <v>81</v>
      </c>
      <c r="D16" s="9"/>
      <c r="E16" s="9"/>
      <c r="F16" s="9"/>
      <c r="G16" s="9"/>
      <c r="H16" s="15"/>
      <c r="I16" s="15"/>
      <c r="J16" s="15"/>
      <c r="K16" s="15"/>
      <c r="L16" s="15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6">
        <f t="shared" si="0"/>
        <v>0</v>
      </c>
    </row>
    <row r="17" spans="2:76" x14ac:dyDescent="0.25">
      <c r="B17" s="11" t="s">
        <v>132</v>
      </c>
      <c r="C17" s="11" t="s">
        <v>82</v>
      </c>
      <c r="D17" s="9"/>
      <c r="E17" s="9"/>
      <c r="F17" s="9"/>
      <c r="G17" s="9"/>
      <c r="H17" s="15"/>
      <c r="I17" s="15"/>
      <c r="J17" s="15"/>
      <c r="K17" s="15"/>
      <c r="L17" s="15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6">
        <f t="shared" si="0"/>
        <v>0</v>
      </c>
    </row>
    <row r="18" spans="2:76" x14ac:dyDescent="0.25">
      <c r="B18" s="8" t="s">
        <v>132</v>
      </c>
      <c r="C18" s="8" t="s">
        <v>83</v>
      </c>
      <c r="D18" s="9"/>
      <c r="E18" s="9"/>
      <c r="F18" s="9"/>
      <c r="G18" s="9"/>
      <c r="H18" s="15"/>
      <c r="I18" s="15"/>
      <c r="J18" s="15"/>
      <c r="K18" s="15"/>
      <c r="L18" s="15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6">
        <f t="shared" si="0"/>
        <v>0</v>
      </c>
    </row>
    <row r="19" spans="2:76" x14ac:dyDescent="0.25">
      <c r="B19" s="11" t="s">
        <v>132</v>
      </c>
      <c r="C19" s="11" t="s">
        <v>84</v>
      </c>
      <c r="D19" s="9"/>
      <c r="E19" s="9"/>
      <c r="F19" s="9"/>
      <c r="G19" s="9"/>
      <c r="H19" s="15"/>
      <c r="I19" s="15"/>
      <c r="J19" s="15"/>
      <c r="K19" s="15"/>
      <c r="L19" s="15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6">
        <f t="shared" si="0"/>
        <v>0</v>
      </c>
    </row>
    <row r="20" spans="2:76" x14ac:dyDescent="0.25">
      <c r="B20" s="8" t="s">
        <v>132</v>
      </c>
      <c r="C20" s="8" t="s">
        <v>85</v>
      </c>
      <c r="D20" s="9"/>
      <c r="E20" s="9"/>
      <c r="F20" s="9"/>
      <c r="G20" s="9"/>
      <c r="H20" s="15"/>
      <c r="I20" s="15"/>
      <c r="J20" s="15"/>
      <c r="K20" s="15"/>
      <c r="L20" s="15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6">
        <f t="shared" si="0"/>
        <v>0</v>
      </c>
    </row>
    <row r="21" spans="2:76" x14ac:dyDescent="0.25">
      <c r="B21" s="11" t="s">
        <v>132</v>
      </c>
      <c r="C21" s="11" t="s">
        <v>86</v>
      </c>
      <c r="D21" s="9"/>
      <c r="E21" s="9"/>
      <c r="F21" s="9"/>
      <c r="G21" s="9"/>
      <c r="H21" s="15"/>
      <c r="I21" s="15"/>
      <c r="J21" s="15"/>
      <c r="K21" s="15"/>
      <c r="L21" s="15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6">
        <f t="shared" si="0"/>
        <v>0</v>
      </c>
    </row>
    <row r="22" spans="2:76" x14ac:dyDescent="0.25">
      <c r="B22" s="8" t="s">
        <v>132</v>
      </c>
      <c r="C22" s="8" t="s">
        <v>87</v>
      </c>
      <c r="D22" s="9"/>
      <c r="E22" s="9"/>
      <c r="F22" s="9"/>
      <c r="G22" s="9"/>
      <c r="H22" s="15"/>
      <c r="I22" s="15"/>
      <c r="J22" s="15"/>
      <c r="K22" s="15"/>
      <c r="L22" s="15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6">
        <f t="shared" si="0"/>
        <v>0</v>
      </c>
    </row>
    <row r="23" spans="2:76" x14ac:dyDescent="0.25">
      <c r="B23" s="11" t="s">
        <v>132</v>
      </c>
      <c r="C23" s="11" t="s">
        <v>88</v>
      </c>
      <c r="D23" s="9"/>
      <c r="E23" s="9"/>
      <c r="F23" s="9"/>
      <c r="G23" s="9"/>
      <c r="H23" s="15"/>
      <c r="I23" s="15"/>
      <c r="J23" s="15"/>
      <c r="K23" s="15"/>
      <c r="L23" s="15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6">
        <f t="shared" si="0"/>
        <v>0</v>
      </c>
    </row>
    <row r="24" spans="2:76" x14ac:dyDescent="0.25">
      <c r="B24" s="8" t="s">
        <v>132</v>
      </c>
      <c r="C24" s="8" t="s">
        <v>89</v>
      </c>
      <c r="D24" s="9"/>
      <c r="E24" s="9"/>
      <c r="F24" s="9"/>
      <c r="G24" s="9"/>
      <c r="H24" s="15"/>
      <c r="I24" s="15"/>
      <c r="J24" s="15"/>
      <c r="K24" s="15"/>
      <c r="L24" s="15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6">
        <f t="shared" si="0"/>
        <v>0</v>
      </c>
    </row>
    <row r="25" spans="2:76" x14ac:dyDescent="0.25">
      <c r="B25" s="11" t="s">
        <v>132</v>
      </c>
      <c r="C25" s="11" t="s">
        <v>90</v>
      </c>
      <c r="D25" s="9"/>
      <c r="E25" s="9"/>
      <c r="F25" s="9"/>
      <c r="G25" s="9"/>
      <c r="H25" s="15"/>
      <c r="I25" s="15"/>
      <c r="J25" s="15"/>
      <c r="K25" s="15"/>
      <c r="L25" s="15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6">
        <f t="shared" si="0"/>
        <v>0</v>
      </c>
    </row>
    <row r="26" spans="2:76" x14ac:dyDescent="0.25">
      <c r="B26" s="8" t="s">
        <v>132</v>
      </c>
      <c r="C26" s="8" t="s">
        <v>91</v>
      </c>
      <c r="D26" s="9"/>
      <c r="E26" s="9"/>
      <c r="F26" s="9"/>
      <c r="G26" s="9"/>
      <c r="H26" s="15"/>
      <c r="I26" s="15"/>
      <c r="J26" s="15"/>
      <c r="K26" s="15"/>
      <c r="L26" s="15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6">
        <f t="shared" si="0"/>
        <v>0</v>
      </c>
    </row>
    <row r="27" spans="2:76" x14ac:dyDescent="0.25">
      <c r="B27" s="11" t="s">
        <v>132</v>
      </c>
      <c r="C27" s="11" t="s">
        <v>92</v>
      </c>
      <c r="D27" s="9"/>
      <c r="E27" s="9"/>
      <c r="F27" s="9"/>
      <c r="G27" s="9"/>
      <c r="H27" s="15"/>
      <c r="I27" s="15"/>
      <c r="J27" s="15"/>
      <c r="K27" s="15"/>
      <c r="L27" s="15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6">
        <f t="shared" si="0"/>
        <v>0</v>
      </c>
    </row>
    <row r="28" spans="2:76" x14ac:dyDescent="0.25">
      <c r="B28" s="8" t="s">
        <v>132</v>
      </c>
      <c r="C28" s="8" t="s">
        <v>93</v>
      </c>
      <c r="D28" s="9"/>
      <c r="E28" s="9"/>
      <c r="F28" s="9"/>
      <c r="G28" s="9"/>
      <c r="H28" s="15"/>
      <c r="I28" s="15"/>
      <c r="J28" s="15"/>
      <c r="K28" s="15"/>
      <c r="L28" s="15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6">
        <f t="shared" si="0"/>
        <v>0</v>
      </c>
    </row>
    <row r="29" spans="2:76" x14ac:dyDescent="0.25">
      <c r="B29" s="11" t="s">
        <v>132</v>
      </c>
      <c r="C29" s="11" t="s">
        <v>94</v>
      </c>
      <c r="D29" s="9"/>
      <c r="E29" s="9"/>
      <c r="F29" s="9"/>
      <c r="G29" s="9"/>
      <c r="H29" s="15"/>
      <c r="I29" s="15"/>
      <c r="J29" s="15"/>
      <c r="K29" s="15"/>
      <c r="L29" s="15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6">
        <f t="shared" si="0"/>
        <v>0</v>
      </c>
    </row>
    <row r="30" spans="2:76" x14ac:dyDescent="0.25">
      <c r="B30" s="8" t="s">
        <v>132</v>
      </c>
      <c r="C30" s="8" t="s">
        <v>95</v>
      </c>
      <c r="D30" s="9"/>
      <c r="E30" s="9"/>
      <c r="F30" s="9"/>
      <c r="G30" s="9"/>
      <c r="H30" s="15"/>
      <c r="I30" s="15"/>
      <c r="J30" s="15"/>
      <c r="K30" s="15"/>
      <c r="L30" s="15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6">
        <f t="shared" si="0"/>
        <v>0</v>
      </c>
    </row>
    <row r="31" spans="2:76" x14ac:dyDescent="0.25">
      <c r="B31" s="11" t="s">
        <v>132</v>
      </c>
      <c r="C31" s="11" t="s">
        <v>96</v>
      </c>
      <c r="D31" s="9"/>
      <c r="E31" s="9"/>
      <c r="F31" s="9"/>
      <c r="G31" s="9"/>
      <c r="H31" s="15"/>
      <c r="I31" s="15"/>
      <c r="J31" s="15"/>
      <c r="K31" s="15"/>
      <c r="L31" s="15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6">
        <f t="shared" si="0"/>
        <v>0</v>
      </c>
    </row>
    <row r="32" spans="2:76" x14ac:dyDescent="0.25">
      <c r="B32" s="8" t="s">
        <v>132</v>
      </c>
      <c r="C32" s="8" t="s">
        <v>97</v>
      </c>
      <c r="D32" s="9"/>
      <c r="E32" s="9"/>
      <c r="F32" s="9"/>
      <c r="G32" s="9"/>
      <c r="H32" s="15"/>
      <c r="I32" s="15"/>
      <c r="J32" s="15"/>
      <c r="K32" s="15"/>
      <c r="L32" s="15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6">
        <f t="shared" si="0"/>
        <v>0</v>
      </c>
    </row>
    <row r="33" spans="2:76" x14ac:dyDescent="0.25">
      <c r="B33" s="11" t="s">
        <v>132</v>
      </c>
      <c r="C33" s="11" t="s">
        <v>98</v>
      </c>
      <c r="D33" s="9"/>
      <c r="E33" s="9"/>
      <c r="F33" s="9"/>
      <c r="G33" s="9"/>
      <c r="H33" s="15"/>
      <c r="I33" s="15"/>
      <c r="J33" s="15"/>
      <c r="K33" s="15"/>
      <c r="L33" s="15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6">
        <f t="shared" si="0"/>
        <v>0</v>
      </c>
    </row>
    <row r="34" spans="2:76" x14ac:dyDescent="0.25">
      <c r="B34" s="8" t="s">
        <v>132</v>
      </c>
      <c r="C34" s="8" t="s">
        <v>99</v>
      </c>
      <c r="D34" s="9"/>
      <c r="E34" s="9"/>
      <c r="F34" s="9"/>
      <c r="G34" s="9"/>
      <c r="H34" s="15"/>
      <c r="I34" s="15"/>
      <c r="J34" s="15"/>
      <c r="K34" s="15"/>
      <c r="L34" s="15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6">
        <f t="shared" si="0"/>
        <v>0</v>
      </c>
    </row>
    <row r="35" spans="2:76" x14ac:dyDescent="0.25">
      <c r="B35" s="11" t="s">
        <v>132</v>
      </c>
      <c r="C35" s="11" t="s">
        <v>100</v>
      </c>
      <c r="D35" s="9"/>
      <c r="E35" s="9"/>
      <c r="F35" s="9"/>
      <c r="G35" s="9"/>
      <c r="H35" s="15"/>
      <c r="I35" s="15"/>
      <c r="J35" s="15"/>
      <c r="K35" s="15"/>
      <c r="L35" s="15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6">
        <f t="shared" si="0"/>
        <v>0</v>
      </c>
    </row>
    <row r="36" spans="2:76" x14ac:dyDescent="0.25">
      <c r="B36" s="8" t="s">
        <v>132</v>
      </c>
      <c r="C36" s="8" t="s">
        <v>101</v>
      </c>
      <c r="D36" s="9"/>
      <c r="E36" s="9"/>
      <c r="F36" s="9"/>
      <c r="G36" s="9"/>
      <c r="H36" s="15"/>
      <c r="I36" s="15"/>
      <c r="J36" s="15"/>
      <c r="K36" s="15"/>
      <c r="L36" s="15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6">
        <f t="shared" si="0"/>
        <v>0</v>
      </c>
    </row>
    <row r="37" spans="2:76" x14ac:dyDescent="0.25">
      <c r="B37" s="11" t="s">
        <v>132</v>
      </c>
      <c r="C37" s="11" t="s">
        <v>102</v>
      </c>
      <c r="D37" s="9"/>
      <c r="E37" s="9"/>
      <c r="F37" s="9"/>
      <c r="G37" s="9"/>
      <c r="H37" s="15"/>
      <c r="I37" s="15"/>
      <c r="J37" s="15"/>
      <c r="K37" s="15"/>
      <c r="L37" s="15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6">
        <f t="shared" si="0"/>
        <v>0</v>
      </c>
    </row>
    <row r="38" spans="2:76" x14ac:dyDescent="0.25">
      <c r="B38" s="8" t="s">
        <v>132</v>
      </c>
      <c r="C38" s="8" t="s">
        <v>103</v>
      </c>
      <c r="D38" s="9"/>
      <c r="E38" s="9"/>
      <c r="F38" s="9"/>
      <c r="G38" s="9"/>
      <c r="H38" s="15"/>
      <c r="I38" s="15"/>
      <c r="J38" s="15"/>
      <c r="K38" s="15"/>
      <c r="L38" s="15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6">
        <f t="shared" si="0"/>
        <v>0</v>
      </c>
    </row>
    <row r="39" spans="2:76" x14ac:dyDescent="0.25">
      <c r="B39" s="11" t="s">
        <v>132</v>
      </c>
      <c r="C39" s="11" t="s">
        <v>104</v>
      </c>
      <c r="D39" s="9"/>
      <c r="E39" s="9"/>
      <c r="F39" s="9"/>
      <c r="G39" s="9"/>
      <c r="H39" s="15"/>
      <c r="I39" s="15"/>
      <c r="J39" s="15"/>
      <c r="K39" s="15"/>
      <c r="L39" s="15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6">
        <f t="shared" si="0"/>
        <v>0</v>
      </c>
    </row>
    <row r="40" spans="2:76" x14ac:dyDescent="0.25">
      <c r="B40" s="8" t="s">
        <v>132</v>
      </c>
      <c r="C40" s="8" t="s">
        <v>105</v>
      </c>
      <c r="D40" s="9"/>
      <c r="E40" s="9"/>
      <c r="F40" s="9"/>
      <c r="G40" s="9"/>
      <c r="H40" s="15"/>
      <c r="I40" s="15"/>
      <c r="J40" s="15"/>
      <c r="K40" s="15"/>
      <c r="L40" s="15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6">
        <f t="shared" si="0"/>
        <v>0</v>
      </c>
    </row>
    <row r="41" spans="2:76" x14ac:dyDescent="0.25">
      <c r="B41" s="11" t="s">
        <v>132</v>
      </c>
      <c r="C41" s="11" t="s">
        <v>106</v>
      </c>
      <c r="D41" s="9"/>
      <c r="E41" s="9"/>
      <c r="F41" s="9"/>
      <c r="G41" s="9"/>
      <c r="H41" s="15"/>
      <c r="I41" s="15"/>
      <c r="J41" s="15"/>
      <c r="K41" s="15"/>
      <c r="L41" s="15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6">
        <f t="shared" si="0"/>
        <v>0</v>
      </c>
    </row>
    <row r="42" spans="2:76" x14ac:dyDescent="0.25">
      <c r="B42" s="8" t="s">
        <v>132</v>
      </c>
      <c r="C42" s="8" t="s">
        <v>107</v>
      </c>
      <c r="D42" s="9"/>
      <c r="E42" s="9"/>
      <c r="F42" s="9"/>
      <c r="G42" s="9"/>
      <c r="H42" s="15"/>
      <c r="I42" s="15"/>
      <c r="J42" s="15"/>
      <c r="K42" s="15"/>
      <c r="L42" s="15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6">
        <f t="shared" si="0"/>
        <v>0</v>
      </c>
    </row>
    <row r="43" spans="2:76" x14ac:dyDescent="0.25">
      <c r="B43" s="11" t="s">
        <v>132</v>
      </c>
      <c r="C43" s="11" t="s">
        <v>108</v>
      </c>
      <c r="D43" s="9"/>
      <c r="E43" s="9"/>
      <c r="F43" s="9"/>
      <c r="G43" s="9"/>
      <c r="H43" s="15"/>
      <c r="I43" s="15"/>
      <c r="J43" s="15"/>
      <c r="K43" s="15"/>
      <c r="L43" s="15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6">
        <f t="shared" si="0"/>
        <v>0</v>
      </c>
    </row>
    <row r="44" spans="2:76" x14ac:dyDescent="0.25">
      <c r="B44" s="8" t="s">
        <v>132</v>
      </c>
      <c r="C44" s="8" t="s">
        <v>109</v>
      </c>
      <c r="D44" s="9"/>
      <c r="E44" s="9"/>
      <c r="F44" s="9"/>
      <c r="G44" s="9"/>
      <c r="H44" s="15"/>
      <c r="I44" s="15"/>
      <c r="J44" s="15"/>
      <c r="K44" s="15"/>
      <c r="L44" s="15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6">
        <f t="shared" si="0"/>
        <v>0</v>
      </c>
    </row>
    <row r="45" spans="2:76" x14ac:dyDescent="0.25">
      <c r="B45" s="11" t="s">
        <v>132</v>
      </c>
      <c r="C45" s="11" t="s">
        <v>110</v>
      </c>
      <c r="D45" s="9"/>
      <c r="E45" s="9"/>
      <c r="F45" s="9"/>
      <c r="G45" s="9"/>
      <c r="H45" s="15"/>
      <c r="I45" s="15"/>
      <c r="J45" s="15"/>
      <c r="K45" s="15"/>
      <c r="L45" s="15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6">
        <f t="shared" si="0"/>
        <v>0</v>
      </c>
    </row>
    <row r="46" spans="2:76" x14ac:dyDescent="0.25">
      <c r="B46" s="8" t="s">
        <v>132</v>
      </c>
      <c r="C46" s="8" t="s">
        <v>111</v>
      </c>
      <c r="D46" s="9"/>
      <c r="E46" s="9"/>
      <c r="F46" s="9"/>
      <c r="G46" s="9"/>
      <c r="H46" s="15"/>
      <c r="I46" s="15"/>
      <c r="J46" s="15"/>
      <c r="K46" s="15"/>
      <c r="L46" s="15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6">
        <f t="shared" si="0"/>
        <v>0</v>
      </c>
    </row>
    <row r="47" spans="2:76" x14ac:dyDescent="0.25">
      <c r="B47" s="11" t="s">
        <v>132</v>
      </c>
      <c r="C47" s="11" t="s">
        <v>112</v>
      </c>
      <c r="D47" s="9"/>
      <c r="E47" s="9"/>
      <c r="F47" s="9"/>
      <c r="G47" s="9"/>
      <c r="H47" s="15"/>
      <c r="I47" s="15"/>
      <c r="J47" s="15"/>
      <c r="K47" s="15"/>
      <c r="L47" s="15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6">
        <f t="shared" si="0"/>
        <v>0</v>
      </c>
    </row>
    <row r="48" spans="2:76" x14ac:dyDescent="0.25">
      <c r="B48" s="8" t="s">
        <v>132</v>
      </c>
      <c r="C48" s="8" t="s">
        <v>113</v>
      </c>
      <c r="D48" s="9"/>
      <c r="E48" s="9"/>
      <c r="F48" s="9"/>
      <c r="G48" s="9"/>
      <c r="H48" s="15"/>
      <c r="I48" s="15"/>
      <c r="J48" s="15"/>
      <c r="K48" s="15"/>
      <c r="L48" s="15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6">
        <f t="shared" si="0"/>
        <v>0</v>
      </c>
    </row>
    <row r="49" spans="2:76" x14ac:dyDescent="0.25">
      <c r="B49" s="11" t="s">
        <v>132</v>
      </c>
      <c r="C49" s="11" t="s">
        <v>114</v>
      </c>
      <c r="D49" s="9"/>
      <c r="E49" s="9"/>
      <c r="F49" s="9"/>
      <c r="G49" s="9"/>
      <c r="H49" s="15"/>
      <c r="I49" s="15"/>
      <c r="J49" s="15"/>
      <c r="K49" s="15"/>
      <c r="L49" s="15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6">
        <f t="shared" si="0"/>
        <v>0</v>
      </c>
    </row>
    <row r="50" spans="2:76" x14ac:dyDescent="0.25">
      <c r="B50" s="8" t="s">
        <v>132</v>
      </c>
      <c r="C50" s="8" t="s">
        <v>115</v>
      </c>
      <c r="D50" s="9"/>
      <c r="E50" s="9"/>
      <c r="F50" s="9"/>
      <c r="G50" s="9"/>
      <c r="H50" s="15"/>
      <c r="I50" s="15"/>
      <c r="J50" s="15"/>
      <c r="K50" s="15"/>
      <c r="L50" s="15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6">
        <f t="shared" si="0"/>
        <v>0</v>
      </c>
    </row>
    <row r="51" spans="2:76" x14ac:dyDescent="0.25">
      <c r="B51" s="11" t="s">
        <v>132</v>
      </c>
      <c r="C51" s="11" t="s">
        <v>116</v>
      </c>
      <c r="D51" s="9"/>
      <c r="E51" s="9"/>
      <c r="F51" s="9"/>
      <c r="G51" s="9"/>
      <c r="H51" s="15"/>
      <c r="I51" s="15"/>
      <c r="J51" s="15"/>
      <c r="K51" s="15"/>
      <c r="L51" s="15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6">
        <f t="shared" si="0"/>
        <v>0</v>
      </c>
    </row>
    <row r="52" spans="2:76" x14ac:dyDescent="0.25">
      <c r="B52" s="8" t="s">
        <v>132</v>
      </c>
      <c r="C52" s="8" t="s">
        <v>117</v>
      </c>
      <c r="D52" s="9"/>
      <c r="E52" s="9"/>
      <c r="F52" s="9"/>
      <c r="G52" s="9"/>
      <c r="H52" s="15"/>
      <c r="I52" s="15"/>
      <c r="J52" s="15"/>
      <c r="K52" s="15"/>
      <c r="L52" s="15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6">
        <f t="shared" si="0"/>
        <v>0</v>
      </c>
    </row>
    <row r="53" spans="2:76" x14ac:dyDescent="0.25">
      <c r="B53" s="11" t="s">
        <v>132</v>
      </c>
      <c r="C53" s="11" t="s">
        <v>118</v>
      </c>
      <c r="D53" s="9"/>
      <c r="E53" s="9"/>
      <c r="F53" s="9"/>
      <c r="G53" s="9"/>
      <c r="H53" s="15"/>
      <c r="I53" s="15"/>
      <c r="J53" s="15"/>
      <c r="K53" s="15"/>
      <c r="L53" s="15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6">
        <f t="shared" si="0"/>
        <v>0</v>
      </c>
    </row>
    <row r="54" spans="2:76" x14ac:dyDescent="0.25">
      <c r="B54" s="8" t="s">
        <v>132</v>
      </c>
      <c r="C54" s="8" t="s">
        <v>119</v>
      </c>
      <c r="D54" s="9"/>
      <c r="E54" s="9"/>
      <c r="F54" s="9"/>
      <c r="G54" s="9"/>
      <c r="H54" s="15"/>
      <c r="I54" s="15"/>
      <c r="J54" s="15"/>
      <c r="K54" s="15"/>
      <c r="L54" s="15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6">
        <f t="shared" si="0"/>
        <v>0</v>
      </c>
    </row>
    <row r="55" spans="2:76" x14ac:dyDescent="0.25">
      <c r="B55" s="11" t="s">
        <v>132</v>
      </c>
      <c r="C55" s="11" t="s">
        <v>120</v>
      </c>
      <c r="D55" s="9"/>
      <c r="E55" s="9"/>
      <c r="F55" s="9"/>
      <c r="G55" s="9"/>
      <c r="H55" s="15"/>
      <c r="I55" s="15"/>
      <c r="J55" s="15"/>
      <c r="K55" s="15"/>
      <c r="L55" s="15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6">
        <f t="shared" si="0"/>
        <v>0</v>
      </c>
    </row>
    <row r="56" spans="2:76" x14ac:dyDescent="0.25">
      <c r="B56" s="8" t="s">
        <v>132</v>
      </c>
      <c r="C56" s="8" t="s">
        <v>121</v>
      </c>
      <c r="D56" s="9">
        <v>0</v>
      </c>
      <c r="E56" s="9">
        <v>0</v>
      </c>
      <c r="F56" s="9">
        <v>0</v>
      </c>
      <c r="G56" s="9">
        <v>0</v>
      </c>
      <c r="H56" s="15"/>
      <c r="I56" s="15"/>
      <c r="J56" s="15"/>
      <c r="K56" s="15"/>
      <c r="L56" s="15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6">
        <f t="shared" si="0"/>
        <v>0</v>
      </c>
    </row>
    <row r="57" spans="2:76" x14ac:dyDescent="0.25">
      <c r="B57" s="11" t="s">
        <v>132</v>
      </c>
      <c r="C57" s="13" t="s">
        <v>122</v>
      </c>
      <c r="D57" s="9">
        <v>-20641.32</v>
      </c>
      <c r="E57" s="9">
        <v>-27662.22</v>
      </c>
      <c r="F57" s="9">
        <v>59828.77</v>
      </c>
      <c r="G57" s="9">
        <v>-91334.51</v>
      </c>
      <c r="H57" s="17">
        <v>605137.78398528486</v>
      </c>
      <c r="I57" s="17">
        <f>'[3]BNDES RV'!$AS$116</f>
        <v>614012.61306241911</v>
      </c>
      <c r="J57" s="17">
        <f>'[3]BNDES RV'!$AT$116</f>
        <v>581863.25383200462</v>
      </c>
      <c r="K57" s="17">
        <f>'[3]BNDES RV'!$AU$116</f>
        <v>589933.68705997127</v>
      </c>
      <c r="L57" s="17">
        <f>'[3]BNDES RV'!$AV$116</f>
        <v>577894.22405874741</v>
      </c>
      <c r="M57" s="14">
        <f>'[3]BNDES RV'!$AW$116</f>
        <v>546951.45860208443</v>
      </c>
      <c r="N57" s="14">
        <f>'[3]BNDES RV'!$AX$116</f>
        <v>553815.29805629957</v>
      </c>
      <c r="O57" s="14">
        <f>'[3]BNDES RV'!$AY$116</f>
        <v>523676.92844880419</v>
      </c>
      <c r="P57" s="14">
        <f>'[3]BNDES RV'!$AZ$116</f>
        <v>529736.37205385172</v>
      </c>
      <c r="Q57" s="14">
        <f>'[3]BNDES RV'!$BA$116</f>
        <v>517696.90905262786</v>
      </c>
      <c r="R57" s="14">
        <f>'[3]BNDES RV'!$BB$116</f>
        <v>454975.04014436784</v>
      </c>
      <c r="S57" s="14">
        <f>'[3]BNDES RV'!$BC$116</f>
        <v>493617.98305018002</v>
      </c>
      <c r="T57" s="14">
        <f>'[3]BNDES RV'!$BD$116</f>
        <v>465490.60306560365</v>
      </c>
      <c r="U57" s="14">
        <f>'[3]BNDES RV'!$BE$116</f>
        <v>469539.05704773223</v>
      </c>
      <c r="V57" s="14">
        <f>'[3]BNDES RV'!$BF$116</f>
        <v>442216.07291232358</v>
      </c>
      <c r="W57" s="14">
        <f>'[3]BNDES RV'!$BG$116</f>
        <v>445460.13104528433</v>
      </c>
      <c r="X57" s="14">
        <f>'[3]BNDES RV'!$BH$116</f>
        <v>433420.66804406047</v>
      </c>
      <c r="Y57" s="14">
        <f>'[3]BNDES RV'!$BI$116</f>
        <v>407304.27768240322</v>
      </c>
      <c r="Z57" s="14">
        <f>'[3]BNDES RV'!$BJ$116</f>
        <v>409341.74204161268</v>
      </c>
      <c r="AA57" s="14">
        <f>'[3]BNDES RV'!$BK$116</f>
        <v>384029.74752912309</v>
      </c>
      <c r="AB57" s="14">
        <f>'[3]BNDES RV'!$BL$116</f>
        <v>372617.46523104561</v>
      </c>
      <c r="AC57" s="14">
        <f>'[3]BNDES RV'!$BM$116</f>
        <v>360973.16944257548</v>
      </c>
      <c r="AD57" s="14">
        <f>'[3]BNDES RV'!$BN$116</f>
        <v>325995.14556027169</v>
      </c>
      <c r="AE57" s="14">
        <f>'[3]BNDES RV'!$BO$116</f>
        <v>337684.57786563504</v>
      </c>
      <c r="AF57" s="14">
        <f>'[3]BNDES RV'!$BP$116</f>
        <v>315149.38649688393</v>
      </c>
      <c r="AG57" s="14">
        <f>'[3]BNDES RV'!$BQ$116</f>
        <v>314395.98628869472</v>
      </c>
      <c r="AH57" s="14">
        <f>'[3]BNDES RV'!$BR$116</f>
        <v>292638.71603282075</v>
      </c>
      <c r="AI57" s="14">
        <f>'[3]BNDES RV'!$BS$116</f>
        <v>291107.39471175434</v>
      </c>
      <c r="AJ57" s="14">
        <f>'[3]BNDES RV'!$BT$116</f>
        <v>279463.09892328421</v>
      </c>
      <c r="AK57" s="14">
        <f>'[3]BNDES RV'!$BU$116</f>
        <v>258872.71033672604</v>
      </c>
      <c r="AL57" s="14">
        <f>'[3]BNDES RV'!$BV$116</f>
        <v>256174.50734634383</v>
      </c>
      <c r="AM57" s="14">
        <f>'[3]BNDES RV'!$BW$116</f>
        <v>236362.03987266292</v>
      </c>
      <c r="AN57" s="14">
        <f>'[3]BNDES RV'!$BX$116</f>
        <v>232885.91576940348</v>
      </c>
      <c r="AO57" s="14">
        <f>'[3]BNDES RV'!$BY$116</f>
        <v>221241.61998093332</v>
      </c>
      <c r="AP57" s="14">
        <f>'[3]BNDES RV'!$BZ$116</f>
        <v>188598.14049575778</v>
      </c>
      <c r="AQ57" s="14">
        <f>'[3]BNDES RV'!$CA$116</f>
        <v>197953.02840399294</v>
      </c>
      <c r="AR57" s="14">
        <f>'[3]BNDES RV'!$CB$116</f>
        <v>180085.36371250506</v>
      </c>
      <c r="AS57" s="14">
        <f>'[3]BNDES RV'!$CC$116</f>
        <v>174664.43682705259</v>
      </c>
      <c r="AT57" s="14">
        <f>'[3]BNDES RV'!$CD$116</f>
        <v>157574.69324844194</v>
      </c>
      <c r="AU57" s="14">
        <f>'[3]BNDES RV'!$CE$116</f>
        <v>151375.84525011227</v>
      </c>
      <c r="AV57" s="14">
        <f>'[3]BNDES RV'!$CF$116</f>
        <v>139731.54946164211</v>
      </c>
      <c r="AW57" s="14">
        <f>'[3]BNDES RV'!$CG$116</f>
        <v>123808.68755234723</v>
      </c>
      <c r="AX57" s="14">
        <f>'[3]BNDES RV'!$CH$116</f>
        <v>116442.95788470174</v>
      </c>
      <c r="AY57" s="14">
        <f>'[3]BNDES RV'!$CI$116</f>
        <v>101298.01708828409</v>
      </c>
      <c r="AZ57" s="14">
        <f>'[3]BNDES RV'!$CJ$116</f>
        <v>94833.81621271011</v>
      </c>
      <c r="BA57" s="14">
        <f>'[3]BNDES RV'!$CK$116</f>
        <v>82979.58918612136</v>
      </c>
      <c r="BB57" s="14">
        <f>'[3]BNDES RV'!$CL$116</f>
        <v>63988.92057506831</v>
      </c>
      <c r="BC57" s="14">
        <f>'[3]BNDES RV'!$CM$116</f>
        <v>59271.135132943826</v>
      </c>
      <c r="BD57" s="14">
        <f>'[3]BNDES RV'!$CN$116</f>
        <v>45831.032198696339</v>
      </c>
      <c r="BE57" s="14">
        <f>'[3]BNDES RV'!$CO$116</f>
        <v>35562.681079766298</v>
      </c>
      <c r="BF57" s="14">
        <f>'[3]BNDES RV'!$CP$116</f>
        <v>22915.516099348162</v>
      </c>
      <c r="BG57" s="14">
        <f>'[3]BNDES RV'!$CQ$116</f>
        <v>11854.227026588764</v>
      </c>
      <c r="BH57" s="14">
        <f>'[3]BNDES RV'!$CR$116</f>
        <v>0</v>
      </c>
      <c r="BI57" s="14">
        <f>'[3]BNDES RV'!$CS$116</f>
        <v>0</v>
      </c>
      <c r="BJ57" s="14">
        <f>'[3]BNDES RV'!$CT$116</f>
        <v>0</v>
      </c>
      <c r="BK57" s="14">
        <f>'[3]BNDES RV'!$CU$116</f>
        <v>0</v>
      </c>
      <c r="BL57" s="14">
        <f>'[3]BNDES RV'!$CV$116</f>
        <v>0</v>
      </c>
      <c r="BM57" s="14">
        <f>'[3]BNDES RV'!$CW$116</f>
        <v>0</v>
      </c>
      <c r="BN57" s="14">
        <f>'[3]BNDES RV'!$CX$116</f>
        <v>0</v>
      </c>
      <c r="BO57" s="14">
        <f>'[3]BNDES RV'!$CY$116</f>
        <v>0</v>
      </c>
      <c r="BP57" s="14">
        <f>'[3]BNDES RV'!$CZ$116</f>
        <v>0</v>
      </c>
      <c r="BQ57" s="14">
        <f>'[3]BNDES RV'!$DA$116</f>
        <v>0</v>
      </c>
      <c r="BR57" s="14">
        <f>'[3]BNDES RV'!$DB$116</f>
        <v>0</v>
      </c>
      <c r="BS57" s="14">
        <f>'[3]BNDES RV'!$DC$116</f>
        <v>0</v>
      </c>
      <c r="BT57" s="14">
        <f>'[3]BNDES RV'!$DD$116</f>
        <v>0</v>
      </c>
      <c r="BU57" s="14">
        <f>'[3]BNDES RV'!$DE$116</f>
        <v>0</v>
      </c>
      <c r="BV57" s="14">
        <f>'[3]BNDES RV'!$DF$116</f>
        <v>0</v>
      </c>
      <c r="BW57" s="14">
        <f>'[3]BNDES RV'!$DG$116</f>
        <v>0</v>
      </c>
      <c r="BX57" s="6">
        <f t="shared" si="0"/>
        <v>13121603.660071479</v>
      </c>
    </row>
    <row r="58" spans="2:76" x14ac:dyDescent="0.25">
      <c r="B58" s="8" t="s">
        <v>132</v>
      </c>
      <c r="C58" s="8" t="s">
        <v>123</v>
      </c>
      <c r="D58" s="9"/>
      <c r="E58" s="9"/>
      <c r="F58" s="9"/>
      <c r="G58" s="9"/>
      <c r="H58" s="15"/>
      <c r="I58" s="15"/>
      <c r="J58" s="15"/>
      <c r="K58" s="15"/>
      <c r="L58" s="15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6">
        <f t="shared" si="0"/>
        <v>0</v>
      </c>
    </row>
    <row r="59" spans="2:76" x14ac:dyDescent="0.25">
      <c r="B59" s="11" t="s">
        <v>132</v>
      </c>
      <c r="C59" s="11" t="s">
        <v>124</v>
      </c>
      <c r="D59" s="9"/>
      <c r="E59" s="9"/>
      <c r="F59" s="9"/>
      <c r="G59" s="9"/>
      <c r="H59" s="15"/>
      <c r="I59" s="15"/>
      <c r="J59" s="15"/>
      <c r="K59" s="15"/>
      <c r="L59" s="15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6">
        <f t="shared" si="0"/>
        <v>0</v>
      </c>
    </row>
    <row r="60" spans="2:76" x14ac:dyDescent="0.25">
      <c r="B60" s="8" t="s">
        <v>132</v>
      </c>
      <c r="C60" s="8" t="s">
        <v>125</v>
      </c>
      <c r="D60" s="9">
        <v>4970.43</v>
      </c>
      <c r="E60" s="9">
        <v>4454.7700000000004</v>
      </c>
      <c r="F60" s="9">
        <v>4745.1499999999996</v>
      </c>
      <c r="G60" s="9">
        <v>49548.55</v>
      </c>
      <c r="H60" s="15"/>
      <c r="I60" s="15"/>
      <c r="J60" s="15"/>
      <c r="K60" s="15"/>
      <c r="L60" s="15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6">
        <f t="shared" si="0"/>
        <v>0</v>
      </c>
    </row>
    <row r="61" spans="2:76" x14ac:dyDescent="0.25">
      <c r="B61" s="11" t="s">
        <v>132</v>
      </c>
      <c r="C61" s="11" t="s">
        <v>126</v>
      </c>
      <c r="D61" s="9">
        <v>0</v>
      </c>
      <c r="E61" s="9">
        <v>0</v>
      </c>
      <c r="F61" s="9">
        <v>0</v>
      </c>
      <c r="G61" s="9">
        <v>0</v>
      </c>
      <c r="H61" s="15"/>
      <c r="I61" s="15"/>
      <c r="J61" s="15"/>
      <c r="K61" s="15"/>
      <c r="L61" s="15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6">
        <f t="shared" si="0"/>
        <v>0</v>
      </c>
    </row>
    <row r="62" spans="2:76" x14ac:dyDescent="0.25">
      <c r="B62" s="8" t="s">
        <v>132</v>
      </c>
      <c r="C62" s="8" t="s">
        <v>127</v>
      </c>
      <c r="D62" s="9"/>
      <c r="E62" s="9"/>
      <c r="F62" s="9"/>
      <c r="G62" s="9"/>
      <c r="H62" s="15"/>
      <c r="I62" s="15"/>
      <c r="J62" s="15"/>
      <c r="K62" s="15"/>
      <c r="L62" s="15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6">
        <f t="shared" si="0"/>
        <v>0</v>
      </c>
    </row>
    <row r="63" spans="2:76" x14ac:dyDescent="0.25">
      <c r="B63" s="11" t="s">
        <v>132</v>
      </c>
      <c r="C63" s="11" t="s">
        <v>128</v>
      </c>
      <c r="D63" s="9"/>
      <c r="E63" s="9"/>
      <c r="F63" s="9"/>
      <c r="G63" s="9"/>
      <c r="H63" s="15"/>
      <c r="I63" s="15"/>
      <c r="J63" s="15"/>
      <c r="K63" s="15"/>
      <c r="L63" s="15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6">
        <f t="shared" si="0"/>
        <v>0</v>
      </c>
    </row>
    <row r="64" spans="2:76" x14ac:dyDescent="0.25">
      <c r="B64" s="8" t="s">
        <v>132</v>
      </c>
      <c r="C64" s="8" t="s">
        <v>129</v>
      </c>
      <c r="D64" s="9"/>
      <c r="E64" s="9"/>
      <c r="F64" s="9"/>
      <c r="G64" s="9"/>
      <c r="H64" s="15"/>
      <c r="I64" s="15"/>
      <c r="J64" s="15"/>
      <c r="K64" s="15"/>
      <c r="L64" s="15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6">
        <f t="shared" si="0"/>
        <v>0</v>
      </c>
    </row>
    <row r="65" spans="76:76" x14ac:dyDescent="0.25">
      <c r="BX65" s="6">
        <f>SUM(BX14:BX64)</f>
        <v>13121603.660071479</v>
      </c>
    </row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C547-F48C-45C4-8E17-D624D05C550F}">
  <sheetPr>
    <tabColor rgb="FF00B050"/>
  </sheetPr>
  <dimension ref="B1:BX65"/>
  <sheetViews>
    <sheetView zoomScale="60" zoomScaleNormal="60" workbookViewId="0">
      <pane xSplit="3" ySplit="13" topLeftCell="BP52" activePane="bottomRight" state="frozen"/>
      <selection pane="topRight" activeCell="D1" sqref="D1"/>
      <selection pane="bottomLeft" activeCell="A14" sqref="A14"/>
      <selection pane="bottomRight" activeCell="BR49" sqref="BR49"/>
    </sheetView>
  </sheetViews>
  <sheetFormatPr defaultColWidth="9.28515625" defaultRowHeight="15" x14ac:dyDescent="0.25"/>
  <cols>
    <col min="1" max="1" width="3" style="6" customWidth="1"/>
    <col min="2" max="2" width="33.28515625" style="6" bestFit="1" customWidth="1"/>
    <col min="3" max="3" width="72.28515625" style="6" bestFit="1" customWidth="1"/>
    <col min="4" max="4" width="18.28515625" style="6" bestFit="1" customWidth="1"/>
    <col min="5" max="5" width="20.5703125" style="6" bestFit="1" customWidth="1"/>
    <col min="6" max="6" width="17.42578125" style="6" bestFit="1" customWidth="1"/>
    <col min="7" max="7" width="17.7109375" style="6" bestFit="1" customWidth="1"/>
    <col min="8" max="8" width="16.28515625" style="6" bestFit="1" customWidth="1"/>
    <col min="9" max="9" width="16.7109375" style="6" bestFit="1" customWidth="1"/>
    <col min="10" max="10" width="24.7109375" style="6" bestFit="1" customWidth="1"/>
    <col min="11" max="11" width="17.5703125" style="6" bestFit="1" customWidth="1"/>
    <col min="12" max="27" width="20.42578125" style="6" bestFit="1" customWidth="1"/>
    <col min="28" max="28" width="18.28515625" style="6" bestFit="1" customWidth="1"/>
    <col min="29" max="29" width="20.5703125" style="6" bestFit="1" customWidth="1"/>
    <col min="30" max="30" width="20.140625" style="6" customWidth="1"/>
    <col min="31" max="32" width="16.28515625" style="6" bestFit="1" customWidth="1"/>
    <col min="33" max="33" width="16.7109375" style="6" bestFit="1" customWidth="1"/>
    <col min="34" max="34" width="16" style="6" bestFit="1" customWidth="1"/>
    <col min="35" max="35" width="17.5703125" style="6" bestFit="1" customWidth="1"/>
    <col min="36" max="36" width="20.42578125" style="6" bestFit="1" customWidth="1"/>
    <col min="37" max="37" width="19" style="6" bestFit="1" customWidth="1"/>
    <col min="38" max="38" width="21.28515625" style="6" bestFit="1" customWidth="1"/>
    <col min="39" max="39" width="21" style="6" bestFit="1" customWidth="1"/>
    <col min="40" max="40" width="18.28515625" style="6" bestFit="1" customWidth="1"/>
    <col min="41" max="41" width="20.5703125" style="6" bestFit="1" customWidth="1"/>
    <col min="42" max="42" width="16.7109375" style="6" bestFit="1" customWidth="1"/>
    <col min="43" max="44" width="15.28515625" style="6" bestFit="1" customWidth="1"/>
    <col min="45" max="45" width="16.7109375" style="6" bestFit="1" customWidth="1"/>
    <col min="46" max="46" width="16" style="6" bestFit="1" customWidth="1"/>
    <col min="47" max="47" width="17.5703125" style="6" bestFit="1" customWidth="1"/>
    <col min="48" max="48" width="20.42578125" style="6" bestFit="1" customWidth="1"/>
    <col min="49" max="49" width="19" style="6" bestFit="1" customWidth="1"/>
    <col min="50" max="50" width="21.28515625" style="6" bestFit="1" customWidth="1"/>
    <col min="51" max="51" width="21" style="6" bestFit="1" customWidth="1"/>
    <col min="52" max="52" width="18.28515625" style="6" bestFit="1" customWidth="1"/>
    <col min="53" max="53" width="20.5703125" style="6" bestFit="1" customWidth="1"/>
    <col min="54" max="54" width="16.7109375" style="6" bestFit="1" customWidth="1"/>
    <col min="55" max="56" width="15.28515625" style="6" bestFit="1" customWidth="1"/>
    <col min="57" max="57" width="16.7109375" style="6" bestFit="1" customWidth="1"/>
    <col min="58" max="58" width="16" style="6" bestFit="1" customWidth="1"/>
    <col min="59" max="59" width="17.5703125" style="6" bestFit="1" customWidth="1"/>
    <col min="60" max="60" width="20.42578125" style="6" bestFit="1" customWidth="1"/>
    <col min="61" max="61" width="19" style="6" bestFit="1" customWidth="1"/>
    <col min="62" max="62" width="21.28515625" style="6" bestFit="1" customWidth="1"/>
    <col min="63" max="63" width="21" style="6" bestFit="1" customWidth="1"/>
    <col min="64" max="75" width="21" style="6" customWidth="1"/>
    <col min="76" max="76" width="19.7109375" style="6" bestFit="1" customWidth="1"/>
    <col min="77" max="77" width="20.5703125" style="6" bestFit="1" customWidth="1"/>
    <col min="78" max="78" width="16.7109375" style="6" bestFit="1" customWidth="1"/>
    <col min="79" max="79" width="15" style="6" bestFit="1" customWidth="1"/>
    <col min="80" max="80" width="15.28515625" style="6" bestFit="1" customWidth="1"/>
    <col min="81" max="81" width="16.7109375" style="6" bestFit="1" customWidth="1"/>
    <col min="82" max="82" width="16" style="6" bestFit="1" customWidth="1"/>
    <col min="83" max="83" width="17.5703125" style="6" bestFit="1" customWidth="1"/>
    <col min="84" max="84" width="20.42578125" style="6" bestFit="1" customWidth="1"/>
    <col min="85" max="85" width="19" style="6" bestFit="1" customWidth="1"/>
    <col min="86" max="86" width="21.28515625" style="6" bestFit="1" customWidth="1"/>
    <col min="87" max="87" width="21" style="6" bestFit="1" customWidth="1"/>
    <col min="88" max="16384" width="9.28515625" style="6"/>
  </cols>
  <sheetData>
    <row r="1" spans="2:76" s="3" customFormat="1" x14ac:dyDescent="0.25">
      <c r="B1" s="1" t="s">
        <v>0</v>
      </c>
      <c r="C1" s="2" t="s">
        <v>1</v>
      </c>
    </row>
    <row r="2" spans="2:76" s="3" customFormat="1" x14ac:dyDescent="0.25">
      <c r="B2" s="1" t="s">
        <v>2</v>
      </c>
      <c r="C2" s="4"/>
    </row>
    <row r="3" spans="2:76" s="3" customFormat="1" x14ac:dyDescent="0.25">
      <c r="B3" s="1" t="s">
        <v>3</v>
      </c>
      <c r="C3" s="2" t="s">
        <v>130</v>
      </c>
    </row>
    <row r="5" spans="2:76" x14ac:dyDescent="0.25">
      <c r="B5" s="5" t="s">
        <v>4</v>
      </c>
    </row>
    <row r="6" spans="2:76" hidden="1" x14ac:dyDescent="0.25">
      <c r="B6" s="1" t="s">
        <v>5</v>
      </c>
      <c r="C6" s="2" t="s">
        <v>6</v>
      </c>
    </row>
    <row r="7" spans="2:76" hidden="1" x14ac:dyDescent="0.25">
      <c r="B7" s="1" t="s">
        <v>7</v>
      </c>
      <c r="C7" s="2" t="s">
        <v>8</v>
      </c>
    </row>
    <row r="8" spans="2:76" hidden="1" x14ac:dyDescent="0.25">
      <c r="B8" s="1" t="s">
        <v>9</v>
      </c>
      <c r="C8" s="2" t="s">
        <v>10</v>
      </c>
    </row>
    <row r="9" spans="2:76" x14ac:dyDescent="0.25">
      <c r="B9" s="1" t="s">
        <v>11</v>
      </c>
      <c r="C9" s="2" t="str">
        <f>RP!C9</f>
        <v>Forecast 8&amp;4 2022</v>
      </c>
    </row>
    <row r="10" spans="2:76" hidden="1" x14ac:dyDescent="0.25">
      <c r="B10" s="1" t="s">
        <v>12</v>
      </c>
      <c r="C10" s="2" t="s">
        <v>13</v>
      </c>
    </row>
    <row r="11" spans="2:76" x14ac:dyDescent="0.25">
      <c r="B11" s="1" t="s">
        <v>14</v>
      </c>
      <c r="C11" s="2" t="s">
        <v>15</v>
      </c>
    </row>
    <row r="13" spans="2:76" x14ac:dyDescent="0.25">
      <c r="B13" s="7" t="s">
        <v>16</v>
      </c>
      <c r="C13" s="7" t="s">
        <v>17</v>
      </c>
      <c r="D13" s="7" t="s">
        <v>18</v>
      </c>
      <c r="E13" s="7" t="s">
        <v>19</v>
      </c>
      <c r="F13" s="7" t="s">
        <v>20</v>
      </c>
      <c r="G13" s="7" t="s">
        <v>21</v>
      </c>
      <c r="H13" s="7" t="s">
        <v>22</v>
      </c>
      <c r="I13" s="7" t="s">
        <v>23</v>
      </c>
      <c r="J13" s="7" t="s">
        <v>24</v>
      </c>
      <c r="K13" s="7" t="s">
        <v>25</v>
      </c>
      <c r="L13" s="7" t="s">
        <v>26</v>
      </c>
      <c r="M13" s="7" t="s">
        <v>27</v>
      </c>
      <c r="N13" s="7" t="s">
        <v>28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33</v>
      </c>
      <c r="T13" s="7" t="s">
        <v>34</v>
      </c>
      <c r="U13" s="7" t="s">
        <v>35</v>
      </c>
      <c r="V13" s="7" t="s">
        <v>36</v>
      </c>
      <c r="W13" s="7" t="s">
        <v>37</v>
      </c>
      <c r="X13" s="7" t="s">
        <v>38</v>
      </c>
      <c r="Y13" s="7" t="s">
        <v>39</v>
      </c>
      <c r="Z13" s="7" t="s">
        <v>40</v>
      </c>
      <c r="AA13" s="7" t="s">
        <v>41</v>
      </c>
      <c r="AB13" s="7" t="s">
        <v>42</v>
      </c>
      <c r="AC13" s="7" t="s">
        <v>43</v>
      </c>
      <c r="AD13" s="7" t="s">
        <v>44</v>
      </c>
      <c r="AE13" s="7" t="s">
        <v>45</v>
      </c>
      <c r="AF13" s="7" t="s">
        <v>46</v>
      </c>
      <c r="AG13" s="7" t="s">
        <v>47</v>
      </c>
      <c r="AH13" s="7" t="s">
        <v>48</v>
      </c>
      <c r="AI13" s="7" t="s">
        <v>49</v>
      </c>
      <c r="AJ13" s="7" t="s">
        <v>50</v>
      </c>
      <c r="AK13" s="7" t="s">
        <v>51</v>
      </c>
      <c r="AL13" s="7" t="s">
        <v>52</v>
      </c>
      <c r="AM13" s="7" t="s">
        <v>53</v>
      </c>
      <c r="AN13" s="7" t="s">
        <v>54</v>
      </c>
      <c r="AO13" s="7" t="s">
        <v>55</v>
      </c>
      <c r="AP13" s="7" t="s">
        <v>56</v>
      </c>
      <c r="AQ13" s="7" t="s">
        <v>57</v>
      </c>
      <c r="AR13" s="7" t="s">
        <v>58</v>
      </c>
      <c r="AS13" s="7" t="s">
        <v>59</v>
      </c>
      <c r="AT13" s="7" t="s">
        <v>60</v>
      </c>
      <c r="AU13" s="7" t="s">
        <v>61</v>
      </c>
      <c r="AV13" s="7" t="s">
        <v>62</v>
      </c>
      <c r="AW13" s="7" t="s">
        <v>63</v>
      </c>
      <c r="AX13" s="7" t="s">
        <v>64</v>
      </c>
      <c r="AY13" s="7" t="s">
        <v>65</v>
      </c>
      <c r="AZ13" s="7" t="s">
        <v>66</v>
      </c>
      <c r="BA13" s="7" t="s">
        <v>67</v>
      </c>
      <c r="BB13" s="7" t="s">
        <v>68</v>
      </c>
      <c r="BC13" s="7" t="s">
        <v>69</v>
      </c>
      <c r="BD13" s="7" t="s">
        <v>70</v>
      </c>
      <c r="BE13" s="7" t="s">
        <v>71</v>
      </c>
      <c r="BF13" s="7" t="s">
        <v>72</v>
      </c>
      <c r="BG13" s="7" t="s">
        <v>73</v>
      </c>
      <c r="BH13" s="7" t="s">
        <v>74</v>
      </c>
      <c r="BI13" s="7" t="s">
        <v>75</v>
      </c>
      <c r="BJ13" s="7" t="s">
        <v>76</v>
      </c>
      <c r="BK13" s="7" t="s">
        <v>77</v>
      </c>
      <c r="BL13" s="7" t="s">
        <v>138</v>
      </c>
      <c r="BM13" s="18" t="s">
        <v>139</v>
      </c>
      <c r="BN13" s="18" t="s">
        <v>140</v>
      </c>
      <c r="BO13" s="18" t="s">
        <v>141</v>
      </c>
      <c r="BP13" s="18" t="s">
        <v>142</v>
      </c>
      <c r="BQ13" s="18" t="s">
        <v>143</v>
      </c>
      <c r="BR13" s="18" t="s">
        <v>144</v>
      </c>
      <c r="BS13" s="18" t="s">
        <v>145</v>
      </c>
      <c r="BT13" s="18" t="s">
        <v>146</v>
      </c>
      <c r="BU13" s="18" t="s">
        <v>147</v>
      </c>
      <c r="BV13" s="18" t="s">
        <v>148</v>
      </c>
      <c r="BW13" s="18" t="s">
        <v>149</v>
      </c>
    </row>
    <row r="14" spans="2:76" x14ac:dyDescent="0.25">
      <c r="B14" s="8" t="s">
        <v>133</v>
      </c>
      <c r="C14" s="8" t="s">
        <v>79</v>
      </c>
      <c r="D14" s="9"/>
      <c r="E14" s="9"/>
      <c r="F14" s="9"/>
      <c r="G14" s="9"/>
      <c r="H14" s="15"/>
      <c r="I14" s="15"/>
      <c r="J14" s="15"/>
      <c r="K14" s="15"/>
      <c r="L14" s="15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6">
        <f>SUM(M14:BW14)</f>
        <v>0</v>
      </c>
    </row>
    <row r="15" spans="2:76" x14ac:dyDescent="0.25">
      <c r="B15" s="11" t="s">
        <v>133</v>
      </c>
      <c r="C15" s="11" t="s">
        <v>80</v>
      </c>
      <c r="D15" s="9"/>
      <c r="E15" s="9"/>
      <c r="F15" s="9"/>
      <c r="G15" s="9"/>
      <c r="H15" s="15"/>
      <c r="I15" s="15"/>
      <c r="J15" s="15"/>
      <c r="K15" s="15"/>
      <c r="L15" s="15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6">
        <f t="shared" ref="BX15:BX64" si="0">SUM(M15:BW15)</f>
        <v>0</v>
      </c>
    </row>
    <row r="16" spans="2:76" x14ac:dyDescent="0.25">
      <c r="B16" s="8" t="s">
        <v>133</v>
      </c>
      <c r="C16" s="8" t="s">
        <v>81</v>
      </c>
      <c r="D16" s="9"/>
      <c r="E16" s="9"/>
      <c r="F16" s="9"/>
      <c r="G16" s="9"/>
      <c r="H16" s="15"/>
      <c r="I16" s="15"/>
      <c r="J16" s="15"/>
      <c r="K16" s="15"/>
      <c r="L16" s="15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6">
        <f t="shared" si="0"/>
        <v>0</v>
      </c>
    </row>
    <row r="17" spans="2:76" x14ac:dyDescent="0.25">
      <c r="B17" s="11" t="s">
        <v>133</v>
      </c>
      <c r="C17" s="11" t="s">
        <v>82</v>
      </c>
      <c r="D17" s="9"/>
      <c r="E17" s="9"/>
      <c r="F17" s="9"/>
      <c r="G17" s="9"/>
      <c r="H17" s="15"/>
      <c r="I17" s="15"/>
      <c r="J17" s="15"/>
      <c r="K17" s="15"/>
      <c r="L17" s="15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6">
        <f t="shared" si="0"/>
        <v>0</v>
      </c>
    </row>
    <row r="18" spans="2:76" x14ac:dyDescent="0.25">
      <c r="B18" s="8" t="s">
        <v>133</v>
      </c>
      <c r="C18" s="8" t="s">
        <v>83</v>
      </c>
      <c r="D18" s="9"/>
      <c r="E18" s="9"/>
      <c r="F18" s="9"/>
      <c r="G18" s="9"/>
      <c r="H18" s="15"/>
      <c r="I18" s="15"/>
      <c r="J18" s="15"/>
      <c r="K18" s="15"/>
      <c r="L18" s="15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6">
        <f t="shared" si="0"/>
        <v>0</v>
      </c>
    </row>
    <row r="19" spans="2:76" x14ac:dyDescent="0.25">
      <c r="B19" s="11" t="s">
        <v>133</v>
      </c>
      <c r="C19" s="11" t="s">
        <v>84</v>
      </c>
      <c r="D19" s="9"/>
      <c r="E19" s="9"/>
      <c r="F19" s="9"/>
      <c r="G19" s="9"/>
      <c r="H19" s="15"/>
      <c r="I19" s="15"/>
      <c r="J19" s="15"/>
      <c r="K19" s="15"/>
      <c r="L19" s="15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6">
        <f t="shared" si="0"/>
        <v>0</v>
      </c>
    </row>
    <row r="20" spans="2:76" x14ac:dyDescent="0.25">
      <c r="B20" s="8" t="s">
        <v>133</v>
      </c>
      <c r="C20" s="8" t="s">
        <v>85</v>
      </c>
      <c r="D20" s="9"/>
      <c r="E20" s="9"/>
      <c r="F20" s="9"/>
      <c r="G20" s="9"/>
      <c r="H20" s="15"/>
      <c r="I20" s="15"/>
      <c r="J20" s="15"/>
      <c r="K20" s="15"/>
      <c r="L20" s="15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6">
        <f t="shared" si="0"/>
        <v>0</v>
      </c>
    </row>
    <row r="21" spans="2:76" x14ac:dyDescent="0.25">
      <c r="B21" s="11" t="s">
        <v>133</v>
      </c>
      <c r="C21" s="11" t="s">
        <v>86</v>
      </c>
      <c r="D21" s="9"/>
      <c r="E21" s="9"/>
      <c r="F21" s="9"/>
      <c r="G21" s="9"/>
      <c r="H21" s="15"/>
      <c r="I21" s="15"/>
      <c r="J21" s="15"/>
      <c r="K21" s="15"/>
      <c r="L21" s="15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6">
        <f t="shared" si="0"/>
        <v>0</v>
      </c>
    </row>
    <row r="22" spans="2:76" x14ac:dyDescent="0.25">
      <c r="B22" s="8" t="s">
        <v>133</v>
      </c>
      <c r="C22" s="8" t="s">
        <v>87</v>
      </c>
      <c r="D22" s="9"/>
      <c r="E22" s="9"/>
      <c r="F22" s="9"/>
      <c r="G22" s="9"/>
      <c r="H22" s="15"/>
      <c r="I22" s="15"/>
      <c r="J22" s="15"/>
      <c r="K22" s="15"/>
      <c r="L22" s="15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6">
        <f t="shared" si="0"/>
        <v>0</v>
      </c>
    </row>
    <row r="23" spans="2:76" x14ac:dyDescent="0.25">
      <c r="B23" s="11" t="s">
        <v>133</v>
      </c>
      <c r="C23" s="11" t="s">
        <v>88</v>
      </c>
      <c r="D23" s="9"/>
      <c r="E23" s="9"/>
      <c r="F23" s="9"/>
      <c r="G23" s="9"/>
      <c r="H23" s="15"/>
      <c r="I23" s="15"/>
      <c r="J23" s="15"/>
      <c r="K23" s="15"/>
      <c r="L23" s="15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6">
        <f t="shared" si="0"/>
        <v>0</v>
      </c>
    </row>
    <row r="24" spans="2:76" x14ac:dyDescent="0.25">
      <c r="B24" s="8" t="s">
        <v>133</v>
      </c>
      <c r="C24" s="8" t="s">
        <v>89</v>
      </c>
      <c r="D24" s="9"/>
      <c r="E24" s="9"/>
      <c r="F24" s="9"/>
      <c r="G24" s="9"/>
      <c r="H24" s="15"/>
      <c r="I24" s="15"/>
      <c r="J24" s="15"/>
      <c r="K24" s="15"/>
      <c r="L24" s="15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6">
        <f t="shared" si="0"/>
        <v>0</v>
      </c>
    </row>
    <row r="25" spans="2:76" x14ac:dyDescent="0.25">
      <c r="B25" s="11" t="s">
        <v>133</v>
      </c>
      <c r="C25" s="11" t="s">
        <v>90</v>
      </c>
      <c r="D25" s="9"/>
      <c r="E25" s="9"/>
      <c r="F25" s="9"/>
      <c r="G25" s="9"/>
      <c r="H25" s="15"/>
      <c r="I25" s="15"/>
      <c r="J25" s="15"/>
      <c r="K25" s="15"/>
      <c r="L25" s="15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6">
        <f t="shared" si="0"/>
        <v>0</v>
      </c>
    </row>
    <row r="26" spans="2:76" x14ac:dyDescent="0.25">
      <c r="B26" s="8" t="s">
        <v>133</v>
      </c>
      <c r="C26" s="8" t="s">
        <v>91</v>
      </c>
      <c r="D26" s="9"/>
      <c r="E26" s="9"/>
      <c r="F26" s="9"/>
      <c r="G26" s="9"/>
      <c r="H26" s="15"/>
      <c r="I26" s="15"/>
      <c r="J26" s="15"/>
      <c r="K26" s="15"/>
      <c r="L26" s="15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6">
        <f t="shared" si="0"/>
        <v>0</v>
      </c>
    </row>
    <row r="27" spans="2:76" x14ac:dyDescent="0.25">
      <c r="B27" s="11" t="s">
        <v>133</v>
      </c>
      <c r="C27" s="11" t="s">
        <v>92</v>
      </c>
      <c r="D27" s="9"/>
      <c r="E27" s="9"/>
      <c r="F27" s="9"/>
      <c r="G27" s="9"/>
      <c r="H27" s="15"/>
      <c r="I27" s="15"/>
      <c r="J27" s="15"/>
      <c r="K27" s="15"/>
      <c r="L27" s="15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6">
        <f t="shared" si="0"/>
        <v>0</v>
      </c>
    </row>
    <row r="28" spans="2:76" x14ac:dyDescent="0.25">
      <c r="B28" s="8" t="s">
        <v>133</v>
      </c>
      <c r="C28" s="8" t="s">
        <v>93</v>
      </c>
      <c r="D28" s="9"/>
      <c r="E28" s="9"/>
      <c r="F28" s="9"/>
      <c r="G28" s="9"/>
      <c r="H28" s="15"/>
      <c r="I28" s="15"/>
      <c r="J28" s="15"/>
      <c r="K28" s="15"/>
      <c r="L28" s="15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6">
        <f t="shared" si="0"/>
        <v>0</v>
      </c>
    </row>
    <row r="29" spans="2:76" x14ac:dyDescent="0.25">
      <c r="B29" s="11" t="s">
        <v>133</v>
      </c>
      <c r="C29" s="11" t="s">
        <v>94</v>
      </c>
      <c r="D29" s="9"/>
      <c r="E29" s="9"/>
      <c r="F29" s="9"/>
      <c r="G29" s="9"/>
      <c r="H29" s="15"/>
      <c r="I29" s="15"/>
      <c r="J29" s="15"/>
      <c r="K29" s="15"/>
      <c r="L29" s="15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6">
        <f t="shared" si="0"/>
        <v>0</v>
      </c>
    </row>
    <row r="30" spans="2:76" x14ac:dyDescent="0.25">
      <c r="B30" s="8" t="s">
        <v>133</v>
      </c>
      <c r="C30" s="8" t="s">
        <v>95</v>
      </c>
      <c r="D30" s="9"/>
      <c r="E30" s="9"/>
      <c r="F30" s="9"/>
      <c r="G30" s="9"/>
      <c r="H30" s="15"/>
      <c r="I30" s="15"/>
      <c r="J30" s="15"/>
      <c r="K30" s="15"/>
      <c r="L30" s="15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6">
        <f t="shared" si="0"/>
        <v>0</v>
      </c>
    </row>
    <row r="31" spans="2:76" x14ac:dyDescent="0.25">
      <c r="B31" s="11" t="s">
        <v>133</v>
      </c>
      <c r="C31" s="11" t="s">
        <v>96</v>
      </c>
      <c r="D31" s="9"/>
      <c r="E31" s="9"/>
      <c r="F31" s="9"/>
      <c r="G31" s="9"/>
      <c r="H31" s="15"/>
      <c r="I31" s="15"/>
      <c r="J31" s="15"/>
      <c r="K31" s="15"/>
      <c r="L31" s="15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6">
        <f t="shared" si="0"/>
        <v>0</v>
      </c>
    </row>
    <row r="32" spans="2:76" x14ac:dyDescent="0.25">
      <c r="B32" s="8" t="s">
        <v>133</v>
      </c>
      <c r="C32" s="8" t="s">
        <v>97</v>
      </c>
      <c r="D32" s="9"/>
      <c r="E32" s="9"/>
      <c r="F32" s="9"/>
      <c r="G32" s="9"/>
      <c r="H32" s="15"/>
      <c r="I32" s="15"/>
      <c r="J32" s="15"/>
      <c r="K32" s="15"/>
      <c r="L32" s="15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6">
        <f t="shared" si="0"/>
        <v>0</v>
      </c>
    </row>
    <row r="33" spans="2:76" x14ac:dyDescent="0.25">
      <c r="B33" s="11" t="s">
        <v>133</v>
      </c>
      <c r="C33" s="11" t="s">
        <v>98</v>
      </c>
      <c r="D33" s="9"/>
      <c r="E33" s="9"/>
      <c r="F33" s="9"/>
      <c r="G33" s="9"/>
      <c r="H33" s="15"/>
      <c r="I33" s="15"/>
      <c r="J33" s="15"/>
      <c r="K33" s="15"/>
      <c r="L33" s="15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6">
        <f t="shared" si="0"/>
        <v>0</v>
      </c>
    </row>
    <row r="34" spans="2:76" x14ac:dyDescent="0.25">
      <c r="B34" s="8" t="s">
        <v>133</v>
      </c>
      <c r="C34" s="8" t="s">
        <v>99</v>
      </c>
      <c r="D34" s="9"/>
      <c r="E34" s="9"/>
      <c r="F34" s="9"/>
      <c r="G34" s="9"/>
      <c r="H34" s="15"/>
      <c r="I34" s="15"/>
      <c r="J34" s="15"/>
      <c r="K34" s="15"/>
      <c r="L34" s="15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6">
        <f t="shared" si="0"/>
        <v>0</v>
      </c>
    </row>
    <row r="35" spans="2:76" x14ac:dyDescent="0.25">
      <c r="B35" s="11" t="s">
        <v>133</v>
      </c>
      <c r="C35" s="11" t="s">
        <v>100</v>
      </c>
      <c r="D35" s="9"/>
      <c r="E35" s="9"/>
      <c r="F35" s="9"/>
      <c r="G35" s="9"/>
      <c r="H35" s="15"/>
      <c r="I35" s="15"/>
      <c r="J35" s="15"/>
      <c r="K35" s="15"/>
      <c r="L35" s="15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6">
        <f t="shared" si="0"/>
        <v>0</v>
      </c>
    </row>
    <row r="36" spans="2:76" x14ac:dyDescent="0.25">
      <c r="B36" s="8" t="s">
        <v>133</v>
      </c>
      <c r="C36" s="8" t="s">
        <v>101</v>
      </c>
      <c r="D36" s="9"/>
      <c r="E36" s="9"/>
      <c r="F36" s="9"/>
      <c r="G36" s="9"/>
      <c r="H36" s="15"/>
      <c r="I36" s="15"/>
      <c r="J36" s="15"/>
      <c r="K36" s="15"/>
      <c r="L36" s="15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6">
        <f t="shared" si="0"/>
        <v>0</v>
      </c>
    </row>
    <row r="37" spans="2:76" x14ac:dyDescent="0.25">
      <c r="B37" s="11" t="s">
        <v>133</v>
      </c>
      <c r="C37" s="11" t="s">
        <v>102</v>
      </c>
      <c r="D37" s="9"/>
      <c r="E37" s="9"/>
      <c r="F37" s="9"/>
      <c r="G37" s="9"/>
      <c r="H37" s="15"/>
      <c r="I37" s="15"/>
      <c r="J37" s="15"/>
      <c r="K37" s="15"/>
      <c r="L37" s="15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6">
        <f t="shared" si="0"/>
        <v>0</v>
      </c>
    </row>
    <row r="38" spans="2:76" x14ac:dyDescent="0.25">
      <c r="B38" s="8" t="s">
        <v>133</v>
      </c>
      <c r="C38" s="8" t="s">
        <v>103</v>
      </c>
      <c r="D38" s="9"/>
      <c r="E38" s="9"/>
      <c r="F38" s="9"/>
      <c r="G38" s="9"/>
      <c r="H38" s="15"/>
      <c r="I38" s="15"/>
      <c r="J38" s="15"/>
      <c r="K38" s="15"/>
      <c r="L38" s="15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6">
        <f t="shared" si="0"/>
        <v>0</v>
      </c>
    </row>
    <row r="39" spans="2:76" x14ac:dyDescent="0.25">
      <c r="B39" s="11" t="s">
        <v>133</v>
      </c>
      <c r="C39" s="11" t="s">
        <v>104</v>
      </c>
      <c r="D39" s="9"/>
      <c r="E39" s="9"/>
      <c r="F39" s="9"/>
      <c r="G39" s="9"/>
      <c r="H39" s="15"/>
      <c r="I39" s="15"/>
      <c r="J39" s="15"/>
      <c r="K39" s="15"/>
      <c r="L39" s="15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6">
        <f t="shared" si="0"/>
        <v>0</v>
      </c>
    </row>
    <row r="40" spans="2:76" x14ac:dyDescent="0.25">
      <c r="B40" s="8" t="s">
        <v>133</v>
      </c>
      <c r="C40" s="8" t="s">
        <v>105</v>
      </c>
      <c r="D40" s="9"/>
      <c r="E40" s="9"/>
      <c r="F40" s="9"/>
      <c r="G40" s="9"/>
      <c r="H40" s="15"/>
      <c r="I40" s="15"/>
      <c r="J40" s="15"/>
      <c r="K40" s="15"/>
      <c r="L40" s="15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6">
        <f t="shared" si="0"/>
        <v>0</v>
      </c>
    </row>
    <row r="41" spans="2:76" x14ac:dyDescent="0.25">
      <c r="B41" s="11" t="s">
        <v>133</v>
      </c>
      <c r="C41" s="11" t="s">
        <v>106</v>
      </c>
      <c r="D41" s="9"/>
      <c r="E41" s="9"/>
      <c r="F41" s="9"/>
      <c r="G41" s="9"/>
      <c r="H41" s="15"/>
      <c r="I41" s="15"/>
      <c r="J41" s="15"/>
      <c r="K41" s="15"/>
      <c r="L41" s="15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6">
        <f t="shared" si="0"/>
        <v>0</v>
      </c>
    </row>
    <row r="42" spans="2:76" x14ac:dyDescent="0.25">
      <c r="B42" s="8" t="s">
        <v>133</v>
      </c>
      <c r="C42" s="8" t="s">
        <v>107</v>
      </c>
      <c r="D42" s="9"/>
      <c r="E42" s="9"/>
      <c r="F42" s="9"/>
      <c r="G42" s="9"/>
      <c r="H42" s="15"/>
      <c r="I42" s="15"/>
      <c r="J42" s="15"/>
      <c r="K42" s="15"/>
      <c r="L42" s="15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6">
        <f t="shared" si="0"/>
        <v>0</v>
      </c>
    </row>
    <row r="43" spans="2:76" x14ac:dyDescent="0.25">
      <c r="B43" s="11" t="s">
        <v>133</v>
      </c>
      <c r="C43" s="11" t="s">
        <v>108</v>
      </c>
      <c r="D43" s="9"/>
      <c r="E43" s="9"/>
      <c r="F43" s="9"/>
      <c r="G43" s="9"/>
      <c r="H43" s="15"/>
      <c r="I43" s="15"/>
      <c r="J43" s="15"/>
      <c r="K43" s="15"/>
      <c r="L43" s="15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6">
        <f t="shared" si="0"/>
        <v>0</v>
      </c>
    </row>
    <row r="44" spans="2:76" x14ac:dyDescent="0.25">
      <c r="B44" s="8" t="s">
        <v>133</v>
      </c>
      <c r="C44" s="8" t="s">
        <v>109</v>
      </c>
      <c r="D44" s="9"/>
      <c r="E44" s="9"/>
      <c r="F44" s="9"/>
      <c r="G44" s="9"/>
      <c r="H44" s="15"/>
      <c r="I44" s="15"/>
      <c r="J44" s="15"/>
      <c r="K44" s="15"/>
      <c r="L44" s="15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6">
        <f t="shared" si="0"/>
        <v>0</v>
      </c>
    </row>
    <row r="45" spans="2:76" x14ac:dyDescent="0.25">
      <c r="B45" s="11" t="s">
        <v>133</v>
      </c>
      <c r="C45" s="11" t="s">
        <v>110</v>
      </c>
      <c r="D45" s="9"/>
      <c r="E45" s="9"/>
      <c r="F45" s="9"/>
      <c r="G45" s="9"/>
      <c r="H45" s="15"/>
      <c r="I45" s="15"/>
      <c r="J45" s="15"/>
      <c r="K45" s="15"/>
      <c r="L45" s="15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6">
        <f t="shared" si="0"/>
        <v>0</v>
      </c>
    </row>
    <row r="46" spans="2:76" x14ac:dyDescent="0.25">
      <c r="B46" s="8" t="s">
        <v>133</v>
      </c>
      <c r="C46" s="8" t="s">
        <v>111</v>
      </c>
      <c r="D46" s="9"/>
      <c r="E46" s="9"/>
      <c r="F46" s="9"/>
      <c r="G46" s="9"/>
      <c r="H46" s="15"/>
      <c r="I46" s="15"/>
      <c r="J46" s="15"/>
      <c r="K46" s="15"/>
      <c r="L46" s="15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6">
        <f t="shared" si="0"/>
        <v>0</v>
      </c>
    </row>
    <row r="47" spans="2:76" x14ac:dyDescent="0.25">
      <c r="B47" s="11" t="s">
        <v>133</v>
      </c>
      <c r="C47" s="11" t="s">
        <v>112</v>
      </c>
      <c r="D47" s="9"/>
      <c r="E47" s="9"/>
      <c r="F47" s="9"/>
      <c r="G47" s="9"/>
      <c r="H47" s="15"/>
      <c r="I47" s="15"/>
      <c r="J47" s="15"/>
      <c r="K47" s="15"/>
      <c r="L47" s="15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6">
        <f t="shared" si="0"/>
        <v>0</v>
      </c>
    </row>
    <row r="48" spans="2:76" x14ac:dyDescent="0.25">
      <c r="B48" s="8" t="s">
        <v>133</v>
      </c>
      <c r="C48" s="8" t="s">
        <v>113</v>
      </c>
      <c r="D48" s="9"/>
      <c r="E48" s="9"/>
      <c r="F48" s="9"/>
      <c r="G48" s="9"/>
      <c r="H48" s="15"/>
      <c r="I48" s="15"/>
      <c r="J48" s="15"/>
      <c r="K48" s="15"/>
      <c r="L48" s="15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6">
        <f t="shared" si="0"/>
        <v>0</v>
      </c>
    </row>
    <row r="49" spans="2:76" x14ac:dyDescent="0.25">
      <c r="B49" s="11" t="s">
        <v>133</v>
      </c>
      <c r="C49" s="11" t="s">
        <v>114</v>
      </c>
      <c r="D49" s="9"/>
      <c r="E49" s="9"/>
      <c r="F49" s="9"/>
      <c r="G49" s="9"/>
      <c r="H49" s="15"/>
      <c r="I49" s="15"/>
      <c r="J49" s="15"/>
      <c r="K49" s="15"/>
      <c r="L49" s="15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6">
        <f t="shared" si="0"/>
        <v>0</v>
      </c>
    </row>
    <row r="50" spans="2:76" x14ac:dyDescent="0.25">
      <c r="B50" s="8" t="s">
        <v>133</v>
      </c>
      <c r="C50" s="8" t="s">
        <v>115</v>
      </c>
      <c r="D50" s="9"/>
      <c r="E50" s="9"/>
      <c r="F50" s="9"/>
      <c r="G50" s="9"/>
      <c r="H50" s="15"/>
      <c r="I50" s="15"/>
      <c r="J50" s="15"/>
      <c r="K50" s="15"/>
      <c r="L50" s="15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6">
        <f t="shared" si="0"/>
        <v>0</v>
      </c>
    </row>
    <row r="51" spans="2:76" x14ac:dyDescent="0.25">
      <c r="B51" s="11" t="s">
        <v>133</v>
      </c>
      <c r="C51" s="11" t="s">
        <v>116</v>
      </c>
      <c r="D51" s="9"/>
      <c r="E51" s="9"/>
      <c r="F51" s="9"/>
      <c r="G51" s="9"/>
      <c r="H51" s="15"/>
      <c r="I51" s="15"/>
      <c r="J51" s="15"/>
      <c r="K51" s="15"/>
      <c r="L51" s="15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6">
        <f t="shared" si="0"/>
        <v>0</v>
      </c>
    </row>
    <row r="52" spans="2:76" x14ac:dyDescent="0.25">
      <c r="B52" s="8" t="s">
        <v>133</v>
      </c>
      <c r="C52" s="8" t="s">
        <v>117</v>
      </c>
      <c r="D52" s="9"/>
      <c r="E52" s="9"/>
      <c r="F52" s="9"/>
      <c r="G52" s="9"/>
      <c r="H52" s="15"/>
      <c r="I52" s="15"/>
      <c r="J52" s="15"/>
      <c r="K52" s="15"/>
      <c r="L52" s="15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6">
        <f t="shared" si="0"/>
        <v>0</v>
      </c>
    </row>
    <row r="53" spans="2:76" x14ac:dyDescent="0.25">
      <c r="B53" s="11" t="s">
        <v>133</v>
      </c>
      <c r="C53" s="11" t="s">
        <v>118</v>
      </c>
      <c r="D53" s="9"/>
      <c r="E53" s="9"/>
      <c r="F53" s="9"/>
      <c r="G53" s="9"/>
      <c r="H53" s="15"/>
      <c r="I53" s="15"/>
      <c r="J53" s="15"/>
      <c r="K53" s="15"/>
      <c r="L53" s="15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6">
        <f t="shared" si="0"/>
        <v>0</v>
      </c>
    </row>
    <row r="54" spans="2:76" x14ac:dyDescent="0.25">
      <c r="B54" s="8" t="s">
        <v>133</v>
      </c>
      <c r="C54" s="8" t="s">
        <v>119</v>
      </c>
      <c r="D54" s="9"/>
      <c r="E54" s="9"/>
      <c r="F54" s="9"/>
      <c r="G54" s="9"/>
      <c r="H54" s="15"/>
      <c r="I54" s="15"/>
      <c r="J54" s="15"/>
      <c r="K54" s="15"/>
      <c r="L54" s="15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6">
        <f t="shared" si="0"/>
        <v>0</v>
      </c>
    </row>
    <row r="55" spans="2:76" x14ac:dyDescent="0.25">
      <c r="B55" s="11" t="s">
        <v>133</v>
      </c>
      <c r="C55" s="11" t="s">
        <v>120</v>
      </c>
      <c r="D55" s="9"/>
      <c r="E55" s="9"/>
      <c r="F55" s="9"/>
      <c r="G55" s="9"/>
      <c r="H55" s="15"/>
      <c r="I55" s="15"/>
      <c r="J55" s="15"/>
      <c r="K55" s="15"/>
      <c r="L55" s="15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6">
        <f t="shared" si="0"/>
        <v>0</v>
      </c>
    </row>
    <row r="56" spans="2:76" x14ac:dyDescent="0.25">
      <c r="B56" s="8" t="s">
        <v>133</v>
      </c>
      <c r="C56" s="8" t="s">
        <v>121</v>
      </c>
      <c r="D56" s="9">
        <v>0.02</v>
      </c>
      <c r="E56" s="9">
        <v>0.02</v>
      </c>
      <c r="F56" s="9">
        <v>0</v>
      </c>
      <c r="G56" s="9">
        <v>0.01</v>
      </c>
      <c r="H56" s="15"/>
      <c r="I56" s="15"/>
      <c r="J56" s="15"/>
      <c r="K56" s="15"/>
      <c r="L56" s="15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6">
        <f t="shared" si="0"/>
        <v>0</v>
      </c>
    </row>
    <row r="57" spans="2:76" x14ac:dyDescent="0.25">
      <c r="B57" s="11" t="s">
        <v>133</v>
      </c>
      <c r="C57" s="11" t="s">
        <v>122</v>
      </c>
      <c r="D57" s="9"/>
      <c r="E57" s="9"/>
      <c r="F57" s="9"/>
      <c r="G57" s="9"/>
      <c r="H57" s="15"/>
      <c r="I57" s="17"/>
      <c r="J57" s="15"/>
      <c r="K57" s="15"/>
      <c r="L57" s="15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6">
        <f t="shared" si="0"/>
        <v>0</v>
      </c>
    </row>
    <row r="58" spans="2:76" x14ac:dyDescent="0.25">
      <c r="B58" s="8" t="s">
        <v>133</v>
      </c>
      <c r="C58" s="13" t="s">
        <v>123</v>
      </c>
      <c r="D58" s="9">
        <v>8770090.3399999999</v>
      </c>
      <c r="E58" s="9">
        <v>8447702.7599999998</v>
      </c>
      <c r="F58" s="9">
        <v>9820335.3699999992</v>
      </c>
      <c r="G58" s="9">
        <v>6162362.7800000003</v>
      </c>
      <c r="H58" s="17">
        <v>193519.32108857142</v>
      </c>
      <c r="I58" s="17">
        <f>('[4]Input Pagto. Dívida'!DF133+'[4]Debentures Cost'!R624)*-1</f>
        <v>127169.32108857142</v>
      </c>
      <c r="J58" s="17">
        <f>('[4]Input Pagto. Dívida'!DG133+'[4]Debentures Cost'!S624)*-1</f>
        <v>127169.32108857142</v>
      </c>
      <c r="K58" s="17">
        <f>('[4]Input Pagto. Dívida'!DH133+'[4]Debentures Cost'!T624)*-1</f>
        <v>12064418.641624229</v>
      </c>
      <c r="L58" s="17">
        <f>('[4]Input Pagto. Dívida'!DI133+'[4]Debentures Cost'!U624)*-1</f>
        <v>11254267.708205765</v>
      </c>
      <c r="M58" s="14">
        <f>('[4]Input Pagto. Dívida'!DJ133+'[4]Debentures Cost'!V624)*-1</f>
        <v>11021587.516073018</v>
      </c>
      <c r="N58" s="14">
        <f>('[4]Input Pagto. Dívida'!DK133+'[4]Debentures Cost'!W624)*-1</f>
        <v>10865387.878940267</v>
      </c>
      <c r="O58" s="14">
        <f>('[4]Input Pagto. Dívida'!DL133+'[4]Debentures Cost'!X624)*-1</f>
        <v>12707615.482507523</v>
      </c>
      <c r="P58" s="14">
        <f>('[4]Input Pagto. Dívida'!DA134+'[4]Debentures Cost'!M625)*-1</f>
        <v>10599333.936474774</v>
      </c>
      <c r="Q58" s="14">
        <f>('[4]Input Pagto. Dívida'!DB134+'[4]Debentures Cost'!N625)*-1</f>
        <v>8968641.5775420256</v>
      </c>
      <c r="R58" s="14">
        <f>('[4]Input Pagto. Dívida'!DC134+'[4]Debentures Cost'!O625)*-1</f>
        <v>10745692.382909274</v>
      </c>
      <c r="S58" s="14">
        <f>('[4]Input Pagto. Dívida'!DD134+'[4]Debentures Cost'!P625)*-1</f>
        <v>8549557.4175765272</v>
      </c>
      <c r="T58" s="14">
        <f>('[4]Input Pagto. Dívida'!DE134+'[4]Debentures Cost'!Q625)*-1</f>
        <v>14198459.099343779</v>
      </c>
      <c r="U58" s="14">
        <f>('[4]Input Pagto. Dívida'!DF134+'[4]Debentures Cost'!R625)*-1</f>
        <v>15888630.229711035</v>
      </c>
      <c r="V58" s="14">
        <f>('[4]Input Pagto. Dívida'!DG134+'[4]Debentures Cost'!S625)*-1</f>
        <v>15595650.873678282</v>
      </c>
      <c r="W58" s="14">
        <f>('[4]Input Pagto. Dívida'!DH134+'[4]Debentures Cost'!T625)*-1</f>
        <v>16485920.434745535</v>
      </c>
      <c r="X58" s="14">
        <f>('[4]Input Pagto. Dívida'!DI134+'[4]Debentures Cost'!U625)*-1</f>
        <v>15134274.982612791</v>
      </c>
      <c r="Y58" s="14">
        <f>('[4]Input Pagto. Dívida'!DJ134+'[4]Debentures Cost'!V625)*-1</f>
        <v>14543218.035480035</v>
      </c>
      <c r="Z58" s="14">
        <f>('[4]Input Pagto. Dívida'!DK134+'[4]Debentures Cost'!W625)*-1</f>
        <v>14408063.388347292</v>
      </c>
      <c r="AA58" s="14">
        <f>('[4]Input Pagto. Dívida'!DL134+'[4]Debentures Cost'!X625)*-1</f>
        <v>15162971.71941454</v>
      </c>
      <c r="AB58" s="14">
        <f>('[4]Input Pagto. Dívida'!DA135+'[4]Debentures Cost'!M626)*-1</f>
        <v>15603034.152681792</v>
      </c>
      <c r="AC58" s="14">
        <f>('[4]Input Pagto. Dívida'!DB135+'[4]Debentures Cost'!N626)*-1</f>
        <v>12289696.430149041</v>
      </c>
      <c r="AD58" s="14">
        <f>('[4]Input Pagto. Dívida'!DC135+'[4]Debentures Cost'!O626)*-1</f>
        <v>13188628.156916296</v>
      </c>
      <c r="AE58" s="14">
        <f>('[4]Input Pagto. Dívida'!DD135+'[4]Debentures Cost'!P626)*-1</f>
        <v>12309888.549783548</v>
      </c>
      <c r="AF58" s="14">
        <f>('[4]Input Pagto. Dívida'!DE135+'[4]Debentures Cost'!Q626)*-1</f>
        <v>12024016.602650803</v>
      </c>
      <c r="AG58" s="14">
        <f>('[4]Input Pagto. Dívida'!DF135+'[4]Debentures Cost'!R626)*-1</f>
        <v>11741272.955518052</v>
      </c>
      <c r="AH58" s="14">
        <f>('[4]Input Pagto. Dívida'!DG135+'[4]Debentures Cost'!S626)*-1</f>
        <v>11794155.745185306</v>
      </c>
      <c r="AI58" s="14">
        <f>('[4]Input Pagto. Dívida'!DH135+'[4]Debentures Cost'!T626)*-1</f>
        <v>11845232.464452557</v>
      </c>
      <c r="AJ58" s="14">
        <f>('[4]Input Pagto. Dívida'!DI135+'[4]Debentures Cost'!U626)*-1</f>
        <v>10012013.070919804</v>
      </c>
      <c r="AK58" s="14">
        <f>('[4]Input Pagto. Dívida'!DJ135+'[4]Debentures Cost'!V626)*-1</f>
        <v>11193973.150187057</v>
      </c>
      <c r="AL58" s="14">
        <f>('[4]Input Pagto. Dívida'!DK135+'[4]Debentures Cost'!W626)*-1</f>
        <v>10009681.559854312</v>
      </c>
      <c r="AM58" s="14">
        <f>('[4]Input Pagto. Dívida'!DL135+'[4]Debentures Cost'!X626)*-1</f>
        <v>9101641.9527215622</v>
      </c>
      <c r="AN58" s="14">
        <f>('[4]Input Pagto. Dívida'!DA136+'[4]Debentures Cost'!M627)*-1</f>
        <v>9733111.3255888131</v>
      </c>
      <c r="AO58" s="14">
        <f>('[4]Input Pagto. Dívida'!DB136+'[4]Debentures Cost'!N627)*-1</f>
        <v>8510680.7952560671</v>
      </c>
      <c r="AP58" s="14">
        <f>('[4]Input Pagto. Dívida'!DC136+'[4]Debentures Cost'!O627)*-1</f>
        <v>9141138.3079899848</v>
      </c>
      <c r="AQ58" s="14">
        <f>('[4]Input Pagto. Dívida'!DD136+'[4]Debentures Cost'!P627)*-1</f>
        <v>9439886.652747713</v>
      </c>
      <c r="AR58" s="14">
        <f>('[4]Input Pagto. Dívida'!DE136+'[4]Debentures Cost'!Q627)*-1</f>
        <v>10384744.882414967</v>
      </c>
      <c r="AS58" s="14">
        <f>('[4]Input Pagto. Dívida'!DF136+'[4]Debentures Cost'!R627)*-1</f>
        <v>8981453.3352822158</v>
      </c>
      <c r="AT58" s="14">
        <f>('[4]Input Pagto. Dívida'!DG136+'[4]Debentures Cost'!S627)*-1</f>
        <v>10788649.128149468</v>
      </c>
      <c r="AU58" s="14">
        <f>('[4]Input Pagto. Dívida'!DH136+'[4]Debentures Cost'!T627)*-1</f>
        <v>10320689.317816719</v>
      </c>
      <c r="AV58" s="14">
        <f>('[4]Input Pagto. Dívida'!DI136+'[4]Debentures Cost'!U627)*-1</f>
        <v>9849186.0838839728</v>
      </c>
      <c r="AW58" s="14">
        <f>('[4]Input Pagto. Dívida'!DJ136+'[4]Debentures Cost'!V627)*-1</f>
        <v>10801518.199951222</v>
      </c>
      <c r="AX58" s="14">
        <f>('[4]Input Pagto. Dívida'!DK136+'[4]Debentures Cost'!W627)*-1</f>
        <v>9878167.4096184727</v>
      </c>
      <c r="AY58" s="14">
        <f>('[4]Input Pagto. Dívida'!DL136+'[4]Debentures Cost'!X627)*-1</f>
        <v>10742995.802485725</v>
      </c>
      <c r="AZ58" s="14">
        <f>SUM('[4]Input Pagto. Dívida'!$DA$137,'[4]Debentures Cost'!$M$628)*-1</f>
        <v>10238913.182152979</v>
      </c>
      <c r="BA58" s="14">
        <f>SUM('[4]Input Pagto. Dívida'!$DB$137,'[4]Debentures Cost'!$N$628)*-1</f>
        <v>7556494.4882202325</v>
      </c>
      <c r="BB58" s="14">
        <f>SUM('[4]Input Pagto. Dívida'!$DC$137,'[4]Debentures Cost'!$O$628)*-1</f>
        <v>8196501.0679941494</v>
      </c>
      <c r="BC58" s="14">
        <f>SUM('[4]Input Pagto. Dívida'!$DD$137,'[4]Debentures Cost'!$P$628)*-1</f>
        <v>7602172.0008613998</v>
      </c>
      <c r="BD58" s="14">
        <f>SUM('[4]Input Pagto. Dívida'!$DE$137,'[4]Debentures Cost'!$Q$628)*-1</f>
        <v>7951088.1337286523</v>
      </c>
      <c r="BE58" s="14">
        <f>SUM('[4]Input Pagto. Dívida'!$DF$137,'[4]Debentures Cost'!$R$628)*-1</f>
        <v>7518701.0265959036</v>
      </c>
      <c r="BF58" s="14">
        <f>SUM('[4]Input Pagto. Dívida'!$DG$137,'[4]Debentures Cost'!$S$628)*-1</f>
        <v>8646216.8994631562</v>
      </c>
      <c r="BG58" s="14">
        <f>SUM('[4]Input Pagto. Dívida'!$DH$137,'[4]Debentures Cost'!$T$628)*-1</f>
        <v>7958416.5323304078</v>
      </c>
      <c r="BH58" s="14">
        <f>SUM('[4]Input Pagto. Dívida'!$DI$137,'[4]Debentures Cost'!$U$628)*-1</f>
        <v>7945945.4851976614</v>
      </c>
      <c r="BI58" s="14">
        <f>SUM('[4]Input Pagto. Dívida'!$DJ$137,'[4]Debentures Cost'!$V$628)*-1</f>
        <v>8433330.8980649095</v>
      </c>
      <c r="BJ58" s="14">
        <f>SUM('[4]Input Pagto. Dívida'!$DK$137,'[4]Debentures Cost'!$W$628)*-1</f>
        <v>7270195.7509321636</v>
      </c>
      <c r="BK58" s="14">
        <f>SUM('[4]Input Pagto. Dívida'!$DL$137,'[4]Debentures Cost'!$X$628)*-1</f>
        <v>8261239.9737994168</v>
      </c>
      <c r="BL58" s="14">
        <f>SUM('[4]Input Pagto. Dívida'!$DA$138,'[4]Debentures Cost'!$M$629)*-1</f>
        <v>8049094.6066666655</v>
      </c>
      <c r="BM58" s="14">
        <f>SUM('[4]Input Pagto. Dívida'!$DB$138,'[4]Debentures Cost'!$N$629)*-1</f>
        <v>6904000.7766666682</v>
      </c>
      <c r="BN58" s="14">
        <f>SUM('[4]Input Pagto. Dívida'!$DC$138,'[4]Debentures Cost'!$O$629)*-1</f>
        <v>7460490.7466666652</v>
      </c>
      <c r="BO58" s="14">
        <f>SUM('[4]Input Pagto. Dívida'!$DD$138,'[4]Debentures Cost'!$P$629)*-1</f>
        <v>7256096.0666666673</v>
      </c>
      <c r="BP58" s="14">
        <f>SUM('[4]Input Pagto. Dívida'!$DE$138,'[4]Debentures Cost'!$Q$629)*-1</f>
        <v>5537961.5166666666</v>
      </c>
      <c r="BQ58" s="14">
        <f>SUM('[4]Input Pagto. Dívida'!$DF$138,'[4]Debentures Cost'!$R$629)*-1</f>
        <v>5097411.2466666671</v>
      </c>
      <c r="BR58" s="14">
        <f>SUM('[4]Input Pagto. Dívida'!$DG$138,'[4]Debentures Cost'!$S$629)*-1</f>
        <v>5349317.746666668</v>
      </c>
      <c r="BS58" s="14">
        <f>SUM('[4]Input Pagto. Dívida'!$DH$138,'[4]Debentures Cost'!$T$629)*-1</f>
        <v>4987729.7866666662</v>
      </c>
      <c r="BT58" s="14">
        <f>SUM('[4]Input Pagto. Dívida'!$DI$138,'[4]Debentures Cost'!$U$629)*-1</f>
        <v>4895463.9966666652</v>
      </c>
      <c r="BU58" s="14">
        <f>SUM('[4]Input Pagto. Dívida'!$DJ$138,'[4]Debentures Cost'!$V$629)*-1</f>
        <v>5007518.0466666687</v>
      </c>
      <c r="BV58" s="14">
        <f>SUM('[4]Input Pagto. Dívida'!$DK$138,'[4]Debentures Cost'!$W$629)*-1</f>
        <v>4445641.5666666664</v>
      </c>
      <c r="BW58" s="14">
        <f>SUM('[4]Input Pagto. Dívida'!$DL$138,'[4]Debentures Cost'!$X$629)*-1</f>
        <v>5307229.6066666683</v>
      </c>
      <c r="BX58" s="6">
        <f t="shared" si="0"/>
        <v>622437632.13690341</v>
      </c>
    </row>
    <row r="59" spans="2:76" x14ac:dyDescent="0.25">
      <c r="B59" s="11" t="s">
        <v>133</v>
      </c>
      <c r="C59" s="11" t="s">
        <v>124</v>
      </c>
      <c r="D59" s="9">
        <v>0</v>
      </c>
      <c r="E59" s="9">
        <v>0</v>
      </c>
      <c r="F59" s="9">
        <v>0</v>
      </c>
      <c r="G59" s="9">
        <v>0</v>
      </c>
      <c r="H59" s="16"/>
      <c r="I59" s="16"/>
      <c r="J59" s="16"/>
      <c r="K59" s="16"/>
      <c r="L59" s="16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6">
        <f t="shared" si="0"/>
        <v>0</v>
      </c>
    </row>
    <row r="60" spans="2:76" x14ac:dyDescent="0.25">
      <c r="B60" s="8" t="s">
        <v>133</v>
      </c>
      <c r="C60" s="8" t="s">
        <v>125</v>
      </c>
      <c r="D60" s="9"/>
      <c r="E60" s="9"/>
      <c r="F60" s="9"/>
      <c r="G60" s="9"/>
      <c r="H60" s="16"/>
      <c r="I60" s="16"/>
      <c r="J60" s="16"/>
      <c r="K60" s="16"/>
      <c r="L60" s="16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6">
        <f t="shared" si="0"/>
        <v>0</v>
      </c>
    </row>
    <row r="61" spans="2:76" x14ac:dyDescent="0.25">
      <c r="B61" s="11" t="s">
        <v>133</v>
      </c>
      <c r="C61" s="13" t="s">
        <v>126</v>
      </c>
      <c r="D61" s="9">
        <v>3654901.46</v>
      </c>
      <c r="E61" s="9">
        <v>3078377.06</v>
      </c>
      <c r="F61" s="9">
        <v>7780011.9199999999</v>
      </c>
      <c r="G61" s="9">
        <v>2285688</v>
      </c>
      <c r="H61" s="17" t="s">
        <v>137</v>
      </c>
      <c r="I61" s="17">
        <f>'[4]Input Pagto. Dívida'!DF157*-1</f>
        <v>0</v>
      </c>
      <c r="J61" s="17">
        <f>'[4]Input Pagto. Dívida'!DG157*-1</f>
        <v>0</v>
      </c>
      <c r="K61" s="17">
        <f>'[4]Input Pagto. Dívida'!DH157*-1</f>
        <v>-278109.19</v>
      </c>
      <c r="L61" s="17">
        <f>'[4]Input Pagto. Dívida'!DI157*-1</f>
        <v>3706572.51</v>
      </c>
      <c r="M61" s="14">
        <f>'[4]Input Pagto. Dívida'!DJ157*-1</f>
        <v>2541117.0299999998</v>
      </c>
      <c r="N61" s="14">
        <f>'[4]Input Pagto. Dívida'!DK157*-1</f>
        <v>1603109.15</v>
      </c>
      <c r="O61" s="14">
        <f>'[4]Input Pagto. Dívida'!DL157*-1</f>
        <v>3746715.13</v>
      </c>
      <c r="P61" s="14">
        <f>'[4]Input Pagto. Dívida'!DA158*-1</f>
        <v>1174650.1399999999</v>
      </c>
      <c r="Q61" s="14">
        <f>'[4]Input Pagto. Dívida'!DB158*-1</f>
        <v>3204828.4099999997</v>
      </c>
      <c r="R61" s="14">
        <f>'[4]Input Pagto. Dívida'!DC158*-1</f>
        <v>1753997.09</v>
      </c>
      <c r="S61" s="14">
        <f>'[4]Input Pagto. Dívida'!DD158*-1</f>
        <v>1334108.02</v>
      </c>
      <c r="T61" s="14">
        <f>'[4]Input Pagto. Dívida'!DE158*-1</f>
        <v>1462831.09</v>
      </c>
      <c r="U61" s="14">
        <f>'[4]Input Pagto. Dívida'!DF158*-1</f>
        <v>938419.47</v>
      </c>
      <c r="V61" s="14">
        <f>'[4]Input Pagto. Dívida'!DG158*-1</f>
        <v>1037484.28</v>
      </c>
      <c r="W61" s="14">
        <f>'[4]Input Pagto. Dívida'!DH158*-1</f>
        <v>560201.6</v>
      </c>
      <c r="X61" s="14">
        <f>'[4]Input Pagto. Dívida'!DI158*-1</f>
        <v>735318.4</v>
      </c>
      <c r="Y61" s="14">
        <f>'[4]Input Pagto. Dívida'!DJ158*-1</f>
        <v>989444.81</v>
      </c>
      <c r="Z61" s="14">
        <f>'[4]Input Pagto. Dívida'!DK158*-1</f>
        <v>604004.81000000006</v>
      </c>
      <c r="AA61" s="14">
        <f>'[4]Input Pagto. Dívida'!DL158*-1</f>
        <v>1396443.2</v>
      </c>
      <c r="AB61" s="14">
        <f>'[4]Input Pagto. Dívida'!DA159*-1</f>
        <v>575171.21</v>
      </c>
      <c r="AC61" s="14">
        <f>'[4]Input Pagto. Dívida'!DB159*-1</f>
        <v>680985.59999999998</v>
      </c>
      <c r="AD61" s="14">
        <f>'[4]Input Pagto. Dívida'!DC159*-1</f>
        <v>680985.59999999998</v>
      </c>
      <c r="AE61" s="14">
        <f>'[4]Input Pagto. Dívida'!DD159*-1</f>
        <v>584120.01</v>
      </c>
      <c r="AF61" s="14">
        <f>'[4]Input Pagto. Dívida'!DE159*-1</f>
        <v>387840</v>
      </c>
      <c r="AG61" s="14">
        <f>'[4]Input Pagto. Dívida'!DF159*-1</f>
        <v>371028.01</v>
      </c>
      <c r="AH61" s="14">
        <f>'[4]Input Pagto. Dívida'!DG159*-1</f>
        <v>381324.81</v>
      </c>
      <c r="AI61" s="14">
        <f>'[4]Input Pagto. Dívida'!DH159*-1</f>
        <v>390921.61</v>
      </c>
      <c r="AJ61" s="14">
        <f>'[4]Input Pagto. Dívida'!DI159*-1</f>
        <v>393007.2</v>
      </c>
      <c r="AK61" s="14">
        <f>'[4]Input Pagto. Dívida'!DJ159*-1</f>
        <v>358471.21</v>
      </c>
      <c r="AL61" s="14">
        <f>'[4]Input Pagto. Dívida'!DK159*-1</f>
        <v>404012.01</v>
      </c>
      <c r="AM61" s="14">
        <f>'[4]Input Pagto. Dívida'!DL159*-1</f>
        <v>379280.8</v>
      </c>
      <c r="AN61" s="14">
        <f>'[4]Input Pagto. Dívida'!DA160*-1</f>
        <v>388982.41000000003</v>
      </c>
      <c r="AO61" s="14">
        <f>'[4]Input Pagto. Dívida'!DB160*-1</f>
        <v>380564</v>
      </c>
      <c r="AP61" s="14">
        <f>'[4]Input Pagto. Dívida'!DC160*-1</f>
        <v>371269.60000000003</v>
      </c>
      <c r="AQ61" s="14">
        <f>'[4]Input Pagto. Dívida'!DD160*-1</f>
        <v>190211.20000000001</v>
      </c>
      <c r="AR61" s="14">
        <f>'[4]Input Pagto. Dívida'!DE160*-1</f>
        <v>0</v>
      </c>
      <c r="AS61" s="14">
        <f>'[4]Input Pagto. Dívida'!DF160*-1</f>
        <v>0</v>
      </c>
      <c r="AT61" s="14">
        <f>'[4]Input Pagto. Dívida'!DG160*-1</f>
        <v>0</v>
      </c>
      <c r="AU61" s="14">
        <f>'[4]Input Pagto. Dívida'!DH160*-1</f>
        <v>0</v>
      </c>
      <c r="AV61" s="14">
        <f>'[4]Input Pagto. Dívida'!DI160*-1</f>
        <v>0</v>
      </c>
      <c r="AW61" s="14">
        <f>'[4]Input Pagto. Dívida'!DJ160*-1</f>
        <v>0</v>
      </c>
      <c r="AX61" s="14">
        <f>'[4]Input Pagto. Dívida'!DK160*-1</f>
        <v>0</v>
      </c>
      <c r="AY61" s="14">
        <f>'[4]Input Pagto. Dívida'!DL160*-1</f>
        <v>0</v>
      </c>
      <c r="AZ61" s="12">
        <f>'[4]Input Pagto. Dívida'!$DA$161*-1</f>
        <v>0</v>
      </c>
      <c r="BA61" s="12">
        <f>'[4]Input Pagto. Dívida'!$DB$161*-1</f>
        <v>0</v>
      </c>
      <c r="BB61" s="12">
        <f>'[4]Input Pagto. Dívida'!$DC$161*-1</f>
        <v>0</v>
      </c>
      <c r="BC61" s="12">
        <f>'[4]Input Pagto. Dívida'!$DD$161*-1</f>
        <v>0</v>
      </c>
      <c r="BD61" s="12">
        <f>'[4]Input Pagto. Dívida'!$DE$161*-1</f>
        <v>0</v>
      </c>
      <c r="BE61" s="12">
        <f>'[4]Input Pagto. Dívida'!$DF$161*-1</f>
        <v>0</v>
      </c>
      <c r="BF61" s="12">
        <f>'[4]Input Pagto. Dívida'!$DG$161*-1</f>
        <v>0</v>
      </c>
      <c r="BG61" s="12">
        <f>'[4]Input Pagto. Dívida'!$DH$161*-1</f>
        <v>0</v>
      </c>
      <c r="BH61" s="12">
        <f>'[4]Input Pagto. Dívida'!$DI$161*-1</f>
        <v>0</v>
      </c>
      <c r="BI61" s="12">
        <f>'[4]Input Pagto. Dívida'!$DJ$161*-1</f>
        <v>0</v>
      </c>
      <c r="BJ61" s="12">
        <f>'[4]Input Pagto. Dívida'!$DK$161*-1</f>
        <v>0</v>
      </c>
      <c r="BK61" s="12">
        <f>'[4]Input Pagto. Dívida'!$DL$161*-1</f>
        <v>0</v>
      </c>
      <c r="BL61" s="12">
        <f>'[4]Input Pagto. Dívida'!$DA$162*-1</f>
        <v>0</v>
      </c>
      <c r="BM61" s="12">
        <f>'[4]Input Pagto. Dívida'!$DB$162*-1</f>
        <v>0</v>
      </c>
      <c r="BN61" s="12">
        <f>'[4]Input Pagto. Dívida'!$DC$162*-1</f>
        <v>0</v>
      </c>
      <c r="BO61" s="12">
        <f>'[4]Input Pagto. Dívida'!$DD$162*-1</f>
        <v>0</v>
      </c>
      <c r="BP61" s="12">
        <f>'[4]Input Pagto. Dívida'!$DE$162*-1</f>
        <v>0</v>
      </c>
      <c r="BQ61" s="12">
        <f>'[4]Input Pagto. Dívida'!$DF$162*-1</f>
        <v>0</v>
      </c>
      <c r="BR61" s="12">
        <f>'[4]Input Pagto. Dívida'!$DG$162*-1</f>
        <v>0</v>
      </c>
      <c r="BS61" s="12">
        <f>'[4]Input Pagto. Dívida'!$DH$162*-1</f>
        <v>0</v>
      </c>
      <c r="BT61" s="12">
        <f>'[4]Input Pagto. Dívida'!$DI$162*-1</f>
        <v>0</v>
      </c>
      <c r="BU61" s="12">
        <f>'[4]Input Pagto. Dívida'!$DJ$162*-1</f>
        <v>0</v>
      </c>
      <c r="BV61" s="12">
        <f>'[4]Input Pagto. Dívida'!$DK$162*-1</f>
        <v>0</v>
      </c>
      <c r="BW61" s="12">
        <f>'[4]Input Pagto. Dívida'!$DL$162*-1</f>
        <v>0</v>
      </c>
      <c r="BX61" s="6">
        <f t="shared" si="0"/>
        <v>30000847.910000004</v>
      </c>
    </row>
    <row r="62" spans="2:76" x14ac:dyDescent="0.25">
      <c r="B62" s="8" t="s">
        <v>133</v>
      </c>
      <c r="C62" s="8" t="s">
        <v>127</v>
      </c>
      <c r="D62" s="9">
        <v>0</v>
      </c>
      <c r="E62" s="9">
        <v>0</v>
      </c>
      <c r="F62" s="9">
        <v>0</v>
      </c>
      <c r="G62" s="9">
        <v>0</v>
      </c>
      <c r="H62" s="15"/>
      <c r="I62" s="15"/>
      <c r="J62" s="15"/>
      <c r="K62" s="15"/>
      <c r="L62" s="15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6">
        <f t="shared" si="0"/>
        <v>0</v>
      </c>
    </row>
    <row r="63" spans="2:76" x14ac:dyDescent="0.25">
      <c r="B63" s="11" t="s">
        <v>133</v>
      </c>
      <c r="C63" s="11" t="s">
        <v>128</v>
      </c>
      <c r="D63" s="9">
        <v>0</v>
      </c>
      <c r="E63" s="9">
        <v>0</v>
      </c>
      <c r="F63" s="9">
        <v>0</v>
      </c>
      <c r="G63" s="9">
        <v>0</v>
      </c>
      <c r="H63" s="15"/>
      <c r="I63" s="15"/>
      <c r="J63" s="15"/>
      <c r="K63" s="15"/>
      <c r="L63" s="15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6">
        <f t="shared" si="0"/>
        <v>0</v>
      </c>
    </row>
    <row r="64" spans="2:76" x14ac:dyDescent="0.25">
      <c r="B64" s="8" t="s">
        <v>133</v>
      </c>
      <c r="C64" s="8" t="s">
        <v>129</v>
      </c>
      <c r="D64" s="9"/>
      <c r="E64" s="9"/>
      <c r="F64" s="9"/>
      <c r="G64" s="9"/>
      <c r="H64" s="15"/>
      <c r="I64" s="15"/>
      <c r="J64" s="15"/>
      <c r="K64" s="15"/>
      <c r="L64" s="15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6">
        <f t="shared" si="0"/>
        <v>0</v>
      </c>
    </row>
    <row r="65" spans="76:76" x14ac:dyDescent="0.25">
      <c r="BX65" s="6">
        <f>SUM(BX14:BX64)</f>
        <v>652438480.04690337</v>
      </c>
    </row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203E-60E1-4A07-89B5-E479FEE91536}">
  <sheetPr>
    <tabColor rgb="FF00B050"/>
  </sheetPr>
  <dimension ref="B1:BX65"/>
  <sheetViews>
    <sheetView zoomScale="70" zoomScaleNormal="70" workbookViewId="0">
      <pane xSplit="3" ySplit="13" topLeftCell="BR14" activePane="bottomRight" state="frozen"/>
      <selection pane="topRight" activeCell="D1" sqref="D1"/>
      <selection pane="bottomLeft" activeCell="A14" sqref="A14"/>
      <selection pane="bottomRight" activeCell="BX65" sqref="BX65"/>
    </sheetView>
  </sheetViews>
  <sheetFormatPr defaultColWidth="9.28515625" defaultRowHeight="15" x14ac:dyDescent="0.25"/>
  <cols>
    <col min="1" max="1" width="3" style="6" customWidth="1"/>
    <col min="2" max="2" width="33.28515625" style="6" bestFit="1" customWidth="1"/>
    <col min="3" max="3" width="72.28515625" style="6" bestFit="1" customWidth="1"/>
    <col min="4" max="4" width="18.28515625" style="6" bestFit="1" customWidth="1"/>
    <col min="5" max="5" width="20.5703125" style="6" bestFit="1" customWidth="1"/>
    <col min="6" max="6" width="17.42578125" style="6" bestFit="1" customWidth="1"/>
    <col min="7" max="7" width="17.7109375" style="6" bestFit="1" customWidth="1"/>
    <col min="8" max="8" width="16.28515625" style="6" bestFit="1" customWidth="1"/>
    <col min="9" max="9" width="16.7109375" style="6" bestFit="1" customWidth="1"/>
    <col min="10" max="10" width="16.28515625" style="6" bestFit="1" customWidth="1"/>
    <col min="11" max="11" width="17.5703125" style="6" bestFit="1" customWidth="1"/>
    <col min="12" max="27" width="20.42578125" style="6" bestFit="1" customWidth="1"/>
    <col min="28" max="28" width="18.28515625" style="6" bestFit="1" customWidth="1"/>
    <col min="29" max="29" width="20.5703125" style="6" bestFit="1" customWidth="1"/>
    <col min="30" max="30" width="16.7109375" style="6" bestFit="1" customWidth="1"/>
    <col min="31" max="32" width="16.28515625" style="6" bestFit="1" customWidth="1"/>
    <col min="33" max="33" width="16.7109375" style="6" bestFit="1" customWidth="1"/>
    <col min="34" max="34" width="16" style="6" bestFit="1" customWidth="1"/>
    <col min="35" max="35" width="17.5703125" style="6" bestFit="1" customWidth="1"/>
    <col min="36" max="36" width="20.42578125" style="6" bestFit="1" customWidth="1"/>
    <col min="37" max="37" width="19" style="6" bestFit="1" customWidth="1"/>
    <col min="38" max="38" width="21.28515625" style="6" bestFit="1" customWidth="1"/>
    <col min="39" max="39" width="21" style="6" bestFit="1" customWidth="1"/>
    <col min="40" max="40" width="18.28515625" style="6" bestFit="1" customWidth="1"/>
    <col min="41" max="41" width="20.5703125" style="6" bestFit="1" customWidth="1"/>
    <col min="42" max="42" width="16.7109375" style="6" bestFit="1" customWidth="1"/>
    <col min="43" max="44" width="15.28515625" style="6" bestFit="1" customWidth="1"/>
    <col min="45" max="45" width="16.7109375" style="6" bestFit="1" customWidth="1"/>
    <col min="46" max="46" width="16" style="6" bestFit="1" customWidth="1"/>
    <col min="47" max="47" width="17.5703125" style="6" bestFit="1" customWidth="1"/>
    <col min="48" max="48" width="20.42578125" style="6" bestFit="1" customWidth="1"/>
    <col min="49" max="49" width="19" style="6" bestFit="1" customWidth="1"/>
    <col min="50" max="50" width="21.28515625" style="6" bestFit="1" customWidth="1"/>
    <col min="51" max="51" width="21" style="6" bestFit="1" customWidth="1"/>
    <col min="52" max="52" width="18.28515625" style="6" bestFit="1" customWidth="1"/>
    <col min="53" max="53" width="20.5703125" style="6" bestFit="1" customWidth="1"/>
    <col min="54" max="54" width="16.7109375" style="6" bestFit="1" customWidth="1"/>
    <col min="55" max="56" width="15.28515625" style="6" bestFit="1" customWidth="1"/>
    <col min="57" max="57" width="16.7109375" style="6" bestFit="1" customWidth="1"/>
    <col min="58" max="58" width="16" style="6" bestFit="1" customWidth="1"/>
    <col min="59" max="59" width="17.5703125" style="6" bestFit="1" customWidth="1"/>
    <col min="60" max="60" width="20.42578125" style="6" bestFit="1" customWidth="1"/>
    <col min="61" max="61" width="19" style="6" bestFit="1" customWidth="1"/>
    <col min="62" max="62" width="21.28515625" style="6" bestFit="1" customWidth="1"/>
    <col min="63" max="63" width="21" style="6" bestFit="1" customWidth="1"/>
    <col min="64" max="75" width="21" style="6" customWidth="1"/>
    <col min="76" max="76" width="20" style="6" bestFit="1" customWidth="1"/>
    <col min="77" max="77" width="20.5703125" style="6" bestFit="1" customWidth="1"/>
    <col min="78" max="78" width="19.140625" style="6" bestFit="1" customWidth="1"/>
    <col min="79" max="79" width="15" style="6" bestFit="1" customWidth="1"/>
    <col min="80" max="80" width="15.28515625" style="6" bestFit="1" customWidth="1"/>
    <col min="81" max="81" width="16.7109375" style="6" bestFit="1" customWidth="1"/>
    <col min="82" max="82" width="16" style="6" bestFit="1" customWidth="1"/>
    <col min="83" max="83" width="17.5703125" style="6" bestFit="1" customWidth="1"/>
    <col min="84" max="84" width="20.42578125" style="6" bestFit="1" customWidth="1"/>
    <col min="85" max="85" width="19" style="6" bestFit="1" customWidth="1"/>
    <col min="86" max="86" width="21.28515625" style="6" bestFit="1" customWidth="1"/>
    <col min="87" max="87" width="21" style="6" bestFit="1" customWidth="1"/>
    <col min="88" max="16384" width="9.28515625" style="6"/>
  </cols>
  <sheetData>
    <row r="1" spans="2:76" s="3" customFormat="1" x14ac:dyDescent="0.25">
      <c r="B1" s="1" t="s">
        <v>0</v>
      </c>
      <c r="C1" s="2" t="s">
        <v>1</v>
      </c>
    </row>
    <row r="2" spans="2:76" s="3" customFormat="1" x14ac:dyDescent="0.25">
      <c r="B2" s="1" t="s">
        <v>2</v>
      </c>
      <c r="C2" s="4"/>
    </row>
    <row r="3" spans="2:76" s="3" customFormat="1" x14ac:dyDescent="0.25">
      <c r="B3" s="1" t="s">
        <v>3</v>
      </c>
      <c r="C3" s="2" t="s">
        <v>130</v>
      </c>
    </row>
    <row r="5" spans="2:76" x14ac:dyDescent="0.25">
      <c r="B5" s="5" t="s">
        <v>4</v>
      </c>
    </row>
    <row r="6" spans="2:76" hidden="1" x14ac:dyDescent="0.25">
      <c r="B6" s="1" t="s">
        <v>5</v>
      </c>
      <c r="C6" s="2" t="s">
        <v>6</v>
      </c>
    </row>
    <row r="7" spans="2:76" hidden="1" x14ac:dyDescent="0.25">
      <c r="B7" s="1" t="s">
        <v>7</v>
      </c>
      <c r="C7" s="2" t="s">
        <v>8</v>
      </c>
    </row>
    <row r="8" spans="2:76" hidden="1" x14ac:dyDescent="0.25">
      <c r="B8" s="1" t="s">
        <v>9</v>
      </c>
      <c r="C8" s="2" t="s">
        <v>10</v>
      </c>
    </row>
    <row r="9" spans="2:76" x14ac:dyDescent="0.25">
      <c r="B9" s="1" t="s">
        <v>11</v>
      </c>
      <c r="C9" s="2" t="str">
        <f>RP!C9</f>
        <v>Forecast 8&amp;4 2022</v>
      </c>
    </row>
    <row r="10" spans="2:76" hidden="1" x14ac:dyDescent="0.25">
      <c r="B10" s="1" t="s">
        <v>12</v>
      </c>
      <c r="C10" s="2" t="s">
        <v>13</v>
      </c>
    </row>
    <row r="11" spans="2:76" x14ac:dyDescent="0.25">
      <c r="B11" s="1" t="s">
        <v>14</v>
      </c>
      <c r="C11" s="2" t="s">
        <v>15</v>
      </c>
    </row>
    <row r="13" spans="2:76" x14ac:dyDescent="0.25">
      <c r="B13" s="7" t="s">
        <v>16</v>
      </c>
      <c r="C13" s="7" t="s">
        <v>17</v>
      </c>
      <c r="D13" s="7" t="s">
        <v>18</v>
      </c>
      <c r="E13" s="7" t="s">
        <v>19</v>
      </c>
      <c r="F13" s="7" t="s">
        <v>20</v>
      </c>
      <c r="G13" s="7" t="s">
        <v>21</v>
      </c>
      <c r="H13" s="7" t="s">
        <v>22</v>
      </c>
      <c r="I13" s="7" t="s">
        <v>23</v>
      </c>
      <c r="J13" s="7" t="s">
        <v>24</v>
      </c>
      <c r="K13" s="7" t="s">
        <v>25</v>
      </c>
      <c r="L13" s="7" t="s">
        <v>26</v>
      </c>
      <c r="M13" s="7" t="s">
        <v>27</v>
      </c>
      <c r="N13" s="7" t="s">
        <v>28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33</v>
      </c>
      <c r="T13" s="7" t="s">
        <v>34</v>
      </c>
      <c r="U13" s="7" t="s">
        <v>35</v>
      </c>
      <c r="V13" s="7" t="s">
        <v>36</v>
      </c>
      <c r="W13" s="7" t="s">
        <v>37</v>
      </c>
      <c r="X13" s="7" t="s">
        <v>38</v>
      </c>
      <c r="Y13" s="7" t="s">
        <v>39</v>
      </c>
      <c r="Z13" s="7" t="s">
        <v>40</v>
      </c>
      <c r="AA13" s="7" t="s">
        <v>41</v>
      </c>
      <c r="AB13" s="7" t="s">
        <v>42</v>
      </c>
      <c r="AC13" s="7" t="s">
        <v>43</v>
      </c>
      <c r="AD13" s="7" t="s">
        <v>44</v>
      </c>
      <c r="AE13" s="7" t="s">
        <v>45</v>
      </c>
      <c r="AF13" s="7" t="s">
        <v>46</v>
      </c>
      <c r="AG13" s="7" t="s">
        <v>47</v>
      </c>
      <c r="AH13" s="7" t="s">
        <v>48</v>
      </c>
      <c r="AI13" s="7" t="s">
        <v>49</v>
      </c>
      <c r="AJ13" s="7" t="s">
        <v>50</v>
      </c>
      <c r="AK13" s="7" t="s">
        <v>51</v>
      </c>
      <c r="AL13" s="7" t="s">
        <v>52</v>
      </c>
      <c r="AM13" s="7" t="s">
        <v>53</v>
      </c>
      <c r="AN13" s="7" t="s">
        <v>54</v>
      </c>
      <c r="AO13" s="7" t="s">
        <v>55</v>
      </c>
      <c r="AP13" s="7" t="s">
        <v>56</v>
      </c>
      <c r="AQ13" s="7" t="s">
        <v>57</v>
      </c>
      <c r="AR13" s="7" t="s">
        <v>58</v>
      </c>
      <c r="AS13" s="7" t="s">
        <v>59</v>
      </c>
      <c r="AT13" s="7" t="s">
        <v>60</v>
      </c>
      <c r="AU13" s="7" t="s">
        <v>61</v>
      </c>
      <c r="AV13" s="7" t="s">
        <v>62</v>
      </c>
      <c r="AW13" s="7" t="s">
        <v>63</v>
      </c>
      <c r="AX13" s="7" t="s">
        <v>64</v>
      </c>
      <c r="AY13" s="7" t="s">
        <v>65</v>
      </c>
      <c r="AZ13" s="7" t="s">
        <v>66</v>
      </c>
      <c r="BA13" s="7" t="s">
        <v>67</v>
      </c>
      <c r="BB13" s="7" t="s">
        <v>68</v>
      </c>
      <c r="BC13" s="7" t="s">
        <v>69</v>
      </c>
      <c r="BD13" s="7" t="s">
        <v>70</v>
      </c>
      <c r="BE13" s="7" t="s">
        <v>71</v>
      </c>
      <c r="BF13" s="7" t="s">
        <v>72</v>
      </c>
      <c r="BG13" s="7" t="s">
        <v>73</v>
      </c>
      <c r="BH13" s="7" t="s">
        <v>74</v>
      </c>
      <c r="BI13" s="7" t="s">
        <v>75</v>
      </c>
      <c r="BJ13" s="7" t="s">
        <v>76</v>
      </c>
      <c r="BK13" s="7" t="s">
        <v>77</v>
      </c>
      <c r="BL13" s="7" t="s">
        <v>138</v>
      </c>
      <c r="BM13" s="18" t="s">
        <v>139</v>
      </c>
      <c r="BN13" s="18" t="s">
        <v>140</v>
      </c>
      <c r="BO13" s="18" t="s">
        <v>141</v>
      </c>
      <c r="BP13" s="18" t="s">
        <v>142</v>
      </c>
      <c r="BQ13" s="18" t="s">
        <v>143</v>
      </c>
      <c r="BR13" s="18" t="s">
        <v>144</v>
      </c>
      <c r="BS13" s="18" t="s">
        <v>145</v>
      </c>
      <c r="BT13" s="18" t="s">
        <v>146</v>
      </c>
      <c r="BU13" s="18" t="s">
        <v>147</v>
      </c>
      <c r="BV13" s="18" t="s">
        <v>148</v>
      </c>
      <c r="BW13" s="18" t="s">
        <v>149</v>
      </c>
    </row>
    <row r="14" spans="2:76" x14ac:dyDescent="0.25">
      <c r="B14" s="8" t="s">
        <v>134</v>
      </c>
      <c r="C14" s="8" t="s">
        <v>79</v>
      </c>
      <c r="D14" s="9"/>
      <c r="E14" s="9"/>
      <c r="F14" s="9"/>
      <c r="G14" s="9"/>
      <c r="H14" s="15"/>
      <c r="I14" s="15"/>
      <c r="J14" s="15"/>
      <c r="K14" s="15"/>
      <c r="L14" s="15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6">
        <f>SUM(M14:BW14)</f>
        <v>0</v>
      </c>
    </row>
    <row r="15" spans="2:76" x14ac:dyDescent="0.25">
      <c r="B15" s="11" t="s">
        <v>134</v>
      </c>
      <c r="C15" s="11" t="s">
        <v>80</v>
      </c>
      <c r="D15" s="9"/>
      <c r="E15" s="9"/>
      <c r="F15" s="9"/>
      <c r="G15" s="9"/>
      <c r="H15" s="15"/>
      <c r="I15" s="15"/>
      <c r="J15" s="15"/>
      <c r="K15" s="15"/>
      <c r="L15" s="15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6">
        <f t="shared" ref="BX15:BX64" si="0">SUM(M15:BW15)</f>
        <v>0</v>
      </c>
    </row>
    <row r="16" spans="2:76" x14ac:dyDescent="0.25">
      <c r="B16" s="8" t="s">
        <v>134</v>
      </c>
      <c r="C16" s="13" t="s">
        <v>81</v>
      </c>
      <c r="D16" s="9"/>
      <c r="E16" s="9"/>
      <c r="F16" s="9"/>
      <c r="G16" s="9"/>
      <c r="H16" s="15"/>
      <c r="I16" s="15"/>
      <c r="J16" s="15"/>
      <c r="K16" s="15"/>
      <c r="L16" s="15"/>
      <c r="M16" s="10"/>
      <c r="N16" s="10"/>
      <c r="O16" s="10"/>
      <c r="P16" s="10"/>
      <c r="Q16" s="10"/>
      <c r="R16" s="10">
        <f>[5]CTGBR!Q43*1000000</f>
        <v>13102490</v>
      </c>
      <c r="S16" s="10">
        <f>[5]CTGBR!R43*1000000</f>
        <v>20921412</v>
      </c>
      <c r="T16" s="10">
        <f>[5]CTGBR!S43*1000000</f>
        <v>23376711.999999996</v>
      </c>
      <c r="U16" s="10">
        <f>[5]CTGBR!T43*1000000</f>
        <v>23645373.999999996</v>
      </c>
      <c r="V16" s="10">
        <f>[5]CTGBR!U43*1000000</f>
        <v>23917114.000000011</v>
      </c>
      <c r="W16" s="10">
        <f>[5]CTGBR!V43*1000000</f>
        <v>26510464</v>
      </c>
      <c r="X16" s="10">
        <f>[5]CTGBR!W43*1000000</f>
        <v>23637525.999999993</v>
      </c>
      <c r="Y16" s="10">
        <f>[5]CTGBR!X43*1000000</f>
        <v>22016546</v>
      </c>
      <c r="Z16" s="10">
        <f>[5]CTGBR!Y43*1000000</f>
        <v>22257469.999999996</v>
      </c>
      <c r="AA16" s="10">
        <f>[5]CTGBR!Z43*1000000</f>
        <v>23632506</v>
      </c>
      <c r="AB16" s="10">
        <f>[5]CTGBR!AA43*1000000</f>
        <v>25379120</v>
      </c>
      <c r="AC16" s="10">
        <f>[5]CTGBR!AB43*1000000</f>
        <v>22559880.000000007</v>
      </c>
      <c r="AD16" s="10">
        <f>[5]CTGBR!AC43*1000000</f>
        <v>23657499.999999985</v>
      </c>
      <c r="AE16" s="10">
        <f>[5]CTGBR!AD43*1000000</f>
        <v>21231414</v>
      </c>
      <c r="AF16" s="10">
        <f>[5]CTGBR!AE43*1000000</f>
        <v>21817210.000000004</v>
      </c>
      <c r="AG16" s="10">
        <f>[5]CTGBR!AF43*1000000</f>
        <v>21290290</v>
      </c>
      <c r="AH16" s="10">
        <f>[5]CTGBR!AG43*1000000</f>
        <v>21696714</v>
      </c>
      <c r="AI16" s="10">
        <f>[5]CTGBR!AH43*1000000</f>
        <v>22145256.000000004</v>
      </c>
      <c r="AJ16" s="10">
        <f>[5]CTGBR!AI43*1000000</f>
        <v>18195146.000000007</v>
      </c>
      <c r="AK16" s="10">
        <f>[5]CTGBR!AJ43*1000000</f>
        <v>19786161.999999996</v>
      </c>
      <c r="AL16" s="10">
        <f>[5]CTGBR!AK43*1000000</f>
        <v>17642177.999999996</v>
      </c>
      <c r="AM16" s="10">
        <f>[5]CTGBR!AL43*1000000</f>
        <v>16423834</v>
      </c>
      <c r="AN16" s="10">
        <f>[5]CTGBR!AM43*1000000</f>
        <v>17816210.000000004</v>
      </c>
      <c r="AO16" s="10">
        <f>[5]CTGBR!AN43*1000000</f>
        <v>16312501.999999994</v>
      </c>
      <c r="AP16" s="10">
        <f>[5]CTGBR!AO43*1000000</f>
        <v>15207617.999999998</v>
      </c>
      <c r="AQ16" s="10">
        <f>[5]CTGBR!AP43*1000000</f>
        <v>15742666.000000002</v>
      </c>
      <c r="AR16" s="10">
        <f>[5]CTGBR!AQ43*1000000</f>
        <v>17459540</v>
      </c>
      <c r="AS16" s="10">
        <f>[5]CTGBR!AR43*1000000</f>
        <v>15199861.999999996</v>
      </c>
      <c r="AT16" s="10">
        <f>[5]CTGBR!AS43*1000000</f>
        <v>18551378</v>
      </c>
      <c r="AU16" s="10">
        <f>[5]CTGBR!AT43*1000000</f>
        <v>17901370</v>
      </c>
      <c r="AV16" s="10">
        <f>[5]CTGBR!AU43*1000000</f>
        <v>16797546</v>
      </c>
      <c r="AW16" s="10">
        <f>[5]CTGBR!AV43*1000000</f>
        <v>18121769.999999996</v>
      </c>
      <c r="AX16" s="10">
        <f>[5]CTGBR!AW43*1000000</f>
        <v>16688694.000000002</v>
      </c>
      <c r="AY16" s="10">
        <f>[5]CTGBR!AX43*1000000</f>
        <v>16826140.000000004</v>
      </c>
      <c r="AZ16" s="10">
        <f>[5]CTGBR!AY43*1000000</f>
        <v>17773358</v>
      </c>
      <c r="BA16" s="10">
        <f>[5]CTGBR!AZ43*1000000</f>
        <v>14667409.999999989</v>
      </c>
      <c r="BB16" s="10">
        <f>[5]CTGBR!BA43*1000000</f>
        <v>16821708.000000004</v>
      </c>
      <c r="BC16" s="10">
        <f>[5]CTGBR!BB43*1000000</f>
        <v>15783120</v>
      </c>
      <c r="BD16" s="10">
        <f>[5]CTGBR!BC43*1000000</f>
        <v>16719040</v>
      </c>
      <c r="BE16" s="10">
        <f>[5]CTGBR!BD43*1000000</f>
        <v>16064627.999999998</v>
      </c>
      <c r="BF16" s="10">
        <f>[5]CTGBR!BE43*1000000</f>
        <v>18644380</v>
      </c>
      <c r="BG16" s="10">
        <f>[5]CTGBR!BF43*1000000</f>
        <v>17184204.000000007</v>
      </c>
      <c r="BH16" s="10">
        <f>[5]CTGBR!BG43*1000000</f>
        <v>16901638</v>
      </c>
      <c r="BI16" s="10">
        <f>[5]CTGBR!BH43*1000000</f>
        <v>17451058</v>
      </c>
      <c r="BJ16" s="10">
        <f>[5]CTGBR!BI43*1000000</f>
        <v>15205507.999999998</v>
      </c>
      <c r="BK16" s="10">
        <f>[5]CTGBR!BJ43*1000000</f>
        <v>17762388</v>
      </c>
      <c r="BL16" s="10">
        <f>[5]CTGBR!BK43*1000000</f>
        <v>17099793.999999996</v>
      </c>
      <c r="BM16" s="10">
        <f>[5]CTGBR!BL43*1000000</f>
        <v>14769953.999999998</v>
      </c>
      <c r="BN16" s="10">
        <f>[5]CTGBR!BM43*1000000</f>
        <v>12592306.000000004</v>
      </c>
      <c r="BO16" s="10">
        <f>[5]CTGBR!BN43*1000000</f>
        <v>8340626</v>
      </c>
      <c r="BP16" s="10">
        <f>[5]CTGBR!BO43*1000000</f>
        <v>8007842.0000000019</v>
      </c>
      <c r="BQ16" s="10">
        <f>[5]CTGBR!BP43*1000000</f>
        <v>8881784</v>
      </c>
      <c r="BR16" s="10">
        <f>[5]CTGBR!BQ43*1000000</f>
        <v>9368148.0000000019</v>
      </c>
      <c r="BS16" s="10">
        <f>[5]CTGBR!BR43*1000000</f>
        <v>8627949.9999999981</v>
      </c>
      <c r="BT16" s="10">
        <f>[5]CTGBR!BS43*1000000</f>
        <v>8475137.9999999963</v>
      </c>
      <c r="BU16" s="10">
        <f>[5]CTGBR!BT43*1000000</f>
        <v>8340626</v>
      </c>
      <c r="BV16" s="10">
        <f>[5]CTGBR!BU43*1000000</f>
        <v>7605950.0000000019</v>
      </c>
      <c r="BW16" s="10">
        <f>[5]CTGBR!BV43*1000000</f>
        <v>9283676</v>
      </c>
      <c r="BX16" s="6">
        <f t="shared" si="0"/>
        <v>999839848</v>
      </c>
    </row>
    <row r="17" spans="2:76" x14ac:dyDescent="0.25">
      <c r="B17" s="11" t="s">
        <v>134</v>
      </c>
      <c r="C17" s="13" t="s">
        <v>82</v>
      </c>
      <c r="D17" s="9"/>
      <c r="E17" s="9"/>
      <c r="F17" s="9"/>
      <c r="G17" s="9"/>
      <c r="H17" s="15"/>
      <c r="I17" s="15"/>
      <c r="J17" s="15"/>
      <c r="K17" s="15"/>
      <c r="L17" s="15"/>
      <c r="M17" s="10"/>
      <c r="N17" s="10"/>
      <c r="O17" s="10"/>
      <c r="P17" s="10"/>
      <c r="Q17" s="10"/>
      <c r="R17" s="10">
        <f>[5]Custo!E44</f>
        <v>151450.386</v>
      </c>
      <c r="S17" s="10">
        <f>[5]Custo!F44</f>
        <v>151450.386</v>
      </c>
      <c r="T17" s="10">
        <f>[5]Custo!G44</f>
        <v>151450.386</v>
      </c>
      <c r="U17" s="10">
        <f>[5]Custo!H44</f>
        <v>151450.386</v>
      </c>
      <c r="V17" s="10">
        <f>[5]Custo!I44</f>
        <v>151450.386</v>
      </c>
      <c r="W17" s="10">
        <f>[5]Custo!J44</f>
        <v>151450.386</v>
      </c>
      <c r="X17" s="10">
        <f>[5]Custo!K44</f>
        <v>151450.386</v>
      </c>
      <c r="Y17" s="10">
        <f>[5]Custo!L44</f>
        <v>151450.386</v>
      </c>
      <c r="Z17" s="10">
        <f>[5]Custo!M44</f>
        <v>151450.386</v>
      </c>
      <c r="AA17" s="10">
        <f>[5]Custo!N44</f>
        <v>151450.386</v>
      </c>
      <c r="AB17" s="10">
        <f>[5]Custo!C45</f>
        <v>151450.386</v>
      </c>
      <c r="AC17" s="10">
        <f>[5]Custo!D45</f>
        <v>151450.386</v>
      </c>
      <c r="AD17" s="10">
        <f>[5]Custo!E45</f>
        <v>151450.386</v>
      </c>
      <c r="AE17" s="10">
        <f>[5]Custo!F45</f>
        <v>151450.386</v>
      </c>
      <c r="AF17" s="10">
        <f>[5]Custo!G45</f>
        <v>151450.386</v>
      </c>
      <c r="AG17" s="10">
        <f>[5]Custo!H45</f>
        <v>151450.386</v>
      </c>
      <c r="AH17" s="10">
        <f>[5]Custo!I45</f>
        <v>151450.386</v>
      </c>
      <c r="AI17" s="10">
        <f>[5]Custo!J45</f>
        <v>151450.386</v>
      </c>
      <c r="AJ17" s="10">
        <f>[5]Custo!K45</f>
        <v>151450.386</v>
      </c>
      <c r="AK17" s="10">
        <f>[5]Custo!L45</f>
        <v>151450.386</v>
      </c>
      <c r="AL17" s="10">
        <f>[5]Custo!M45</f>
        <v>151450.386</v>
      </c>
      <c r="AM17" s="10">
        <f>[5]Custo!N45</f>
        <v>151450.386</v>
      </c>
      <c r="AN17" s="10">
        <f>[5]Custo!C46</f>
        <v>151450.386</v>
      </c>
      <c r="AO17" s="10">
        <f>[5]Custo!D46</f>
        <v>151450.386</v>
      </c>
      <c r="AP17" s="10">
        <f>[5]Custo!E46</f>
        <v>151450.386</v>
      </c>
      <c r="AQ17" s="10">
        <f>[5]Custo!F46</f>
        <v>151450.386</v>
      </c>
      <c r="AR17" s="10">
        <f>[5]Custo!G46</f>
        <v>151450.386</v>
      </c>
      <c r="AS17" s="10">
        <f>[5]Custo!H46</f>
        <v>151450.386</v>
      </c>
      <c r="AT17" s="10">
        <f>[5]Custo!I46</f>
        <v>151450.386</v>
      </c>
      <c r="AU17" s="10">
        <f>[5]Custo!J46</f>
        <v>151450.386</v>
      </c>
      <c r="AV17" s="10">
        <f>[5]Custo!K46</f>
        <v>151450.386</v>
      </c>
      <c r="AW17" s="10">
        <f>[5]Custo!L46</f>
        <v>151450.386</v>
      </c>
      <c r="AX17" s="10">
        <f>[5]Custo!M46</f>
        <v>151450.386</v>
      </c>
      <c r="AY17" s="10">
        <f>[5]Custo!N46</f>
        <v>151450.386</v>
      </c>
      <c r="AZ17" s="10">
        <f>[5]Custo!C47</f>
        <v>151450.386</v>
      </c>
      <c r="BA17" s="10">
        <f>[5]Custo!D47</f>
        <v>151450.386</v>
      </c>
      <c r="BB17" s="10">
        <f>[5]Custo!E47</f>
        <v>151450.386</v>
      </c>
      <c r="BC17" s="10">
        <f>[5]Custo!F47</f>
        <v>151450.386</v>
      </c>
      <c r="BD17" s="10">
        <f>[5]Custo!G47</f>
        <v>151450.386</v>
      </c>
      <c r="BE17" s="10">
        <f>[5]Custo!H47</f>
        <v>151450.386</v>
      </c>
      <c r="BF17" s="10">
        <f>[5]Custo!I47</f>
        <v>151450.386</v>
      </c>
      <c r="BG17" s="10">
        <f>[5]Custo!J47</f>
        <v>151450.386</v>
      </c>
      <c r="BH17" s="10">
        <f>[5]Custo!K47</f>
        <v>151450.386</v>
      </c>
      <c r="BI17" s="10">
        <f>[5]Custo!L47</f>
        <v>151450.386</v>
      </c>
      <c r="BJ17" s="10">
        <f>[5]Custo!M47</f>
        <v>151450.386</v>
      </c>
      <c r="BK17" s="10">
        <f>[5]Custo!N47</f>
        <v>151450.386</v>
      </c>
      <c r="BL17" s="10">
        <f>[5]Custo!C48</f>
        <v>151450.386</v>
      </c>
      <c r="BM17" s="10">
        <f>[5]Custo!D48</f>
        <v>151450.386</v>
      </c>
      <c r="BN17" s="10">
        <f>[5]Custo!E48</f>
        <v>151450.386</v>
      </c>
      <c r="BO17" s="10">
        <f>[5]Custo!F48</f>
        <v>151450.386</v>
      </c>
      <c r="BP17" s="10">
        <f>[5]Custo!G48</f>
        <v>151450.386</v>
      </c>
      <c r="BQ17" s="10">
        <f>[5]Custo!H48</f>
        <v>151450.386</v>
      </c>
      <c r="BR17" s="10">
        <f>[5]Custo!I48</f>
        <v>151450.386</v>
      </c>
      <c r="BS17" s="10">
        <f>[5]Custo!J48</f>
        <v>151450.386</v>
      </c>
      <c r="BT17" s="10">
        <f>[5]Custo!K48</f>
        <v>151450.386</v>
      </c>
      <c r="BU17" s="10">
        <f>[5]Custo!L48</f>
        <v>151450.386</v>
      </c>
      <c r="BV17" s="10">
        <f>[5]Custo!M48</f>
        <v>151450.386</v>
      </c>
      <c r="BW17" s="10">
        <f>[5]Custo!N48</f>
        <v>151450.386</v>
      </c>
      <c r="BX17" s="6">
        <f t="shared" si="0"/>
        <v>8784122.3879999984</v>
      </c>
    </row>
    <row r="18" spans="2:76" x14ac:dyDescent="0.25">
      <c r="B18" s="8" t="s">
        <v>134</v>
      </c>
      <c r="C18" s="13" t="s">
        <v>83</v>
      </c>
      <c r="D18" s="9"/>
      <c r="E18" s="9"/>
      <c r="F18" s="9"/>
      <c r="G18" s="9"/>
      <c r="H18" s="15"/>
      <c r="I18" s="15"/>
      <c r="J18" s="15"/>
      <c r="K18" s="15"/>
      <c r="L18" s="15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>
        <f>[5]CTGBR!AA45*1000000</f>
        <v>6259005</v>
      </c>
      <c r="AC18" s="10">
        <f>[5]CTGBR!AB45*1000000</f>
        <v>9711281.6999999993</v>
      </c>
      <c r="AD18" s="10">
        <f>[5]CTGBR!AC45*1000000</f>
        <v>10513135.800000001</v>
      </c>
      <c r="AE18" s="10">
        <f>[5]CTGBR!AD45*1000000</f>
        <v>10273850.100000001</v>
      </c>
      <c r="AF18" s="10">
        <f>[5]CTGBR!AE45*1000000</f>
        <v>10057239.900000002</v>
      </c>
      <c r="AG18" s="10">
        <f>[5]CTGBR!AF45*1000000</f>
        <v>9814337.0999999959</v>
      </c>
      <c r="AH18" s="10">
        <f>[5]CTGBR!AG45*1000000</f>
        <v>9653712.3000000063</v>
      </c>
      <c r="AI18" s="10">
        <f>[5]CTGBR!AH45*1000000</f>
        <v>9558839.7000000011</v>
      </c>
      <c r="AJ18" s="10">
        <f>[5]CTGBR!AI45*1000000</f>
        <v>8098685.0999999978</v>
      </c>
      <c r="AK18" s="10">
        <f>[5]CTGBR!AJ45*1000000</f>
        <v>9088965.9000000022</v>
      </c>
      <c r="AL18" s="10">
        <f>[5]CTGBR!AK45*1000000</f>
        <v>8104102.1999999965</v>
      </c>
      <c r="AM18" s="10">
        <f>[5]CTGBR!AL45*1000000</f>
        <v>7544450.6999999983</v>
      </c>
      <c r="AN18" s="10">
        <f>[5]CTGBR!AM45*1000000</f>
        <v>7943407.200000003</v>
      </c>
      <c r="AO18" s="10">
        <f>[5]CTGBR!AN45*1000000</f>
        <v>7089741.0000000009</v>
      </c>
      <c r="AP18" s="10">
        <f>[5]CTGBR!AO45*1000000</f>
        <v>6786724.5000000009</v>
      </c>
      <c r="AQ18" s="10">
        <f>[5]CTGBR!AP45*1000000</f>
        <v>7198532.9999999981</v>
      </c>
      <c r="AR18" s="10">
        <f>[5]CTGBR!AQ45*1000000</f>
        <v>7983594.8999999985</v>
      </c>
      <c r="AS18" s="10">
        <f>[5]CTGBR!AR45*1000000</f>
        <v>6950335.5000000047</v>
      </c>
      <c r="AT18" s="10">
        <f>[5]CTGBR!AS45*1000000</f>
        <v>8274845.6999999965</v>
      </c>
      <c r="AU18" s="10">
        <f>[5]CTGBR!AT45*1000000</f>
        <v>7801764.3000000007</v>
      </c>
      <c r="AV18" s="10">
        <f>[5]CTGBR!AU45*1000000</f>
        <v>7509912.3000000007</v>
      </c>
      <c r="AW18" s="10">
        <f>[5]CTGBR!AV45*1000000</f>
        <v>8296126.2000000011</v>
      </c>
      <c r="AX18" s="10">
        <f>[5]CTGBR!AW45*1000000</f>
        <v>7640065.8000000007</v>
      </c>
      <c r="AY18" s="10">
        <f>[5]CTGBR!AX45*1000000</f>
        <v>7702984.8000000007</v>
      </c>
      <c r="AZ18" s="10">
        <f>[5]CTGBR!AY45*1000000</f>
        <v>7916518.7999999952</v>
      </c>
      <c r="BA18" s="10">
        <f>[5]CTGBR!AZ45*1000000</f>
        <v>6382363.4999999991</v>
      </c>
      <c r="BB18" s="10">
        <f>[5]CTGBR!BA45*1000000</f>
        <v>7509014.0999999996</v>
      </c>
      <c r="BC18" s="10">
        <f>[5]CTGBR!BB45*1000000</f>
        <v>7214276.6999999993</v>
      </c>
      <c r="BD18" s="10">
        <f>[5]CTGBR!BC45*1000000</f>
        <v>7642089.8999999994</v>
      </c>
      <c r="BE18" s="10">
        <f>[5]CTGBR!BD45*1000000</f>
        <v>7342955.1000000006</v>
      </c>
      <c r="BF18" s="10">
        <f>[5]CTGBR!BE45*1000000</f>
        <v>8312707.8000000017</v>
      </c>
      <c r="BG18" s="10">
        <f>[5]CTGBR!BF45*1000000</f>
        <v>7485557.3999999994</v>
      </c>
      <c r="BH18" s="10">
        <f>[5]CTGBR!BG45*1000000</f>
        <v>7553507.4000000013</v>
      </c>
      <c r="BI18" s="10">
        <f>[5]CTGBR!BH45*1000000</f>
        <v>7986662.0999999987</v>
      </c>
      <c r="BJ18" s="10">
        <f>[5]CTGBR!BI45*1000000</f>
        <v>6958962.8999999976</v>
      </c>
      <c r="BK18" s="10">
        <f>[5]CTGBR!BJ45*1000000</f>
        <v>8129146.5000000047</v>
      </c>
      <c r="BL18" s="10">
        <f>[5]CTGBR!BK45*1000000</f>
        <v>7625850.2999999952</v>
      </c>
      <c r="BM18" s="10">
        <f>[5]CTGBR!BL45*1000000</f>
        <v>6430394.7000000011</v>
      </c>
      <c r="BN18" s="10">
        <f>[5]CTGBR!BM45*1000000</f>
        <v>7559961.2999999989</v>
      </c>
      <c r="BO18" s="10">
        <f>[5]CTGBR!BN45*1000000</f>
        <v>7622751.5999999996</v>
      </c>
      <c r="BP18" s="10">
        <f>[5]CTGBR!BO45*1000000</f>
        <v>7318599.3000000026</v>
      </c>
      <c r="BQ18" s="10">
        <f>[5]CTGBR!BP45*1000000</f>
        <v>8117329.5</v>
      </c>
      <c r="BR18" s="10">
        <f>[5]CTGBR!BQ45*1000000</f>
        <v>8348457.5999999978</v>
      </c>
      <c r="BS18" s="10">
        <f>[5]CTGBR!BR45*1000000</f>
        <v>7509528.0000000009</v>
      </c>
      <c r="BT18" s="10">
        <f>[5]CTGBR!BS45*1000000</f>
        <v>7571877.3000000017</v>
      </c>
      <c r="BU18" s="10">
        <f>[5]CTGBR!BT45*1000000</f>
        <v>7634770.1999999993</v>
      </c>
      <c r="BV18" s="10">
        <f>[5]CTGBR!BU45*1000000</f>
        <v>6962255.0999999987</v>
      </c>
      <c r="BW18" s="10">
        <f>[5]CTGBR!BV45*1000000</f>
        <v>8498010.5999999996</v>
      </c>
      <c r="BX18" s="6">
        <f t="shared" si="0"/>
        <v>381489188.4000001</v>
      </c>
    </row>
    <row r="19" spans="2:76" x14ac:dyDescent="0.25">
      <c r="B19" s="11" t="s">
        <v>134</v>
      </c>
      <c r="C19" s="13" t="s">
        <v>84</v>
      </c>
      <c r="D19" s="9"/>
      <c r="E19" s="9"/>
      <c r="F19" s="9"/>
      <c r="G19" s="9"/>
      <c r="H19" s="15"/>
      <c r="I19" s="15"/>
      <c r="J19" s="15"/>
      <c r="K19" s="15"/>
      <c r="L19" s="15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>
        <f>[5]Custo!C78</f>
        <v>447216.66666666669</v>
      </c>
      <c r="AC19" s="10">
        <f>[5]Custo!D78</f>
        <v>447216.66666666669</v>
      </c>
      <c r="AD19" s="10">
        <f>[5]Custo!E78</f>
        <v>447216.66666666669</v>
      </c>
      <c r="AE19" s="10">
        <f>[5]Custo!F78</f>
        <v>447216.66666666669</v>
      </c>
      <c r="AF19" s="10">
        <f>[5]Custo!G78</f>
        <v>447216.66666666669</v>
      </c>
      <c r="AG19" s="10">
        <f>[5]Custo!H78</f>
        <v>447216.66666666669</v>
      </c>
      <c r="AH19" s="10">
        <f>[5]Custo!I78</f>
        <v>447216.66666666669</v>
      </c>
      <c r="AI19" s="10">
        <f>[5]Custo!J78</f>
        <v>447216.66666666669</v>
      </c>
      <c r="AJ19" s="10">
        <f>[5]Custo!K78</f>
        <v>447216.66666666669</v>
      </c>
      <c r="AK19" s="10">
        <f>[5]Custo!L78</f>
        <v>447216.66666666669</v>
      </c>
      <c r="AL19" s="10">
        <f>[5]Custo!M78</f>
        <v>447216.66666666669</v>
      </c>
      <c r="AM19" s="10">
        <f>[5]Custo!N78</f>
        <v>447216.66666666669</v>
      </c>
      <c r="AN19" s="10">
        <f>[5]Custo!C79</f>
        <v>447216.66666666669</v>
      </c>
      <c r="AO19" s="10">
        <f>[5]Custo!D79</f>
        <v>447216.66666666669</v>
      </c>
      <c r="AP19" s="10">
        <f>[5]Custo!E79</f>
        <v>447216.66666666669</v>
      </c>
      <c r="AQ19" s="10">
        <f>[5]Custo!F79</f>
        <v>447216.66666666669</v>
      </c>
      <c r="AR19" s="10">
        <f>[5]Custo!G79</f>
        <v>447216.66666666669</v>
      </c>
      <c r="AS19" s="10">
        <f>[5]Custo!H79</f>
        <v>447216.66666666669</v>
      </c>
      <c r="AT19" s="10">
        <f>[5]Custo!I79</f>
        <v>447216.66666666669</v>
      </c>
      <c r="AU19" s="10">
        <f>[5]Custo!J79</f>
        <v>447216.66666666669</v>
      </c>
      <c r="AV19" s="10">
        <f>[5]Custo!K79</f>
        <v>447216.66666666669</v>
      </c>
      <c r="AW19" s="10">
        <f>[5]Custo!L79</f>
        <v>447216.66666666669</v>
      </c>
      <c r="AX19" s="10">
        <f>[5]Custo!M79</f>
        <v>447216.66666666669</v>
      </c>
      <c r="AY19" s="10">
        <f>[5]Custo!N79</f>
        <v>447216.66666666669</v>
      </c>
      <c r="AZ19" s="10">
        <f>[5]Custo!C80</f>
        <v>447216.66666666669</v>
      </c>
      <c r="BA19" s="10">
        <f>[5]Custo!D80</f>
        <v>447216.66666666669</v>
      </c>
      <c r="BB19" s="10">
        <f>[5]Custo!E80</f>
        <v>447216.66666666669</v>
      </c>
      <c r="BC19" s="10">
        <f>[5]Custo!F80</f>
        <v>447216.66666666669</v>
      </c>
      <c r="BD19" s="10">
        <f>[5]Custo!G80</f>
        <v>447216.66666666669</v>
      </c>
      <c r="BE19" s="10">
        <f>[5]Custo!H80</f>
        <v>447216.66666666669</v>
      </c>
      <c r="BF19" s="10">
        <f>[5]Custo!I80</f>
        <v>447216.66666666669</v>
      </c>
      <c r="BG19" s="10">
        <f>[5]Custo!J80</f>
        <v>447216.66666666669</v>
      </c>
      <c r="BH19" s="10">
        <f>[5]Custo!K80</f>
        <v>447216.66666666669</v>
      </c>
      <c r="BI19" s="10">
        <f>[5]Custo!L80</f>
        <v>447216.66666666669</v>
      </c>
      <c r="BJ19" s="10">
        <f>[5]Custo!M80</f>
        <v>447216.66666666669</v>
      </c>
      <c r="BK19" s="10">
        <f>[5]Custo!N80</f>
        <v>447216.66666666669</v>
      </c>
      <c r="BL19" s="10">
        <f>[5]Custo!C81</f>
        <v>447216.66666666669</v>
      </c>
      <c r="BM19" s="10">
        <f>[5]Custo!D81</f>
        <v>447216.66666666669</v>
      </c>
      <c r="BN19" s="10">
        <f>[5]Custo!E81</f>
        <v>447216.66666666669</v>
      </c>
      <c r="BO19" s="10">
        <f>[5]Custo!F81</f>
        <v>447216.66666666669</v>
      </c>
      <c r="BP19" s="10">
        <f>[5]Custo!G81</f>
        <v>447216.66666666669</v>
      </c>
      <c r="BQ19" s="10">
        <f>[5]Custo!H81</f>
        <v>447216.66666666669</v>
      </c>
      <c r="BR19" s="10">
        <f>[5]Custo!I81</f>
        <v>447216.66666666669</v>
      </c>
      <c r="BS19" s="10">
        <f>[5]Custo!J81</f>
        <v>447216.66666666669</v>
      </c>
      <c r="BT19" s="10">
        <f>[5]Custo!K81</f>
        <v>447216.66666666669</v>
      </c>
      <c r="BU19" s="10">
        <f>[5]Custo!L81</f>
        <v>447216.66666666669</v>
      </c>
      <c r="BV19" s="10">
        <f>[5]Custo!M81</f>
        <v>447216.66666666669</v>
      </c>
      <c r="BW19" s="10">
        <f>[5]Custo!N81</f>
        <v>447216.66666666669</v>
      </c>
      <c r="BX19" s="6">
        <f t="shared" si="0"/>
        <v>21466400.000000004</v>
      </c>
    </row>
    <row r="20" spans="2:76" x14ac:dyDescent="0.25">
      <c r="B20" s="8" t="s">
        <v>134</v>
      </c>
      <c r="C20" s="13" t="s">
        <v>85</v>
      </c>
      <c r="D20" s="9"/>
      <c r="E20" s="9"/>
      <c r="F20" s="9"/>
      <c r="G20" s="9"/>
      <c r="H20" s="15"/>
      <c r="I20" s="15"/>
      <c r="J20" s="15"/>
      <c r="K20" s="15"/>
      <c r="L20" s="15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>
        <f>[5]CTGBR!AJ47*1000000</f>
        <v>7678278.0000000009</v>
      </c>
      <c r="AL20" s="10">
        <f>[5]CTGBR!AK47*1000000</f>
        <v>13111718.999999998</v>
      </c>
      <c r="AM20" s="10">
        <f>[5]CTGBR!AL47*1000000</f>
        <v>12206251.500000004</v>
      </c>
      <c r="AN20" s="10">
        <f>[5]CTGBR!AM47*1000000</f>
        <v>13241063.999999996</v>
      </c>
      <c r="AO20" s="10">
        <f>[5]CTGBR!AN47*1000000</f>
        <v>12123513.000000006</v>
      </c>
      <c r="AP20" s="10">
        <f>[5]CTGBR!AO47*1000000</f>
        <v>11605378.5</v>
      </c>
      <c r="AQ20" s="10">
        <f>[5]CTGBR!AP47*1000000</f>
        <v>12039433.499999996</v>
      </c>
      <c r="AR20" s="10">
        <f>[5]CTGBR!AQ47*1000000</f>
        <v>12987705</v>
      </c>
      <c r="AS20" s="10">
        <f>[5]CTGBR!AR47*1000000</f>
        <v>11306798.999999998</v>
      </c>
      <c r="AT20" s="10">
        <f>[5]CTGBR!AS47*1000000</f>
        <v>13799900.999999998</v>
      </c>
      <c r="AU20" s="10">
        <f>[5]CTGBR!AT47*1000000</f>
        <v>13316377.5</v>
      </c>
      <c r="AV20" s="10">
        <f>[5]CTGBR!AU47*1000000</f>
        <v>12818260.500000002</v>
      </c>
      <c r="AW20" s="10">
        <f>[5]CTGBR!AV47*1000000</f>
        <v>13801956.000000004</v>
      </c>
      <c r="AX20" s="10">
        <f>[5]CTGBR!AW47*1000000</f>
        <v>12409468.5</v>
      </c>
      <c r="AY20" s="10">
        <f>[5]CTGBR!AX47*1000000</f>
        <v>12511635.000000002</v>
      </c>
      <c r="AZ20" s="10">
        <f>[5]CTGBR!AY47*1000000</f>
        <v>13216013.999999996</v>
      </c>
      <c r="BA20" s="10">
        <f>[5]CTGBR!AZ47*1000000</f>
        <v>10906454.999999998</v>
      </c>
      <c r="BB20" s="10">
        <f>[5]CTGBR!BA47*1000000</f>
        <v>12831733.500000006</v>
      </c>
      <c r="BC20" s="10">
        <f>[5]CTGBR!BB47*1000000</f>
        <v>12250444.500000004</v>
      </c>
      <c r="BD20" s="10">
        <f>[5]CTGBR!BC47*1000000</f>
        <v>12438492.000000002</v>
      </c>
      <c r="BE20" s="10">
        <f>[5]CTGBR!BD47*1000000</f>
        <v>11951600.999999998</v>
      </c>
      <c r="BF20" s="10">
        <f>[5]CTGBR!BE47*1000000</f>
        <v>13870887.000000004</v>
      </c>
      <c r="BG20" s="10">
        <f>[5]CTGBR!BF47*1000000</f>
        <v>12784550.999999993</v>
      </c>
      <c r="BH20" s="10">
        <f>[5]CTGBR!BG47*1000000</f>
        <v>12900604.5</v>
      </c>
      <c r="BI20" s="10">
        <f>[5]CTGBR!BH47*1000000</f>
        <v>13279842.000000002</v>
      </c>
      <c r="BJ20" s="10">
        <f>[5]CTGBR!BI47*1000000</f>
        <v>11310394.5</v>
      </c>
      <c r="BK20" s="10">
        <f>[5]CTGBR!BJ47*1000000</f>
        <v>13212297.000000002</v>
      </c>
      <c r="BL20" s="10">
        <f>[5]CTGBR!BK47*1000000</f>
        <v>12719416.499999998</v>
      </c>
      <c r="BM20" s="10">
        <f>[5]CTGBR!BL47*1000000</f>
        <v>10986409.499999996</v>
      </c>
      <c r="BN20" s="10">
        <f>[5]CTGBR!BM47*1000000</f>
        <v>12916284.000000007</v>
      </c>
      <c r="BO20" s="10">
        <f>[5]CTGBR!BN47*1000000</f>
        <v>12727414.5</v>
      </c>
      <c r="BP20" s="10">
        <f>[5]CTGBR!BO47*1000000</f>
        <v>11908147.5</v>
      </c>
      <c r="BQ20" s="10">
        <f>[5]CTGBR!BP47*1000000</f>
        <v>13207738.500000002</v>
      </c>
      <c r="BR20" s="10">
        <f>[5]CTGBR!BQ47*1000000</f>
        <v>13931002.499999998</v>
      </c>
      <c r="BS20" s="10">
        <f>[5]CTGBR!BR47*1000000</f>
        <v>12830271</v>
      </c>
      <c r="BT20" s="10">
        <f>[5]CTGBR!BS47*1000000</f>
        <v>12936838.499999996</v>
      </c>
      <c r="BU20" s="10">
        <f>[5]CTGBR!BT47*1000000</f>
        <v>12710262</v>
      </c>
      <c r="BV20" s="10">
        <f>[5]CTGBR!BU47*1000000</f>
        <v>11314962</v>
      </c>
      <c r="BW20" s="10">
        <f>[5]CTGBR!BV47*1000000</f>
        <v>13810818</v>
      </c>
      <c r="BX20" s="6">
        <f t="shared" si="0"/>
        <v>487910620.5</v>
      </c>
    </row>
    <row r="21" spans="2:76" x14ac:dyDescent="0.25">
      <c r="B21" s="11" t="s">
        <v>134</v>
      </c>
      <c r="C21" s="13" t="s">
        <v>86</v>
      </c>
      <c r="D21" s="9"/>
      <c r="E21" s="9"/>
      <c r="F21" s="9"/>
      <c r="G21" s="9"/>
      <c r="H21" s="15"/>
      <c r="I21" s="15"/>
      <c r="J21" s="15"/>
      <c r="K21" s="15"/>
      <c r="L21" s="15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>
        <f>[5]Custo!L109</f>
        <v>477216.66666666669</v>
      </c>
      <c r="AL21" s="10">
        <f>[5]Custo!M109</f>
        <v>477216.66666666669</v>
      </c>
      <c r="AM21" s="10">
        <f>[5]Custo!N109</f>
        <v>477216.66666666669</v>
      </c>
      <c r="AN21" s="10">
        <f>[5]Custo!C110</f>
        <v>477216.66666666669</v>
      </c>
      <c r="AO21" s="10">
        <f>[5]Custo!D110</f>
        <v>477216.66666666669</v>
      </c>
      <c r="AP21" s="10">
        <f>[5]Custo!E110</f>
        <v>477216.66666666669</v>
      </c>
      <c r="AQ21" s="10">
        <f>[5]Custo!F110</f>
        <v>477216.66666666669</v>
      </c>
      <c r="AR21" s="10">
        <f>[5]Custo!G110</f>
        <v>477216.66666666669</v>
      </c>
      <c r="AS21" s="10">
        <f>[5]Custo!H110</f>
        <v>477216.66666666669</v>
      </c>
      <c r="AT21" s="10">
        <f>[5]Custo!I110</f>
        <v>477216.66666666669</v>
      </c>
      <c r="AU21" s="10">
        <f>[5]Custo!J110</f>
        <v>477216.66666666669</v>
      </c>
      <c r="AV21" s="10">
        <f>[5]Custo!K110</f>
        <v>477216.66666666669</v>
      </c>
      <c r="AW21" s="10">
        <f>[5]Custo!L110</f>
        <v>477216.66666666669</v>
      </c>
      <c r="AX21" s="10">
        <f>[5]Custo!M110</f>
        <v>477216.66666666669</v>
      </c>
      <c r="AY21" s="10">
        <f>[5]Custo!N110</f>
        <v>477216.66666666669</v>
      </c>
      <c r="AZ21" s="10">
        <f>[5]Custo!C111</f>
        <v>477216.66666666669</v>
      </c>
      <c r="BA21" s="10">
        <f>[5]Custo!D111</f>
        <v>477216.66666666669</v>
      </c>
      <c r="BB21" s="10">
        <f>[5]Custo!E111</f>
        <v>477216.66666666669</v>
      </c>
      <c r="BC21" s="10">
        <f>[5]Custo!F111</f>
        <v>477216.66666666669</v>
      </c>
      <c r="BD21" s="10">
        <f>[5]Custo!G111</f>
        <v>477216.66666666669</v>
      </c>
      <c r="BE21" s="10">
        <f>[5]Custo!H111</f>
        <v>477216.66666666669</v>
      </c>
      <c r="BF21" s="10">
        <f>[5]Custo!I111</f>
        <v>477216.66666666669</v>
      </c>
      <c r="BG21" s="10">
        <f>[5]Custo!J111</f>
        <v>477216.66666666669</v>
      </c>
      <c r="BH21" s="10">
        <f>[5]Custo!K111</f>
        <v>477216.66666666669</v>
      </c>
      <c r="BI21" s="10">
        <f>[5]Custo!L111</f>
        <v>477216.66666666669</v>
      </c>
      <c r="BJ21" s="10">
        <f>[5]Custo!M111</f>
        <v>477216.66666666669</v>
      </c>
      <c r="BK21" s="10">
        <f>[5]Custo!N111</f>
        <v>477216.66666666669</v>
      </c>
      <c r="BL21" s="10">
        <f>[5]Custo!C112</f>
        <v>477216.66666666669</v>
      </c>
      <c r="BM21" s="10">
        <f>[5]Custo!D112</f>
        <v>477216.66666666669</v>
      </c>
      <c r="BN21" s="10">
        <f>[5]Custo!E112</f>
        <v>477216.66666666669</v>
      </c>
      <c r="BO21" s="10">
        <f>[5]Custo!F112</f>
        <v>477216.66666666669</v>
      </c>
      <c r="BP21" s="10">
        <f>[5]Custo!G112</f>
        <v>477216.66666666669</v>
      </c>
      <c r="BQ21" s="10">
        <f>[5]Custo!H112</f>
        <v>477216.66666666669</v>
      </c>
      <c r="BR21" s="10">
        <f>[5]Custo!I112</f>
        <v>477216.66666666669</v>
      </c>
      <c r="BS21" s="10">
        <f>[5]Custo!J112</f>
        <v>477216.66666666669</v>
      </c>
      <c r="BT21" s="10">
        <f>[5]Custo!K112</f>
        <v>477216.66666666669</v>
      </c>
      <c r="BU21" s="10">
        <f>[5]Custo!L112</f>
        <v>477216.66666666669</v>
      </c>
      <c r="BV21" s="10">
        <f>[5]Custo!M112</f>
        <v>477216.66666666669</v>
      </c>
      <c r="BW21" s="10">
        <f>[5]Custo!N112</f>
        <v>477216.66666666669</v>
      </c>
      <c r="BX21" s="6">
        <f t="shared" si="0"/>
        <v>18611449.999999996</v>
      </c>
    </row>
    <row r="22" spans="2:76" x14ac:dyDescent="0.25">
      <c r="B22" s="8" t="s">
        <v>134</v>
      </c>
      <c r="C22" s="13" t="s">
        <v>87</v>
      </c>
      <c r="D22" s="9"/>
      <c r="E22" s="9"/>
      <c r="F22" s="9"/>
      <c r="G22" s="9"/>
      <c r="H22" s="15"/>
      <c r="I22" s="15"/>
      <c r="J22" s="15"/>
      <c r="K22" s="15"/>
      <c r="L22" s="15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>
        <f>[5]CTGBR!AU49*1000000</f>
        <v>3013344.5999999996</v>
      </c>
      <c r="AW22" s="10">
        <f>[5]CTGBR!AV49*1000000</f>
        <v>6342619.4999999991</v>
      </c>
      <c r="AX22" s="10">
        <f>[5]CTGBR!AW49*1000000</f>
        <v>5841042.9000000004</v>
      </c>
      <c r="AY22" s="10">
        <f>[5]CTGBR!AX49*1000000</f>
        <v>5889149.0000000009</v>
      </c>
      <c r="AZ22" s="10">
        <f>[5]CTGBR!AY49*1000000</f>
        <v>6220675.3000000007</v>
      </c>
      <c r="BA22" s="10">
        <f>[5]CTGBR!AZ49*1000000</f>
        <v>5133593.4999999963</v>
      </c>
      <c r="BB22" s="10">
        <f>[5]CTGBR!BA49*1000000</f>
        <v>5887597.8000000017</v>
      </c>
      <c r="BC22" s="10">
        <f>[5]CTGBR!BB49*1000000</f>
        <v>5524092</v>
      </c>
      <c r="BD22" s="10">
        <f>[5]CTGBR!BC49*1000000</f>
        <v>5851664</v>
      </c>
      <c r="BE22" s="10">
        <f>[5]CTGBR!BD49*1000000</f>
        <v>5622619.7999999998</v>
      </c>
      <c r="BF22" s="10">
        <f>[5]CTGBR!BE49*1000000</f>
        <v>6525532.9999999991</v>
      </c>
      <c r="BG22" s="10">
        <f>[5]CTGBR!BF49*1000000</f>
        <v>6014471.4000000032</v>
      </c>
      <c r="BH22" s="10">
        <f>[5]CTGBR!BG49*1000000</f>
        <v>5915573.2999999989</v>
      </c>
      <c r="BI22" s="10">
        <f>[5]CTGBR!BH49*1000000</f>
        <v>6107870.2999999998</v>
      </c>
      <c r="BJ22" s="10">
        <f>[5]CTGBR!BI49*1000000</f>
        <v>5321927.8</v>
      </c>
      <c r="BK22" s="10">
        <f>[5]CTGBR!BJ49*1000000</f>
        <v>6216835.8000000007</v>
      </c>
      <c r="BL22" s="10">
        <f>[5]CTGBR!BK49*1000000</f>
        <v>5984927.8999999985</v>
      </c>
      <c r="BM22" s="10">
        <f>[5]CTGBR!BL49*1000000</f>
        <v>5169483.8999999994</v>
      </c>
      <c r="BN22" s="10">
        <f>[5]CTGBR!BM49*1000000</f>
        <v>5926813.9000000004</v>
      </c>
      <c r="BO22" s="10">
        <f>[5]CTGBR!BN49*1000000</f>
        <v>5838437.4999999991</v>
      </c>
      <c r="BP22" s="10">
        <f>[5]CTGBR!BO49*1000000</f>
        <v>5605489.4000000013</v>
      </c>
      <c r="BQ22" s="10">
        <f>[5]CTGBR!BP49*1000000</f>
        <v>6217248.7999999998</v>
      </c>
      <c r="BR22" s="10">
        <f>[5]CTGBR!BQ49*1000000</f>
        <v>6557704.2999999989</v>
      </c>
      <c r="BS22" s="10">
        <f>[5]CTGBR!BR49*1000000</f>
        <v>6039564.3000000007</v>
      </c>
      <c r="BT22" s="10">
        <f>[5]CTGBR!BS49*1000000</f>
        <v>5932597.299999997</v>
      </c>
      <c r="BU22" s="10">
        <f>[5]CTGBR!BT49*1000000</f>
        <v>5838437.4999999991</v>
      </c>
      <c r="BV22" s="10">
        <f>[5]CTGBR!BU49*1000000</f>
        <v>5324164.3000000007</v>
      </c>
      <c r="BW22" s="10">
        <f>[5]CTGBR!BV49*1000000</f>
        <v>6498573.9000000004</v>
      </c>
      <c r="BX22" s="6">
        <f t="shared" si="0"/>
        <v>162362053.00000003</v>
      </c>
    </row>
    <row r="23" spans="2:76" x14ac:dyDescent="0.25">
      <c r="B23" s="11" t="s">
        <v>134</v>
      </c>
      <c r="C23" s="13" t="s">
        <v>88</v>
      </c>
      <c r="D23" s="9"/>
      <c r="E23" s="9"/>
      <c r="F23" s="9"/>
      <c r="G23" s="9"/>
      <c r="H23" s="15"/>
      <c r="I23" s="15"/>
      <c r="J23" s="15"/>
      <c r="K23" s="15"/>
      <c r="L23" s="15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>
        <f>[5]Custo!K141</f>
        <v>437216.66666666669</v>
      </c>
      <c r="AW23" s="10">
        <f>[5]Custo!L141</f>
        <v>437216.66666666669</v>
      </c>
      <c r="AX23" s="10">
        <f>[5]Custo!M141</f>
        <v>437216.66666666669</v>
      </c>
      <c r="AY23" s="10">
        <f>[5]Custo!N141</f>
        <v>437216.66666666669</v>
      </c>
      <c r="AZ23" s="10">
        <f>[5]Custo!C142</f>
        <v>437216.66666666669</v>
      </c>
      <c r="BA23" s="10">
        <f>[5]Custo!D142</f>
        <v>437216.66666666669</v>
      </c>
      <c r="BB23" s="10">
        <f>[5]Custo!E142</f>
        <v>437216.66666666669</v>
      </c>
      <c r="BC23" s="10">
        <f>[5]Custo!F142</f>
        <v>437216.66666666669</v>
      </c>
      <c r="BD23" s="10">
        <f>[5]Custo!G142</f>
        <v>437216.66666666669</v>
      </c>
      <c r="BE23" s="10">
        <f>[5]Custo!H142</f>
        <v>437216.66666666669</v>
      </c>
      <c r="BF23" s="10">
        <f>[5]Custo!I142</f>
        <v>437216.66666666669</v>
      </c>
      <c r="BG23" s="10">
        <f>[5]Custo!J142</f>
        <v>437216.66666666669</v>
      </c>
      <c r="BH23" s="10">
        <f>[5]Custo!K142</f>
        <v>437216.66666666669</v>
      </c>
      <c r="BI23" s="10">
        <f>[5]Custo!L142</f>
        <v>437216.66666666669</v>
      </c>
      <c r="BJ23" s="10">
        <f>[5]Custo!M142</f>
        <v>437216.66666666669</v>
      </c>
      <c r="BK23" s="10">
        <f>[5]Custo!N142</f>
        <v>437216.66666666669</v>
      </c>
      <c r="BL23" s="10">
        <f>[5]Custo!C143</f>
        <v>437216.66666666669</v>
      </c>
      <c r="BM23" s="10">
        <f>[5]Custo!D143</f>
        <v>437216.66666666669</v>
      </c>
      <c r="BN23" s="10">
        <f>[5]Custo!E143</f>
        <v>437216.66666666669</v>
      </c>
      <c r="BO23" s="10">
        <f>[5]Custo!F143</f>
        <v>437216.66666666669</v>
      </c>
      <c r="BP23" s="10">
        <f>[5]Custo!G143</f>
        <v>437216.66666666669</v>
      </c>
      <c r="BQ23" s="10">
        <f>[5]Custo!H143</f>
        <v>437216.66666666669</v>
      </c>
      <c r="BR23" s="10">
        <f>[5]Custo!I143</f>
        <v>437216.66666666669</v>
      </c>
      <c r="BS23" s="10">
        <f>[5]Custo!J143</f>
        <v>437216.66666666669</v>
      </c>
      <c r="BT23" s="10">
        <f>[5]Custo!K143</f>
        <v>437216.66666666669</v>
      </c>
      <c r="BU23" s="10">
        <f>[5]Custo!L143</f>
        <v>437216.66666666669</v>
      </c>
      <c r="BV23" s="10">
        <f>[5]Custo!M143</f>
        <v>437216.66666666669</v>
      </c>
      <c r="BW23" s="10">
        <f>[5]Custo!N143</f>
        <v>437216.66666666669</v>
      </c>
      <c r="BX23" s="6">
        <f t="shared" si="0"/>
        <v>12242066.666666664</v>
      </c>
    </row>
    <row r="24" spans="2:76" x14ac:dyDescent="0.25">
      <c r="B24" s="8" t="s">
        <v>134</v>
      </c>
      <c r="C24" s="8" t="s">
        <v>89</v>
      </c>
      <c r="D24" s="9"/>
      <c r="E24" s="9"/>
      <c r="F24" s="9"/>
      <c r="G24" s="9"/>
      <c r="H24" s="15"/>
      <c r="I24" s="15"/>
      <c r="J24" s="15"/>
      <c r="K24" s="15"/>
      <c r="L24" s="15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6">
        <f t="shared" si="0"/>
        <v>0</v>
      </c>
    </row>
    <row r="25" spans="2:76" x14ac:dyDescent="0.25">
      <c r="B25" s="11" t="s">
        <v>134</v>
      </c>
      <c r="C25" s="11" t="s">
        <v>90</v>
      </c>
      <c r="D25" s="9"/>
      <c r="E25" s="9"/>
      <c r="F25" s="9"/>
      <c r="G25" s="9"/>
      <c r="H25" s="15"/>
      <c r="I25" s="15"/>
      <c r="J25" s="15"/>
      <c r="K25" s="15"/>
      <c r="L25" s="15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6">
        <f t="shared" si="0"/>
        <v>0</v>
      </c>
    </row>
    <row r="26" spans="2:76" x14ac:dyDescent="0.25">
      <c r="B26" s="8" t="s">
        <v>134</v>
      </c>
      <c r="C26" s="8" t="s">
        <v>91</v>
      </c>
      <c r="D26" s="9"/>
      <c r="E26" s="9"/>
      <c r="F26" s="9"/>
      <c r="G26" s="9"/>
      <c r="H26" s="15"/>
      <c r="I26" s="15"/>
      <c r="J26" s="15"/>
      <c r="K26" s="15"/>
      <c r="L26" s="15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6">
        <f t="shared" si="0"/>
        <v>0</v>
      </c>
    </row>
    <row r="27" spans="2:76" x14ac:dyDescent="0.25">
      <c r="B27" s="11" t="s">
        <v>134</v>
      </c>
      <c r="C27" s="11" t="s">
        <v>92</v>
      </c>
      <c r="D27" s="9"/>
      <c r="E27" s="9"/>
      <c r="F27" s="9"/>
      <c r="G27" s="9"/>
      <c r="H27" s="15"/>
      <c r="I27" s="15"/>
      <c r="J27" s="15"/>
      <c r="K27" s="15"/>
      <c r="L27" s="15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6">
        <f t="shared" si="0"/>
        <v>0</v>
      </c>
    </row>
    <row r="28" spans="2:76" x14ac:dyDescent="0.25">
      <c r="B28" s="8" t="s">
        <v>134</v>
      </c>
      <c r="C28" s="8" t="s">
        <v>93</v>
      </c>
      <c r="D28" s="9"/>
      <c r="E28" s="9"/>
      <c r="F28" s="9"/>
      <c r="G28" s="9"/>
      <c r="H28" s="15"/>
      <c r="I28" s="15"/>
      <c r="J28" s="15"/>
      <c r="K28" s="15"/>
      <c r="L28" s="15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6">
        <f t="shared" si="0"/>
        <v>0</v>
      </c>
    </row>
    <row r="29" spans="2:76" x14ac:dyDescent="0.25">
      <c r="B29" s="11" t="s">
        <v>134</v>
      </c>
      <c r="C29" s="11" t="s">
        <v>94</v>
      </c>
      <c r="D29" s="9"/>
      <c r="E29" s="9"/>
      <c r="F29" s="9"/>
      <c r="G29" s="9"/>
      <c r="H29" s="15"/>
      <c r="I29" s="15"/>
      <c r="J29" s="15"/>
      <c r="K29" s="15"/>
      <c r="L29" s="15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6">
        <f t="shared" si="0"/>
        <v>0</v>
      </c>
    </row>
    <row r="30" spans="2:76" x14ac:dyDescent="0.25">
      <c r="B30" s="8" t="s">
        <v>134</v>
      </c>
      <c r="C30" s="8" t="s">
        <v>95</v>
      </c>
      <c r="D30" s="9"/>
      <c r="E30" s="9"/>
      <c r="F30" s="9"/>
      <c r="G30" s="9"/>
      <c r="H30" s="15"/>
      <c r="I30" s="15"/>
      <c r="J30" s="15"/>
      <c r="K30" s="15"/>
      <c r="L30" s="15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6">
        <f t="shared" si="0"/>
        <v>0</v>
      </c>
    </row>
    <row r="31" spans="2:76" x14ac:dyDescent="0.25">
      <c r="B31" s="11" t="s">
        <v>134</v>
      </c>
      <c r="C31" s="11" t="s">
        <v>96</v>
      </c>
      <c r="D31" s="9"/>
      <c r="E31" s="9"/>
      <c r="F31" s="9"/>
      <c r="G31" s="9"/>
      <c r="H31" s="15"/>
      <c r="I31" s="15"/>
      <c r="J31" s="15"/>
      <c r="K31" s="15"/>
      <c r="L31" s="15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6">
        <f t="shared" si="0"/>
        <v>0</v>
      </c>
    </row>
    <row r="32" spans="2:76" x14ac:dyDescent="0.25">
      <c r="B32" s="8" t="s">
        <v>134</v>
      </c>
      <c r="C32" s="8" t="s">
        <v>97</v>
      </c>
      <c r="D32" s="9"/>
      <c r="E32" s="9"/>
      <c r="F32" s="9"/>
      <c r="G32" s="9"/>
      <c r="H32" s="15"/>
      <c r="I32" s="15"/>
      <c r="J32" s="15"/>
      <c r="K32" s="15"/>
      <c r="L32" s="15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6">
        <f t="shared" si="0"/>
        <v>0</v>
      </c>
    </row>
    <row r="33" spans="2:76" x14ac:dyDescent="0.25">
      <c r="B33" s="11" t="s">
        <v>134</v>
      </c>
      <c r="C33" s="11" t="s">
        <v>98</v>
      </c>
      <c r="D33" s="9"/>
      <c r="E33" s="9"/>
      <c r="F33" s="9"/>
      <c r="G33" s="9"/>
      <c r="H33" s="15"/>
      <c r="I33" s="15"/>
      <c r="J33" s="15"/>
      <c r="K33" s="15"/>
      <c r="L33" s="15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6">
        <f t="shared" si="0"/>
        <v>0</v>
      </c>
    </row>
    <row r="34" spans="2:76" x14ac:dyDescent="0.25">
      <c r="B34" s="8" t="s">
        <v>134</v>
      </c>
      <c r="C34" s="8" t="s">
        <v>99</v>
      </c>
      <c r="D34" s="9"/>
      <c r="E34" s="9"/>
      <c r="F34" s="9"/>
      <c r="G34" s="9"/>
      <c r="H34" s="15"/>
      <c r="I34" s="15"/>
      <c r="J34" s="15"/>
      <c r="K34" s="15"/>
      <c r="L34" s="15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6">
        <f t="shared" si="0"/>
        <v>0</v>
      </c>
    </row>
    <row r="35" spans="2:76" x14ac:dyDescent="0.25">
      <c r="B35" s="11" t="s">
        <v>134</v>
      </c>
      <c r="C35" s="11" t="s">
        <v>100</v>
      </c>
      <c r="D35" s="9"/>
      <c r="E35" s="9"/>
      <c r="F35" s="9"/>
      <c r="G35" s="9"/>
      <c r="H35" s="15"/>
      <c r="I35" s="15"/>
      <c r="J35" s="15"/>
      <c r="K35" s="15"/>
      <c r="L35" s="15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6">
        <f t="shared" si="0"/>
        <v>0</v>
      </c>
    </row>
    <row r="36" spans="2:76" x14ac:dyDescent="0.25">
      <c r="B36" s="8" t="s">
        <v>134</v>
      </c>
      <c r="C36" s="8" t="s">
        <v>101</v>
      </c>
      <c r="D36" s="9"/>
      <c r="E36" s="9"/>
      <c r="F36" s="9"/>
      <c r="G36" s="9"/>
      <c r="H36" s="15"/>
      <c r="I36" s="15"/>
      <c r="J36" s="15"/>
      <c r="K36" s="15"/>
      <c r="L36" s="15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6">
        <f t="shared" si="0"/>
        <v>0</v>
      </c>
    </row>
    <row r="37" spans="2:76" x14ac:dyDescent="0.25">
      <c r="B37" s="11" t="s">
        <v>134</v>
      </c>
      <c r="C37" s="11" t="s">
        <v>102</v>
      </c>
      <c r="D37" s="9"/>
      <c r="E37" s="9"/>
      <c r="F37" s="9"/>
      <c r="G37" s="9"/>
      <c r="H37" s="15"/>
      <c r="I37" s="15"/>
      <c r="J37" s="15"/>
      <c r="K37" s="15"/>
      <c r="L37" s="15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6">
        <f t="shared" si="0"/>
        <v>0</v>
      </c>
    </row>
    <row r="38" spans="2:76" x14ac:dyDescent="0.25">
      <c r="B38" s="8" t="s">
        <v>134</v>
      </c>
      <c r="C38" s="8" t="s">
        <v>103</v>
      </c>
      <c r="D38" s="9"/>
      <c r="E38" s="9"/>
      <c r="F38" s="9"/>
      <c r="G38" s="9"/>
      <c r="H38" s="15"/>
      <c r="I38" s="15"/>
      <c r="J38" s="15"/>
      <c r="K38" s="15"/>
      <c r="L38" s="15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6">
        <f t="shared" si="0"/>
        <v>0</v>
      </c>
    </row>
    <row r="39" spans="2:76" x14ac:dyDescent="0.25">
      <c r="B39" s="11" t="s">
        <v>134</v>
      </c>
      <c r="C39" s="11" t="s">
        <v>104</v>
      </c>
      <c r="D39" s="9"/>
      <c r="E39" s="9"/>
      <c r="F39" s="9"/>
      <c r="G39" s="9"/>
      <c r="H39" s="15"/>
      <c r="I39" s="15"/>
      <c r="J39" s="15"/>
      <c r="K39" s="15"/>
      <c r="L39" s="15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6">
        <f t="shared" si="0"/>
        <v>0</v>
      </c>
    </row>
    <row r="40" spans="2:76" x14ac:dyDescent="0.25">
      <c r="B40" s="8" t="s">
        <v>134</v>
      </c>
      <c r="C40" s="8" t="s">
        <v>105</v>
      </c>
      <c r="D40" s="9"/>
      <c r="E40" s="9"/>
      <c r="F40" s="9"/>
      <c r="G40" s="9"/>
      <c r="H40" s="15"/>
      <c r="I40" s="15"/>
      <c r="J40" s="15"/>
      <c r="K40" s="15"/>
      <c r="L40" s="15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6">
        <f t="shared" si="0"/>
        <v>0</v>
      </c>
    </row>
    <row r="41" spans="2:76" x14ac:dyDescent="0.25">
      <c r="B41" s="11" t="s">
        <v>134</v>
      </c>
      <c r="C41" s="11" t="s">
        <v>106</v>
      </c>
      <c r="D41" s="9"/>
      <c r="E41" s="9"/>
      <c r="F41" s="9"/>
      <c r="G41" s="9"/>
      <c r="H41" s="15"/>
      <c r="I41" s="15"/>
      <c r="J41" s="15"/>
      <c r="K41" s="15"/>
      <c r="L41" s="15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6">
        <f t="shared" si="0"/>
        <v>0</v>
      </c>
    </row>
    <row r="42" spans="2:76" x14ac:dyDescent="0.25">
      <c r="B42" s="8" t="s">
        <v>134</v>
      </c>
      <c r="C42" s="8" t="s">
        <v>107</v>
      </c>
      <c r="D42" s="9"/>
      <c r="E42" s="9"/>
      <c r="F42" s="9"/>
      <c r="G42" s="9"/>
      <c r="H42" s="15"/>
      <c r="I42" s="15"/>
      <c r="J42" s="15"/>
      <c r="K42" s="15"/>
      <c r="L42" s="15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6">
        <f t="shared" si="0"/>
        <v>0</v>
      </c>
    </row>
    <row r="43" spans="2:76" x14ac:dyDescent="0.25">
      <c r="B43" s="11" t="s">
        <v>134</v>
      </c>
      <c r="C43" s="11" t="s">
        <v>108</v>
      </c>
      <c r="D43" s="9"/>
      <c r="E43" s="9"/>
      <c r="F43" s="9"/>
      <c r="G43" s="9"/>
      <c r="H43" s="15"/>
      <c r="I43" s="15"/>
      <c r="J43" s="15"/>
      <c r="K43" s="15"/>
      <c r="L43" s="15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6">
        <f t="shared" si="0"/>
        <v>0</v>
      </c>
    </row>
    <row r="44" spans="2:76" x14ac:dyDescent="0.25">
      <c r="B44" s="8" t="s">
        <v>134</v>
      </c>
      <c r="C44" s="8" t="s">
        <v>109</v>
      </c>
      <c r="D44" s="9"/>
      <c r="E44" s="9"/>
      <c r="F44" s="9"/>
      <c r="G44" s="9"/>
      <c r="H44" s="15"/>
      <c r="I44" s="15"/>
      <c r="J44" s="15"/>
      <c r="K44" s="15"/>
      <c r="L44" s="15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6">
        <f t="shared" si="0"/>
        <v>0</v>
      </c>
    </row>
    <row r="45" spans="2:76" x14ac:dyDescent="0.25">
      <c r="B45" s="11" t="s">
        <v>134</v>
      </c>
      <c r="C45" s="11" t="s">
        <v>110</v>
      </c>
      <c r="D45" s="9"/>
      <c r="E45" s="9"/>
      <c r="F45" s="9"/>
      <c r="G45" s="9"/>
      <c r="H45" s="15"/>
      <c r="I45" s="15"/>
      <c r="J45" s="15"/>
      <c r="K45" s="15"/>
      <c r="L45" s="15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6">
        <f t="shared" si="0"/>
        <v>0</v>
      </c>
    </row>
    <row r="46" spans="2:76" x14ac:dyDescent="0.25">
      <c r="B46" s="8" t="s">
        <v>134</v>
      </c>
      <c r="C46" s="8" t="s">
        <v>111</v>
      </c>
      <c r="D46" s="9"/>
      <c r="E46" s="9"/>
      <c r="F46" s="9"/>
      <c r="G46" s="9"/>
      <c r="H46" s="15"/>
      <c r="I46" s="15"/>
      <c r="J46" s="15"/>
      <c r="K46" s="15"/>
      <c r="L46" s="15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6">
        <f t="shared" si="0"/>
        <v>0</v>
      </c>
    </row>
    <row r="47" spans="2:76" x14ac:dyDescent="0.25">
      <c r="B47" s="11" t="s">
        <v>134</v>
      </c>
      <c r="C47" s="11" t="s">
        <v>112</v>
      </c>
      <c r="D47" s="9"/>
      <c r="E47" s="9"/>
      <c r="F47" s="9"/>
      <c r="G47" s="9"/>
      <c r="H47" s="15"/>
      <c r="I47" s="15"/>
      <c r="J47" s="15"/>
      <c r="K47" s="15"/>
      <c r="L47" s="15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6">
        <f t="shared" si="0"/>
        <v>0</v>
      </c>
    </row>
    <row r="48" spans="2:76" x14ac:dyDescent="0.25">
      <c r="B48" s="8" t="s">
        <v>134</v>
      </c>
      <c r="C48" s="8" t="s">
        <v>113</v>
      </c>
      <c r="D48" s="9"/>
      <c r="E48" s="9"/>
      <c r="F48" s="9"/>
      <c r="G48" s="9"/>
      <c r="H48" s="15"/>
      <c r="I48" s="15"/>
      <c r="J48" s="15"/>
      <c r="K48" s="15"/>
      <c r="L48" s="15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6">
        <f t="shared" si="0"/>
        <v>0</v>
      </c>
    </row>
    <row r="49" spans="2:76" x14ac:dyDescent="0.25">
      <c r="B49" s="11" t="s">
        <v>134</v>
      </c>
      <c r="C49" s="11" t="s">
        <v>114</v>
      </c>
      <c r="D49" s="9"/>
      <c r="E49" s="9"/>
      <c r="F49" s="9"/>
      <c r="G49" s="9"/>
      <c r="H49" s="15"/>
      <c r="I49" s="15"/>
      <c r="J49" s="15"/>
      <c r="K49" s="15"/>
      <c r="L49" s="15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6">
        <f t="shared" si="0"/>
        <v>0</v>
      </c>
    </row>
    <row r="50" spans="2:76" x14ac:dyDescent="0.25">
      <c r="B50" s="8" t="s">
        <v>134</v>
      </c>
      <c r="C50" s="8" t="s">
        <v>115</v>
      </c>
      <c r="D50" s="9"/>
      <c r="E50" s="9"/>
      <c r="F50" s="9"/>
      <c r="G50" s="9"/>
      <c r="H50" s="15"/>
      <c r="I50" s="15"/>
      <c r="J50" s="15"/>
      <c r="K50" s="15"/>
      <c r="L50" s="15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6">
        <f t="shared" si="0"/>
        <v>0</v>
      </c>
    </row>
    <row r="51" spans="2:76" x14ac:dyDescent="0.25">
      <c r="B51" s="11" t="s">
        <v>134</v>
      </c>
      <c r="C51" s="11" t="s">
        <v>116</v>
      </c>
      <c r="D51" s="9"/>
      <c r="E51" s="9"/>
      <c r="F51" s="9"/>
      <c r="G51" s="9"/>
      <c r="H51" s="15"/>
      <c r="I51" s="15"/>
      <c r="J51" s="15"/>
      <c r="K51" s="15"/>
      <c r="L51" s="15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6">
        <f t="shared" si="0"/>
        <v>0</v>
      </c>
    </row>
    <row r="52" spans="2:76" x14ac:dyDescent="0.25">
      <c r="B52" s="8" t="s">
        <v>134</v>
      </c>
      <c r="C52" s="8" t="s">
        <v>117</v>
      </c>
      <c r="D52" s="9"/>
      <c r="E52" s="9"/>
      <c r="F52" s="9"/>
      <c r="G52" s="9"/>
      <c r="H52" s="15"/>
      <c r="I52" s="15"/>
      <c r="J52" s="15"/>
      <c r="K52" s="15"/>
      <c r="L52" s="15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6">
        <f t="shared" si="0"/>
        <v>0</v>
      </c>
    </row>
    <row r="53" spans="2:76" x14ac:dyDescent="0.25">
      <c r="B53" s="11" t="s">
        <v>134</v>
      </c>
      <c r="C53" s="11" t="s">
        <v>118</v>
      </c>
      <c r="D53" s="9"/>
      <c r="E53" s="9"/>
      <c r="F53" s="9"/>
      <c r="G53" s="9"/>
      <c r="H53" s="15"/>
      <c r="I53" s="15"/>
      <c r="J53" s="15"/>
      <c r="K53" s="15"/>
      <c r="L53" s="15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6">
        <f t="shared" si="0"/>
        <v>0</v>
      </c>
    </row>
    <row r="54" spans="2:76" x14ac:dyDescent="0.25">
      <c r="B54" s="8" t="s">
        <v>134</v>
      </c>
      <c r="C54" s="8" t="s">
        <v>119</v>
      </c>
      <c r="D54" s="9"/>
      <c r="E54" s="9"/>
      <c r="F54" s="9"/>
      <c r="G54" s="9"/>
      <c r="H54" s="15"/>
      <c r="I54" s="15"/>
      <c r="J54" s="15"/>
      <c r="K54" s="15"/>
      <c r="L54" s="15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6">
        <f t="shared" si="0"/>
        <v>0</v>
      </c>
    </row>
    <row r="55" spans="2:76" x14ac:dyDescent="0.25">
      <c r="B55" s="11" t="s">
        <v>134</v>
      </c>
      <c r="C55" s="11" t="s">
        <v>120</v>
      </c>
      <c r="D55" s="9"/>
      <c r="E55" s="9"/>
      <c r="F55" s="9"/>
      <c r="G55" s="9"/>
      <c r="H55" s="15"/>
      <c r="I55" s="15"/>
      <c r="J55" s="15"/>
      <c r="K55" s="15"/>
      <c r="L55" s="15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6">
        <f t="shared" si="0"/>
        <v>0</v>
      </c>
    </row>
    <row r="56" spans="2:76" x14ac:dyDescent="0.25">
      <c r="B56" s="8" t="s">
        <v>134</v>
      </c>
      <c r="C56" s="8" t="s">
        <v>121</v>
      </c>
      <c r="D56" s="9"/>
      <c r="E56" s="9"/>
      <c r="F56" s="9"/>
      <c r="G56" s="9"/>
      <c r="H56" s="15"/>
      <c r="I56" s="15"/>
      <c r="J56" s="15"/>
      <c r="K56" s="15"/>
      <c r="L56" s="15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6">
        <f t="shared" si="0"/>
        <v>0</v>
      </c>
    </row>
    <row r="57" spans="2:76" x14ac:dyDescent="0.25">
      <c r="B57" s="11" t="s">
        <v>134</v>
      </c>
      <c r="C57" s="11" t="s">
        <v>122</v>
      </c>
      <c r="D57" s="9"/>
      <c r="E57" s="9"/>
      <c r="F57" s="9"/>
      <c r="G57" s="9"/>
      <c r="H57" s="15"/>
      <c r="I57" s="15"/>
      <c r="J57" s="15"/>
      <c r="K57" s="15"/>
      <c r="L57" s="15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6">
        <f t="shared" si="0"/>
        <v>0</v>
      </c>
    </row>
    <row r="58" spans="2:76" x14ac:dyDescent="0.25">
      <c r="B58" s="8" t="s">
        <v>134</v>
      </c>
      <c r="C58" s="8" t="s">
        <v>123</v>
      </c>
      <c r="D58" s="9"/>
      <c r="E58" s="9"/>
      <c r="F58" s="9"/>
      <c r="G58" s="9"/>
      <c r="H58" s="15"/>
      <c r="I58" s="15"/>
      <c r="J58" s="15"/>
      <c r="K58" s="15"/>
      <c r="L58" s="15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6">
        <f t="shared" si="0"/>
        <v>0</v>
      </c>
    </row>
    <row r="59" spans="2:76" x14ac:dyDescent="0.25">
      <c r="B59" s="11" t="s">
        <v>134</v>
      </c>
      <c r="C59" s="11" t="s">
        <v>124</v>
      </c>
      <c r="D59" s="9"/>
      <c r="E59" s="9"/>
      <c r="F59" s="9"/>
      <c r="G59" s="9"/>
      <c r="H59" s="15"/>
      <c r="I59" s="15"/>
      <c r="J59" s="15"/>
      <c r="K59" s="15"/>
      <c r="L59" s="15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6">
        <f t="shared" si="0"/>
        <v>0</v>
      </c>
    </row>
    <row r="60" spans="2:76" x14ac:dyDescent="0.25">
      <c r="B60" s="8" t="s">
        <v>134</v>
      </c>
      <c r="C60" s="8" t="s">
        <v>125</v>
      </c>
      <c r="D60" s="9"/>
      <c r="E60" s="9"/>
      <c r="F60" s="9"/>
      <c r="G60" s="9"/>
      <c r="H60" s="15"/>
      <c r="I60" s="15"/>
      <c r="J60" s="15"/>
      <c r="K60" s="15"/>
      <c r="L60" s="15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6">
        <f t="shared" si="0"/>
        <v>0</v>
      </c>
    </row>
    <row r="61" spans="2:76" x14ac:dyDescent="0.25">
      <c r="B61" s="11" t="s">
        <v>134</v>
      </c>
      <c r="C61" s="11" t="s">
        <v>126</v>
      </c>
      <c r="D61" s="9"/>
      <c r="E61" s="9"/>
      <c r="F61" s="9"/>
      <c r="G61" s="9"/>
      <c r="H61" s="15"/>
      <c r="I61" s="15"/>
      <c r="J61" s="15"/>
      <c r="K61" s="15"/>
      <c r="L61" s="15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6">
        <f t="shared" si="0"/>
        <v>0</v>
      </c>
    </row>
    <row r="62" spans="2:76" x14ac:dyDescent="0.25">
      <c r="B62" s="8" t="s">
        <v>134</v>
      </c>
      <c r="C62" s="8" t="s">
        <v>127</v>
      </c>
      <c r="D62" s="9"/>
      <c r="E62" s="9"/>
      <c r="F62" s="9"/>
      <c r="G62" s="9"/>
      <c r="H62" s="15"/>
      <c r="I62" s="15"/>
      <c r="J62" s="15"/>
      <c r="K62" s="15"/>
      <c r="L62" s="15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6">
        <f t="shared" si="0"/>
        <v>0</v>
      </c>
    </row>
    <row r="63" spans="2:76" x14ac:dyDescent="0.25">
      <c r="B63" s="11" t="s">
        <v>134</v>
      </c>
      <c r="C63" s="11" t="s">
        <v>128</v>
      </c>
      <c r="D63" s="9"/>
      <c r="E63" s="9"/>
      <c r="F63" s="9"/>
      <c r="G63" s="9"/>
      <c r="H63" s="15"/>
      <c r="I63" s="15"/>
      <c r="J63" s="15"/>
      <c r="K63" s="15"/>
      <c r="L63" s="15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6">
        <f t="shared" si="0"/>
        <v>0</v>
      </c>
    </row>
    <row r="64" spans="2:76" x14ac:dyDescent="0.25">
      <c r="B64" s="8" t="s">
        <v>134</v>
      </c>
      <c r="C64" s="8" t="s">
        <v>129</v>
      </c>
      <c r="D64" s="9">
        <v>0</v>
      </c>
      <c r="E64" s="9">
        <v>0</v>
      </c>
      <c r="F64" s="9">
        <v>0</v>
      </c>
      <c r="G64" s="9">
        <v>0</v>
      </c>
      <c r="H64" s="15">
        <v>0</v>
      </c>
      <c r="I64" s="15"/>
      <c r="J64" s="15"/>
      <c r="K64" s="15"/>
      <c r="L64" s="15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6">
        <f t="shared" si="0"/>
        <v>0</v>
      </c>
    </row>
    <row r="65" spans="76:76" x14ac:dyDescent="0.25">
      <c r="BX65" s="6">
        <f>SUM(BX14:BX64)</f>
        <v>2092705748.9546669</v>
      </c>
    </row>
  </sheetData>
  <pageMargins left="0.511811024" right="0.511811024" top="0.78740157499999996" bottom="0.78740157499999996" header="0.31496062000000002" footer="0.31496062000000002"/>
  <customProperties>
    <customPr name="EpmWorksheetKeyString_GUID" r:id="rId1"/>
    <customPr name="FPMExcelClientCellBasedFunctionStatus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B561-9538-4799-94B0-CF205E665111}">
  <sheetPr>
    <tabColor rgb="FFFFFF00"/>
  </sheetPr>
  <dimension ref="B1:BW64"/>
  <sheetViews>
    <sheetView zoomScale="60" zoomScaleNormal="60" workbookViewId="0">
      <selection activeCell="J21" sqref="J21"/>
    </sheetView>
  </sheetViews>
  <sheetFormatPr defaultColWidth="9.28515625" defaultRowHeight="15" x14ac:dyDescent="0.25"/>
  <cols>
    <col min="1" max="1" width="3" style="6" customWidth="1"/>
    <col min="2" max="2" width="33.28515625" style="6" bestFit="1" customWidth="1"/>
    <col min="3" max="3" width="72.28515625" style="6" bestFit="1" customWidth="1"/>
    <col min="4" max="4" width="18.28515625" style="6" bestFit="1" customWidth="1"/>
    <col min="5" max="5" width="20.5703125" style="6" bestFit="1" customWidth="1"/>
    <col min="6" max="6" width="17.42578125" style="6" bestFit="1" customWidth="1"/>
    <col min="7" max="7" width="17.7109375" style="6" bestFit="1" customWidth="1"/>
    <col min="8" max="8" width="16.28515625" style="6" bestFit="1" customWidth="1"/>
    <col min="9" max="9" width="16.7109375" style="6" bestFit="1" customWidth="1"/>
    <col min="10" max="10" width="16.28515625" style="6" bestFit="1" customWidth="1"/>
    <col min="11" max="11" width="17.5703125" style="6" bestFit="1" customWidth="1"/>
    <col min="12" max="27" width="20.42578125" style="6" bestFit="1" customWidth="1"/>
    <col min="28" max="28" width="18.28515625" style="6" bestFit="1" customWidth="1"/>
    <col min="29" max="29" width="20.5703125" style="6" bestFit="1" customWidth="1"/>
    <col min="30" max="30" width="16.7109375" style="6" bestFit="1" customWidth="1"/>
    <col min="31" max="32" width="16.28515625" style="6" bestFit="1" customWidth="1"/>
    <col min="33" max="33" width="16.7109375" style="6" bestFit="1" customWidth="1"/>
    <col min="34" max="34" width="16" style="6" bestFit="1" customWidth="1"/>
    <col min="35" max="35" width="17.5703125" style="6" bestFit="1" customWidth="1"/>
    <col min="36" max="36" width="20.42578125" style="6" bestFit="1" customWidth="1"/>
    <col min="37" max="37" width="19" style="6" bestFit="1" customWidth="1"/>
    <col min="38" max="38" width="21.28515625" style="6" bestFit="1" customWidth="1"/>
    <col min="39" max="39" width="21" style="6" bestFit="1" customWidth="1"/>
    <col min="40" max="40" width="18.28515625" style="6" bestFit="1" customWidth="1"/>
    <col min="41" max="41" width="20.5703125" style="6" bestFit="1" customWidth="1"/>
    <col min="42" max="42" width="16.7109375" style="6" bestFit="1" customWidth="1"/>
    <col min="43" max="44" width="15.28515625" style="6" bestFit="1" customWidth="1"/>
    <col min="45" max="45" width="16.7109375" style="6" bestFit="1" customWidth="1"/>
    <col min="46" max="46" width="16" style="6" bestFit="1" customWidth="1"/>
    <col min="47" max="47" width="17.5703125" style="6" bestFit="1" customWidth="1"/>
    <col min="48" max="48" width="20.42578125" style="6" bestFit="1" customWidth="1"/>
    <col min="49" max="49" width="19" style="6" bestFit="1" customWidth="1"/>
    <col min="50" max="50" width="21.28515625" style="6" bestFit="1" customWidth="1"/>
    <col min="51" max="51" width="21" style="6" bestFit="1" customWidth="1"/>
    <col min="52" max="52" width="18.28515625" style="6" bestFit="1" customWidth="1"/>
    <col min="53" max="53" width="20.5703125" style="6" bestFit="1" customWidth="1"/>
    <col min="54" max="54" width="16.7109375" style="6" bestFit="1" customWidth="1"/>
    <col min="55" max="56" width="15.28515625" style="6" bestFit="1" customWidth="1"/>
    <col min="57" max="57" width="16.7109375" style="6" bestFit="1" customWidth="1"/>
    <col min="58" max="58" width="16" style="6" bestFit="1" customWidth="1"/>
    <col min="59" max="59" width="17.5703125" style="6" bestFit="1" customWidth="1"/>
    <col min="60" max="60" width="20.42578125" style="6" bestFit="1" customWidth="1"/>
    <col min="61" max="61" width="19" style="6" bestFit="1" customWidth="1"/>
    <col min="62" max="62" width="21.28515625" style="6" bestFit="1" customWidth="1"/>
    <col min="63" max="63" width="21" style="6" bestFit="1" customWidth="1"/>
    <col min="64" max="64" width="18.28515625" style="6" bestFit="1" customWidth="1"/>
    <col min="65" max="65" width="20.5703125" style="6" bestFit="1" customWidth="1"/>
    <col min="66" max="66" width="16.7109375" style="6" bestFit="1" customWidth="1"/>
    <col min="67" max="67" width="15" style="6" bestFit="1" customWidth="1"/>
    <col min="68" max="68" width="15.28515625" style="6" bestFit="1" customWidth="1"/>
    <col min="69" max="69" width="16.7109375" style="6" bestFit="1" customWidth="1"/>
    <col min="70" max="70" width="16" style="6" bestFit="1" customWidth="1"/>
    <col min="71" max="71" width="17.5703125" style="6" bestFit="1" customWidth="1"/>
    <col min="72" max="72" width="20.42578125" style="6" bestFit="1" customWidth="1"/>
    <col min="73" max="73" width="19" style="6" bestFit="1" customWidth="1"/>
    <col min="74" max="74" width="21.28515625" style="6" bestFit="1" customWidth="1"/>
    <col min="75" max="75" width="21" style="6" bestFit="1" customWidth="1"/>
    <col min="76" max="16384" width="9.28515625" style="6"/>
  </cols>
  <sheetData>
    <row r="1" spans="2:75" s="3" customFormat="1" x14ac:dyDescent="0.25">
      <c r="B1" s="1" t="s">
        <v>0</v>
      </c>
      <c r="C1" s="2" t="s">
        <v>1</v>
      </c>
    </row>
    <row r="2" spans="2:75" s="3" customFormat="1" x14ac:dyDescent="0.25">
      <c r="B2" s="1" t="s">
        <v>2</v>
      </c>
      <c r="C2" s="4"/>
    </row>
    <row r="3" spans="2:75" s="3" customFormat="1" x14ac:dyDescent="0.25">
      <c r="B3" s="1" t="s">
        <v>3</v>
      </c>
      <c r="C3" s="2" t="s">
        <v>135</v>
      </c>
    </row>
    <row r="5" spans="2:75" x14ac:dyDescent="0.25">
      <c r="B5" s="5" t="s">
        <v>4</v>
      </c>
    </row>
    <row r="6" spans="2:75" hidden="1" x14ac:dyDescent="0.25">
      <c r="B6" s="1" t="s">
        <v>5</v>
      </c>
      <c r="C6" s="2" t="s">
        <v>6</v>
      </c>
    </row>
    <row r="7" spans="2:75" hidden="1" x14ac:dyDescent="0.25">
      <c r="B7" s="1" t="s">
        <v>7</v>
      </c>
      <c r="C7" s="2" t="s">
        <v>8</v>
      </c>
    </row>
    <row r="8" spans="2:75" hidden="1" x14ac:dyDescent="0.25">
      <c r="B8" s="1" t="s">
        <v>9</v>
      </c>
      <c r="C8" s="2" t="s">
        <v>10</v>
      </c>
    </row>
    <row r="9" spans="2:75" x14ac:dyDescent="0.25">
      <c r="B9" s="1" t="s">
        <v>11</v>
      </c>
      <c r="C9" s="2" t="str">
        <f>RP!C9</f>
        <v>Forecast 8&amp;4 2022</v>
      </c>
    </row>
    <row r="10" spans="2:75" hidden="1" x14ac:dyDescent="0.25">
      <c r="B10" s="1" t="s">
        <v>12</v>
      </c>
      <c r="C10" s="2" t="s">
        <v>13</v>
      </c>
    </row>
    <row r="11" spans="2:75" x14ac:dyDescent="0.25">
      <c r="B11" s="1" t="s">
        <v>14</v>
      </c>
      <c r="C11" s="2" t="s">
        <v>15</v>
      </c>
    </row>
    <row r="13" spans="2:75" x14ac:dyDescent="0.25">
      <c r="B13" s="7" t="s">
        <v>16</v>
      </c>
      <c r="C13" s="7" t="s">
        <v>17</v>
      </c>
      <c r="D13" s="7" t="s">
        <v>18</v>
      </c>
      <c r="E13" s="7" t="s">
        <v>19</v>
      </c>
      <c r="F13" s="7" t="s">
        <v>20</v>
      </c>
      <c r="G13" s="7" t="s">
        <v>21</v>
      </c>
      <c r="H13" s="7" t="s">
        <v>22</v>
      </c>
      <c r="I13" s="7" t="s">
        <v>23</v>
      </c>
      <c r="J13" s="7" t="s">
        <v>24</v>
      </c>
      <c r="K13" s="7" t="s">
        <v>25</v>
      </c>
      <c r="L13" s="7" t="s">
        <v>26</v>
      </c>
      <c r="M13" s="7" t="s">
        <v>27</v>
      </c>
      <c r="N13" s="7" t="s">
        <v>28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33</v>
      </c>
      <c r="T13" s="7" t="s">
        <v>34</v>
      </c>
      <c r="U13" s="7" t="s">
        <v>35</v>
      </c>
      <c r="V13" s="7" t="s">
        <v>36</v>
      </c>
      <c r="W13" s="7" t="s">
        <v>37</v>
      </c>
      <c r="X13" s="7" t="s">
        <v>38</v>
      </c>
      <c r="Y13" s="7" t="s">
        <v>39</v>
      </c>
      <c r="Z13" s="7" t="s">
        <v>40</v>
      </c>
      <c r="AA13" s="7" t="s">
        <v>41</v>
      </c>
      <c r="AB13" s="7" t="s">
        <v>42</v>
      </c>
      <c r="AC13" s="7" t="s">
        <v>43</v>
      </c>
      <c r="AD13" s="7" t="s">
        <v>44</v>
      </c>
      <c r="AE13" s="7" t="s">
        <v>45</v>
      </c>
      <c r="AF13" s="7" t="s">
        <v>46</v>
      </c>
      <c r="AG13" s="7" t="s">
        <v>47</v>
      </c>
      <c r="AH13" s="7" t="s">
        <v>48</v>
      </c>
      <c r="AI13" s="7" t="s">
        <v>49</v>
      </c>
      <c r="AJ13" s="7" t="s">
        <v>50</v>
      </c>
      <c r="AK13" s="7" t="s">
        <v>51</v>
      </c>
      <c r="AL13" s="7" t="s">
        <v>52</v>
      </c>
      <c r="AM13" s="7" t="s">
        <v>53</v>
      </c>
      <c r="AN13" s="7" t="s">
        <v>54</v>
      </c>
      <c r="AO13" s="7" t="s">
        <v>55</v>
      </c>
      <c r="AP13" s="7" t="s">
        <v>56</v>
      </c>
      <c r="AQ13" s="7" t="s">
        <v>57</v>
      </c>
      <c r="AR13" s="7" t="s">
        <v>58</v>
      </c>
      <c r="AS13" s="7" t="s">
        <v>59</v>
      </c>
      <c r="AT13" s="7" t="s">
        <v>60</v>
      </c>
      <c r="AU13" s="7" t="s">
        <v>61</v>
      </c>
      <c r="AV13" s="7" t="s">
        <v>62</v>
      </c>
      <c r="AW13" s="7" t="s">
        <v>63</v>
      </c>
      <c r="AX13" s="7" t="s">
        <v>64</v>
      </c>
      <c r="AY13" s="7" t="s">
        <v>65</v>
      </c>
      <c r="AZ13" s="7" t="s">
        <v>66</v>
      </c>
      <c r="BA13" s="7" t="s">
        <v>67</v>
      </c>
      <c r="BB13" s="7" t="s">
        <v>68</v>
      </c>
      <c r="BC13" s="7" t="s">
        <v>69</v>
      </c>
      <c r="BD13" s="7" t="s">
        <v>70</v>
      </c>
      <c r="BE13" s="7" t="s">
        <v>71</v>
      </c>
      <c r="BF13" s="7" t="s">
        <v>72</v>
      </c>
      <c r="BG13" s="7" t="s">
        <v>73</v>
      </c>
      <c r="BH13" s="7" t="s">
        <v>74</v>
      </c>
      <c r="BI13" s="7" t="s">
        <v>75</v>
      </c>
      <c r="BJ13" s="7" t="s">
        <v>76</v>
      </c>
      <c r="BK13" s="7" t="s">
        <v>77</v>
      </c>
      <c r="BL13" s="7" t="s">
        <v>138</v>
      </c>
      <c r="BM13" s="18" t="s">
        <v>139</v>
      </c>
      <c r="BN13" s="18" t="s">
        <v>140</v>
      </c>
      <c r="BO13" s="18" t="s">
        <v>141</v>
      </c>
      <c r="BP13" s="18" t="s">
        <v>142</v>
      </c>
      <c r="BQ13" s="18" t="s">
        <v>143</v>
      </c>
      <c r="BR13" s="18" t="s">
        <v>144</v>
      </c>
      <c r="BS13" s="18" t="s">
        <v>145</v>
      </c>
      <c r="BT13" s="18" t="s">
        <v>146</v>
      </c>
      <c r="BU13" s="18" t="s">
        <v>147</v>
      </c>
      <c r="BV13" s="18" t="s">
        <v>148</v>
      </c>
      <c r="BW13" s="18" t="s">
        <v>149</v>
      </c>
    </row>
    <row r="14" spans="2:75" x14ac:dyDescent="0.25">
      <c r="B14" s="8" t="s">
        <v>136</v>
      </c>
      <c r="C14" s="8" t="s">
        <v>79</v>
      </c>
      <c r="D14" s="9"/>
      <c r="E14" s="9"/>
      <c r="F14" s="9"/>
      <c r="G14" s="9"/>
      <c r="H14" s="15"/>
      <c r="I14" s="15"/>
      <c r="J14" s="15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spans="2:75" x14ac:dyDescent="0.25">
      <c r="B15" s="11" t="s">
        <v>136</v>
      </c>
      <c r="C15" s="11" t="s">
        <v>80</v>
      </c>
      <c r="D15" s="9"/>
      <c r="E15" s="9"/>
      <c r="F15" s="9"/>
      <c r="G15" s="9"/>
      <c r="H15" s="15"/>
      <c r="I15" s="15"/>
      <c r="J15" s="15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spans="2:75" x14ac:dyDescent="0.25">
      <c r="B16" s="8" t="s">
        <v>136</v>
      </c>
      <c r="C16" s="8" t="s">
        <v>81</v>
      </c>
      <c r="D16" s="9"/>
      <c r="E16" s="9"/>
      <c r="F16" s="9"/>
      <c r="G16" s="9"/>
      <c r="H16" s="15"/>
      <c r="I16" s="15"/>
      <c r="J16" s="15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spans="2:75" x14ac:dyDescent="0.25">
      <c r="B17" s="11" t="s">
        <v>136</v>
      </c>
      <c r="C17" s="11" t="s">
        <v>82</v>
      </c>
      <c r="D17" s="9"/>
      <c r="E17" s="9"/>
      <c r="F17" s="9"/>
      <c r="G17" s="9"/>
      <c r="H17" s="15"/>
      <c r="I17" s="15"/>
      <c r="J17" s="15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spans="2:75" x14ac:dyDescent="0.25">
      <c r="B18" s="8" t="s">
        <v>136</v>
      </c>
      <c r="C18" s="8" t="s">
        <v>83</v>
      </c>
      <c r="D18" s="9"/>
      <c r="E18" s="9"/>
      <c r="F18" s="9"/>
      <c r="G18" s="9"/>
      <c r="H18" s="15"/>
      <c r="I18" s="15"/>
      <c r="J18" s="15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</row>
    <row r="19" spans="2:75" x14ac:dyDescent="0.25">
      <c r="B19" s="11" t="s">
        <v>136</v>
      </c>
      <c r="C19" s="11" t="s">
        <v>84</v>
      </c>
      <c r="D19" s="9"/>
      <c r="E19" s="9"/>
      <c r="F19" s="9"/>
      <c r="G19" s="9"/>
      <c r="H19" s="15"/>
      <c r="I19" s="15"/>
      <c r="J19" s="15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spans="2:75" x14ac:dyDescent="0.25">
      <c r="B20" s="8" t="s">
        <v>136</v>
      </c>
      <c r="C20" s="8" t="s">
        <v>85</v>
      </c>
      <c r="D20" s="9"/>
      <c r="E20" s="9"/>
      <c r="F20" s="9"/>
      <c r="G20" s="9"/>
      <c r="H20" s="15"/>
      <c r="I20" s="15"/>
      <c r="J20" s="15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spans="2:75" x14ac:dyDescent="0.25">
      <c r="B21" s="11" t="s">
        <v>136</v>
      </c>
      <c r="C21" s="11" t="s">
        <v>86</v>
      </c>
      <c r="D21" s="9"/>
      <c r="E21" s="9"/>
      <c r="F21" s="9"/>
      <c r="G21" s="9"/>
      <c r="H21" s="15"/>
      <c r="I21" s="15"/>
      <c r="J21" s="15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spans="2:75" x14ac:dyDescent="0.25">
      <c r="B22" s="8" t="s">
        <v>136</v>
      </c>
      <c r="C22" s="8" t="s">
        <v>87</v>
      </c>
      <c r="D22" s="9"/>
      <c r="E22" s="9"/>
      <c r="F22" s="9"/>
      <c r="G22" s="9"/>
      <c r="H22" s="15"/>
      <c r="I22" s="15"/>
      <c r="J22" s="15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spans="2:75" x14ac:dyDescent="0.25">
      <c r="B23" s="11" t="s">
        <v>136</v>
      </c>
      <c r="C23" s="11" t="s">
        <v>88</v>
      </c>
      <c r="D23" s="9"/>
      <c r="E23" s="9"/>
      <c r="F23" s="9"/>
      <c r="G23" s="9"/>
      <c r="H23" s="15"/>
      <c r="I23" s="15"/>
      <c r="J23" s="15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spans="2:75" x14ac:dyDescent="0.25">
      <c r="B24" s="8" t="s">
        <v>136</v>
      </c>
      <c r="C24" s="8" t="s">
        <v>89</v>
      </c>
      <c r="D24" s="9"/>
      <c r="E24" s="9"/>
      <c r="F24" s="9"/>
      <c r="G24" s="9"/>
      <c r="H24" s="15"/>
      <c r="I24" s="15"/>
      <c r="J24" s="15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spans="2:75" x14ac:dyDescent="0.25">
      <c r="B25" s="11" t="s">
        <v>136</v>
      </c>
      <c r="C25" s="11" t="s">
        <v>90</v>
      </c>
      <c r="D25" s="9"/>
      <c r="E25" s="9"/>
      <c r="F25" s="9"/>
      <c r="G25" s="9"/>
      <c r="H25" s="15"/>
      <c r="I25" s="15"/>
      <c r="J25" s="15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</row>
    <row r="26" spans="2:75" x14ac:dyDescent="0.25">
      <c r="B26" s="8" t="s">
        <v>136</v>
      </c>
      <c r="C26" s="8" t="s">
        <v>91</v>
      </c>
      <c r="D26" s="9"/>
      <c r="E26" s="9"/>
      <c r="F26" s="9"/>
      <c r="G26" s="9"/>
      <c r="H26" s="15"/>
      <c r="I26" s="15"/>
      <c r="J26" s="15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</row>
    <row r="27" spans="2:75" x14ac:dyDescent="0.25">
      <c r="B27" s="11" t="s">
        <v>136</v>
      </c>
      <c r="C27" s="11" t="s">
        <v>92</v>
      </c>
      <c r="D27" s="9"/>
      <c r="E27" s="9"/>
      <c r="F27" s="9"/>
      <c r="G27" s="9"/>
      <c r="H27" s="15"/>
      <c r="I27" s="15"/>
      <c r="J27" s="15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2:75" x14ac:dyDescent="0.25">
      <c r="B28" s="8" t="s">
        <v>136</v>
      </c>
      <c r="C28" s="8" t="s">
        <v>93</v>
      </c>
      <c r="D28" s="9"/>
      <c r="E28" s="9"/>
      <c r="F28" s="9"/>
      <c r="G28" s="9"/>
      <c r="H28" s="15"/>
      <c r="I28" s="15"/>
      <c r="J28" s="15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</row>
    <row r="29" spans="2:75" x14ac:dyDescent="0.25">
      <c r="B29" s="11" t="s">
        <v>136</v>
      </c>
      <c r="C29" s="11" t="s">
        <v>94</v>
      </c>
      <c r="D29" s="9"/>
      <c r="E29" s="9"/>
      <c r="F29" s="9"/>
      <c r="G29" s="9"/>
      <c r="H29" s="15"/>
      <c r="I29" s="15"/>
      <c r="J29" s="15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</row>
    <row r="30" spans="2:75" x14ac:dyDescent="0.25">
      <c r="B30" s="8" t="s">
        <v>136</v>
      </c>
      <c r="C30" s="8" t="s">
        <v>95</v>
      </c>
      <c r="D30" s="9"/>
      <c r="E30" s="9"/>
      <c r="F30" s="9"/>
      <c r="G30" s="9"/>
      <c r="H30" s="15"/>
      <c r="I30" s="15"/>
      <c r="J30" s="15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</row>
    <row r="31" spans="2:75" x14ac:dyDescent="0.25">
      <c r="B31" s="11" t="s">
        <v>136</v>
      </c>
      <c r="C31" s="11" t="s">
        <v>96</v>
      </c>
      <c r="D31" s="9"/>
      <c r="E31" s="9"/>
      <c r="F31" s="9"/>
      <c r="G31" s="9"/>
      <c r="H31" s="15"/>
      <c r="I31" s="15"/>
      <c r="J31" s="15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</row>
    <row r="32" spans="2:75" x14ac:dyDescent="0.25">
      <c r="B32" s="8" t="s">
        <v>136</v>
      </c>
      <c r="C32" s="8" t="s">
        <v>97</v>
      </c>
      <c r="D32" s="9"/>
      <c r="E32" s="9"/>
      <c r="F32" s="9"/>
      <c r="G32" s="9"/>
      <c r="H32" s="15"/>
      <c r="I32" s="15"/>
      <c r="J32" s="15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</row>
    <row r="33" spans="2:75" x14ac:dyDescent="0.25">
      <c r="B33" s="11" t="s">
        <v>136</v>
      </c>
      <c r="C33" s="11" t="s">
        <v>98</v>
      </c>
      <c r="D33" s="9"/>
      <c r="E33" s="9"/>
      <c r="F33" s="9"/>
      <c r="G33" s="9"/>
      <c r="H33" s="15"/>
      <c r="I33" s="15"/>
      <c r="J33" s="15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</row>
    <row r="34" spans="2:75" x14ac:dyDescent="0.25">
      <c r="B34" s="8" t="s">
        <v>136</v>
      </c>
      <c r="C34" s="8" t="s">
        <v>99</v>
      </c>
      <c r="D34" s="9"/>
      <c r="E34" s="9"/>
      <c r="F34" s="9"/>
      <c r="G34" s="9"/>
      <c r="H34" s="15"/>
      <c r="I34" s="15"/>
      <c r="J34" s="15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</row>
    <row r="35" spans="2:75" x14ac:dyDescent="0.25">
      <c r="B35" s="11" t="s">
        <v>136</v>
      </c>
      <c r="C35" s="11" t="s">
        <v>100</v>
      </c>
      <c r="D35" s="9"/>
      <c r="E35" s="9"/>
      <c r="F35" s="9"/>
      <c r="G35" s="9"/>
      <c r="H35" s="15"/>
      <c r="I35" s="15"/>
      <c r="J35" s="15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</row>
    <row r="36" spans="2:75" x14ac:dyDescent="0.25">
      <c r="B36" s="8" t="s">
        <v>136</v>
      </c>
      <c r="C36" s="8" t="s">
        <v>101</v>
      </c>
      <c r="D36" s="9"/>
      <c r="E36" s="9"/>
      <c r="F36" s="9"/>
      <c r="G36" s="9"/>
      <c r="H36" s="15"/>
      <c r="I36" s="15"/>
      <c r="J36" s="15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</row>
    <row r="37" spans="2:75" x14ac:dyDescent="0.25">
      <c r="B37" s="11" t="s">
        <v>136</v>
      </c>
      <c r="C37" s="11" t="s">
        <v>102</v>
      </c>
      <c r="D37" s="9"/>
      <c r="E37" s="9"/>
      <c r="F37" s="9"/>
      <c r="G37" s="9"/>
      <c r="H37" s="15"/>
      <c r="I37" s="15"/>
      <c r="J37" s="15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</row>
    <row r="38" spans="2:75" x14ac:dyDescent="0.25">
      <c r="B38" s="8" t="s">
        <v>136</v>
      </c>
      <c r="C38" s="8" t="s">
        <v>103</v>
      </c>
      <c r="D38" s="9"/>
      <c r="E38" s="9"/>
      <c r="F38" s="9"/>
      <c r="G38" s="9"/>
      <c r="H38" s="15"/>
      <c r="I38" s="15"/>
      <c r="J38" s="15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</row>
    <row r="39" spans="2:75" x14ac:dyDescent="0.25">
      <c r="B39" s="11" t="s">
        <v>136</v>
      </c>
      <c r="C39" s="11" t="s">
        <v>104</v>
      </c>
      <c r="D39" s="9"/>
      <c r="E39" s="9"/>
      <c r="F39" s="9"/>
      <c r="G39" s="9"/>
      <c r="H39" s="15"/>
      <c r="I39" s="15"/>
      <c r="J39" s="15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</row>
    <row r="40" spans="2:75" x14ac:dyDescent="0.25">
      <c r="B40" s="8" t="s">
        <v>136</v>
      </c>
      <c r="C40" s="8" t="s">
        <v>105</v>
      </c>
      <c r="D40" s="9"/>
      <c r="E40" s="9"/>
      <c r="F40" s="9"/>
      <c r="G40" s="9"/>
      <c r="H40" s="15"/>
      <c r="I40" s="15"/>
      <c r="J40" s="15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</row>
    <row r="41" spans="2:75" x14ac:dyDescent="0.25">
      <c r="B41" s="11" t="s">
        <v>136</v>
      </c>
      <c r="C41" s="11" t="s">
        <v>106</v>
      </c>
      <c r="D41" s="9"/>
      <c r="E41" s="9"/>
      <c r="F41" s="9"/>
      <c r="G41" s="9"/>
      <c r="H41" s="15"/>
      <c r="I41" s="15"/>
      <c r="J41" s="15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</row>
    <row r="42" spans="2:75" x14ac:dyDescent="0.25">
      <c r="B42" s="8" t="s">
        <v>136</v>
      </c>
      <c r="C42" s="8" t="s">
        <v>107</v>
      </c>
      <c r="D42" s="9"/>
      <c r="E42" s="9"/>
      <c r="F42" s="9"/>
      <c r="G42" s="9"/>
      <c r="H42" s="15"/>
      <c r="I42" s="15"/>
      <c r="J42" s="15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</row>
    <row r="43" spans="2:75" x14ac:dyDescent="0.25">
      <c r="B43" s="11" t="s">
        <v>136</v>
      </c>
      <c r="C43" s="11" t="s">
        <v>108</v>
      </c>
      <c r="D43" s="9"/>
      <c r="E43" s="9"/>
      <c r="F43" s="9"/>
      <c r="G43" s="9"/>
      <c r="H43" s="15"/>
      <c r="I43" s="15"/>
      <c r="J43" s="15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</row>
    <row r="44" spans="2:75" x14ac:dyDescent="0.25">
      <c r="B44" s="8" t="s">
        <v>136</v>
      </c>
      <c r="C44" s="8" t="s">
        <v>109</v>
      </c>
      <c r="D44" s="9"/>
      <c r="E44" s="9"/>
      <c r="F44" s="9"/>
      <c r="G44" s="9"/>
      <c r="H44" s="15"/>
      <c r="I44" s="15"/>
      <c r="J44" s="15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</row>
    <row r="45" spans="2:75" x14ac:dyDescent="0.25">
      <c r="B45" s="11" t="s">
        <v>136</v>
      </c>
      <c r="C45" s="11" t="s">
        <v>110</v>
      </c>
      <c r="D45" s="9"/>
      <c r="E45" s="9"/>
      <c r="F45" s="9"/>
      <c r="G45" s="9"/>
      <c r="H45" s="15"/>
      <c r="I45" s="15"/>
      <c r="J45" s="15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</row>
    <row r="46" spans="2:75" x14ac:dyDescent="0.25">
      <c r="B46" s="8" t="s">
        <v>136</v>
      </c>
      <c r="C46" s="8" t="s">
        <v>111</v>
      </c>
      <c r="D46" s="9"/>
      <c r="E46" s="9"/>
      <c r="F46" s="9"/>
      <c r="G46" s="9"/>
      <c r="H46" s="15"/>
      <c r="I46" s="15"/>
      <c r="J46" s="15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</row>
    <row r="47" spans="2:75" x14ac:dyDescent="0.25">
      <c r="B47" s="11" t="s">
        <v>136</v>
      </c>
      <c r="C47" s="11" t="s">
        <v>112</v>
      </c>
      <c r="D47" s="9"/>
      <c r="E47" s="9"/>
      <c r="F47" s="9"/>
      <c r="G47" s="9"/>
      <c r="H47" s="15"/>
      <c r="I47" s="15"/>
      <c r="J47" s="15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</row>
    <row r="48" spans="2:75" x14ac:dyDescent="0.25">
      <c r="B48" s="8" t="s">
        <v>136</v>
      </c>
      <c r="C48" s="8" t="s">
        <v>113</v>
      </c>
      <c r="D48" s="9"/>
      <c r="E48" s="9"/>
      <c r="F48" s="9"/>
      <c r="G48" s="9"/>
      <c r="H48" s="15"/>
      <c r="I48" s="15"/>
      <c r="J48" s="15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</row>
    <row r="49" spans="2:75" x14ac:dyDescent="0.25">
      <c r="B49" s="11" t="s">
        <v>136</v>
      </c>
      <c r="C49" s="11" t="s">
        <v>114</v>
      </c>
      <c r="D49" s="9"/>
      <c r="E49" s="9"/>
      <c r="F49" s="9"/>
      <c r="G49" s="9"/>
      <c r="H49" s="15"/>
      <c r="I49" s="15"/>
      <c r="J49" s="15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</row>
    <row r="50" spans="2:75" x14ac:dyDescent="0.25">
      <c r="B50" s="8" t="s">
        <v>136</v>
      </c>
      <c r="C50" s="8" t="s">
        <v>115</v>
      </c>
      <c r="D50" s="9"/>
      <c r="E50" s="9"/>
      <c r="F50" s="9"/>
      <c r="G50" s="9"/>
      <c r="H50" s="15"/>
      <c r="I50" s="15"/>
      <c r="J50" s="15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</row>
    <row r="51" spans="2:75" x14ac:dyDescent="0.25">
      <c r="B51" s="11" t="s">
        <v>136</v>
      </c>
      <c r="C51" s="11" t="s">
        <v>116</v>
      </c>
      <c r="D51" s="9"/>
      <c r="E51" s="9"/>
      <c r="F51" s="9"/>
      <c r="G51" s="9"/>
      <c r="H51" s="15"/>
      <c r="I51" s="15"/>
      <c r="J51" s="15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</row>
    <row r="52" spans="2:75" x14ac:dyDescent="0.25">
      <c r="B52" s="8" t="s">
        <v>136</v>
      </c>
      <c r="C52" s="8" t="s">
        <v>117</v>
      </c>
      <c r="D52" s="9"/>
      <c r="E52" s="9"/>
      <c r="F52" s="9"/>
      <c r="G52" s="9"/>
      <c r="H52" s="15"/>
      <c r="I52" s="15"/>
      <c r="J52" s="15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</row>
    <row r="53" spans="2:75" x14ac:dyDescent="0.25">
      <c r="B53" s="11" t="s">
        <v>136</v>
      </c>
      <c r="C53" s="11" t="s">
        <v>118</v>
      </c>
      <c r="D53" s="9"/>
      <c r="E53" s="9"/>
      <c r="F53" s="9"/>
      <c r="G53" s="9"/>
      <c r="H53" s="15"/>
      <c r="I53" s="15"/>
      <c r="J53" s="15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</row>
    <row r="54" spans="2:75" x14ac:dyDescent="0.25">
      <c r="B54" s="8" t="s">
        <v>136</v>
      </c>
      <c r="C54" s="8" t="s">
        <v>119</v>
      </c>
      <c r="D54" s="9"/>
      <c r="E54" s="9"/>
      <c r="F54" s="9"/>
      <c r="G54" s="9"/>
      <c r="H54" s="15"/>
      <c r="I54" s="15"/>
      <c r="J54" s="15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</row>
    <row r="55" spans="2:75" x14ac:dyDescent="0.25">
      <c r="B55" s="11" t="s">
        <v>136</v>
      </c>
      <c r="C55" s="11" t="s">
        <v>120</v>
      </c>
      <c r="D55" s="9"/>
      <c r="E55" s="9"/>
      <c r="F55" s="9"/>
      <c r="G55" s="9"/>
      <c r="H55" s="15"/>
      <c r="I55" s="15"/>
      <c r="J55" s="15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</row>
    <row r="56" spans="2:75" x14ac:dyDescent="0.25">
      <c r="B56" s="8" t="s">
        <v>136</v>
      </c>
      <c r="C56" s="8" t="s">
        <v>121</v>
      </c>
      <c r="D56" s="9"/>
      <c r="E56" s="9"/>
      <c r="F56" s="9"/>
      <c r="G56" s="9"/>
      <c r="H56" s="15"/>
      <c r="I56" s="15"/>
      <c r="J56" s="15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</row>
    <row r="57" spans="2:75" x14ac:dyDescent="0.25">
      <c r="B57" s="11" t="s">
        <v>136</v>
      </c>
      <c r="C57" s="11" t="s">
        <v>122</v>
      </c>
      <c r="D57" s="9"/>
      <c r="E57" s="9"/>
      <c r="F57" s="9"/>
      <c r="G57" s="9"/>
      <c r="H57" s="15"/>
      <c r="I57" s="15"/>
      <c r="J57" s="15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</row>
    <row r="58" spans="2:75" x14ac:dyDescent="0.25">
      <c r="B58" s="8" t="s">
        <v>136</v>
      </c>
      <c r="C58" s="8" t="s">
        <v>123</v>
      </c>
      <c r="D58" s="9"/>
      <c r="E58" s="9"/>
      <c r="F58" s="9"/>
      <c r="G58" s="9"/>
      <c r="H58" s="15"/>
      <c r="I58" s="15"/>
      <c r="J58" s="15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</row>
    <row r="59" spans="2:75" x14ac:dyDescent="0.25">
      <c r="B59" s="11" t="s">
        <v>136</v>
      </c>
      <c r="C59" s="11" t="s">
        <v>124</v>
      </c>
      <c r="D59" s="9"/>
      <c r="E59" s="9"/>
      <c r="F59" s="9"/>
      <c r="G59" s="9"/>
      <c r="H59" s="15"/>
      <c r="I59" s="15"/>
      <c r="J59" s="15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</row>
    <row r="60" spans="2:75" x14ac:dyDescent="0.25">
      <c r="B60" s="8" t="s">
        <v>136</v>
      </c>
      <c r="C60" s="8" t="s">
        <v>125</v>
      </c>
      <c r="D60" s="9"/>
      <c r="E60" s="9"/>
      <c r="F60" s="9"/>
      <c r="G60" s="9"/>
      <c r="H60" s="15"/>
      <c r="I60" s="15"/>
      <c r="J60" s="15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</row>
    <row r="61" spans="2:75" x14ac:dyDescent="0.25">
      <c r="B61" s="11" t="s">
        <v>136</v>
      </c>
      <c r="C61" s="11" t="s">
        <v>126</v>
      </c>
      <c r="D61" s="9"/>
      <c r="E61" s="9"/>
      <c r="F61" s="9"/>
      <c r="G61" s="9"/>
      <c r="H61" s="15"/>
      <c r="I61" s="15"/>
      <c r="J61" s="15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</row>
    <row r="62" spans="2:75" x14ac:dyDescent="0.25">
      <c r="B62" s="8" t="s">
        <v>136</v>
      </c>
      <c r="C62" s="8" t="s">
        <v>127</v>
      </c>
      <c r="D62" s="9"/>
      <c r="E62" s="9"/>
      <c r="F62" s="9"/>
      <c r="G62" s="9"/>
      <c r="H62" s="15"/>
      <c r="I62" s="15"/>
      <c r="J62" s="15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</row>
    <row r="63" spans="2:75" x14ac:dyDescent="0.25">
      <c r="B63" s="11" t="s">
        <v>136</v>
      </c>
      <c r="C63" s="11" t="s">
        <v>128</v>
      </c>
      <c r="D63" s="9">
        <v>0</v>
      </c>
      <c r="E63" s="9">
        <v>0</v>
      </c>
      <c r="F63" s="9">
        <v>0</v>
      </c>
      <c r="G63" s="9">
        <v>0</v>
      </c>
      <c r="H63" s="15"/>
      <c r="I63" s="15"/>
      <c r="J63" s="15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</row>
    <row r="64" spans="2:75" x14ac:dyDescent="0.25">
      <c r="B64" s="8" t="s">
        <v>136</v>
      </c>
      <c r="C64" s="8" t="s">
        <v>129</v>
      </c>
      <c r="D64" s="9"/>
      <c r="E64" s="9"/>
      <c r="F64" s="9"/>
      <c r="G64" s="9">
        <v>0.01</v>
      </c>
      <c r="H64" s="15"/>
      <c r="I64" s="15"/>
      <c r="J64" s="15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</row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RP</vt:lpstr>
      <vt:lpstr>RC</vt:lpstr>
      <vt:lpstr>RV</vt:lpstr>
      <vt:lpstr>PRP</vt:lpstr>
      <vt:lpstr>HOL</vt:lpstr>
      <vt:lpstr>ECL</vt:lpstr>
    </vt:vector>
  </TitlesOfParts>
  <Company>CTG BRASIL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Friggi Damasceno</dc:creator>
  <cp:lastModifiedBy>Bianca Friggi Damasceno</cp:lastModifiedBy>
  <dcterms:created xsi:type="dcterms:W3CDTF">2022-05-06T15:05:39Z</dcterms:created>
  <dcterms:modified xsi:type="dcterms:W3CDTF">2022-10-20T20:28:49Z</dcterms:modified>
</cp:coreProperties>
</file>