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sridhar\research\AnalyticsBigdataML\ML Course\Praxis\Jan 2022\MSE\Sessions 8-10 ANOVA and F test\two way ANOVA\"/>
    </mc:Choice>
  </mc:AlternateContent>
  <xr:revisionPtr revIDLastSave="0" documentId="13_ncr:1_{E97E46CF-A840-4146-A922-3AD141310DB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set" sheetId="3" r:id="rId1"/>
    <sheet name="Films with interaction" sheetId="1" r:id="rId2"/>
    <sheet name="Two way anova using XL" sheetId="4" r:id="rId3"/>
    <sheet name="Films without interactio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P23" i="1"/>
  <c r="Q30" i="1"/>
  <c r="F12" i="1" a="1"/>
  <c r="F12" i="1" s="1"/>
  <c r="H15" i="1" s="1"/>
  <c r="P9" i="1" a="1"/>
  <c r="P9" i="1" s="1"/>
  <c r="Q19" i="1" a="1"/>
  <c r="Q19" i="1" s="1"/>
  <c r="B14" i="4" a="1"/>
  <c r="B14" i="4" s="1"/>
  <c r="B12" i="4"/>
  <c r="J23" i="2"/>
  <c r="K24" i="2"/>
  <c r="K23" i="2"/>
  <c r="I23" i="2"/>
  <c r="H25" i="2"/>
  <c r="I24" i="2" s="1"/>
  <c r="J24" i="2" s="1"/>
  <c r="Q26" i="2" a="1"/>
  <c r="Q26" i="2" s="1"/>
  <c r="Q27" i="2"/>
  <c r="Q28" i="2"/>
  <c r="C22" i="2" a="1"/>
  <c r="C22" i="2" s="1"/>
  <c r="C21" i="2"/>
  <c r="H10" i="2"/>
  <c r="H13" i="2" s="1" a="1"/>
  <c r="H13" i="2" s="1"/>
  <c r="G10" i="2"/>
  <c r="G13" i="2" s="1" a="1"/>
  <c r="G13" i="2" s="1"/>
  <c r="F10" i="2"/>
  <c r="H9" i="2"/>
  <c r="G9" i="2"/>
  <c r="F9" i="2"/>
  <c r="F12" i="2" s="1" a="1"/>
  <c r="F12" i="2" s="1"/>
  <c r="L6" i="2"/>
  <c r="P15" i="2" s="1" a="1"/>
  <c r="K6" i="2"/>
  <c r="P12" i="2" s="1" a="1"/>
  <c r="M3" i="2"/>
  <c r="R23" i="2" s="1" a="1"/>
  <c r="L3" i="2"/>
  <c r="Q23" i="2" s="1" a="1"/>
  <c r="Q23" i="2" s="1"/>
  <c r="K3" i="2"/>
  <c r="P2" i="2" s="1" a="1"/>
  <c r="R2" i="2" a="1"/>
  <c r="R7" i="2" s="1"/>
  <c r="L6" i="1"/>
  <c r="P15" i="1" s="1" a="1"/>
  <c r="P17" i="1" s="1"/>
  <c r="K6" i="1"/>
  <c r="P12" i="1" s="1" a="1"/>
  <c r="P12" i="1" s="1"/>
  <c r="M3" i="1"/>
  <c r="R2" i="1" s="1" a="1"/>
  <c r="L3" i="1"/>
  <c r="Q2" i="1" s="1" a="1"/>
  <c r="K3" i="1"/>
  <c r="P2" i="1" s="1" a="1"/>
  <c r="P2" i="1" s="1"/>
  <c r="H10" i="1"/>
  <c r="H13" i="1" s="1" a="1"/>
  <c r="H13" i="1" s="1"/>
  <c r="G10" i="1"/>
  <c r="G13" i="1" s="1" a="1"/>
  <c r="G13" i="1" s="1"/>
  <c r="F10" i="1"/>
  <c r="F13" i="1" s="1" a="1"/>
  <c r="F13" i="1" s="1"/>
  <c r="H9" i="1"/>
  <c r="H12" i="1" s="1" a="1"/>
  <c r="H12" i="1" s="1"/>
  <c r="G9" i="1"/>
  <c r="G12" i="1" s="1" a="1"/>
  <c r="G12" i="1" s="1"/>
  <c r="F9" i="1"/>
  <c r="R23" i="2" l="1"/>
  <c r="R24" i="2"/>
  <c r="R25" i="2"/>
  <c r="R26" i="2" a="1"/>
  <c r="P26" i="2" a="1"/>
  <c r="P26" i="2" s="1"/>
  <c r="R6" i="2"/>
  <c r="P23" i="2" a="1"/>
  <c r="P27" i="2"/>
  <c r="Q25" i="2"/>
  <c r="Q24" i="2"/>
  <c r="P16" i="2"/>
  <c r="R15" i="2"/>
  <c r="Q15" i="2"/>
  <c r="R17" i="2"/>
  <c r="P15" i="2"/>
  <c r="Q17" i="2"/>
  <c r="R16" i="2"/>
  <c r="Q16" i="2"/>
  <c r="P17" i="2"/>
  <c r="P6" i="2"/>
  <c r="P5" i="2"/>
  <c r="P3" i="2"/>
  <c r="P7" i="2"/>
  <c r="P4" i="2"/>
  <c r="P2" i="2"/>
  <c r="Q13" i="2"/>
  <c r="P13" i="2"/>
  <c r="R12" i="2"/>
  <c r="Q12" i="2"/>
  <c r="R14" i="2"/>
  <c r="P12" i="2"/>
  <c r="P14" i="2"/>
  <c r="R13" i="2"/>
  <c r="Q14" i="2"/>
  <c r="R3" i="2"/>
  <c r="H12" i="2" a="1"/>
  <c r="H12" i="2" s="1"/>
  <c r="Q2" i="2" a="1"/>
  <c r="R2" i="2"/>
  <c r="R4" i="2"/>
  <c r="R5" i="2"/>
  <c r="F13" i="2" a="1"/>
  <c r="F13" i="2" s="1"/>
  <c r="G12" i="2" a="1"/>
  <c r="G12" i="2" s="1"/>
  <c r="R3" i="1"/>
  <c r="R2" i="1"/>
  <c r="R5" i="1"/>
  <c r="R6" i="1"/>
  <c r="R4" i="1"/>
  <c r="Q2" i="1"/>
  <c r="Q5" i="1"/>
  <c r="Q7" i="1"/>
  <c r="Q6" i="1"/>
  <c r="Q4" i="1"/>
  <c r="Q3" i="1"/>
  <c r="R7" i="1"/>
  <c r="R16" i="1"/>
  <c r="P16" i="1"/>
  <c r="R15" i="1"/>
  <c r="R17" i="1"/>
  <c r="Q13" i="1"/>
  <c r="P13" i="1"/>
  <c r="Q16" i="1"/>
  <c r="Q15" i="1"/>
  <c r="R12" i="1"/>
  <c r="Q12" i="1"/>
  <c r="Q14" i="1"/>
  <c r="P15" i="1"/>
  <c r="P14" i="1"/>
  <c r="Q17" i="1"/>
  <c r="R13" i="1"/>
  <c r="R14" i="1"/>
  <c r="P7" i="1"/>
  <c r="P6" i="1"/>
  <c r="P5" i="1"/>
  <c r="P4" i="1"/>
  <c r="P3" i="1"/>
  <c r="R26" i="2" l="1"/>
  <c r="R28" i="2"/>
  <c r="R27" i="2"/>
  <c r="P23" i="2"/>
  <c r="Q30" i="2" s="1"/>
  <c r="P25" i="2"/>
  <c r="H15" i="2"/>
  <c r="P24" i="2"/>
  <c r="P28" i="2"/>
  <c r="Q7" i="2"/>
  <c r="Q6" i="2"/>
  <c r="Q5" i="2"/>
  <c r="Q4" i="2"/>
  <c r="Q3" i="2"/>
  <c r="Q2" i="2"/>
  <c r="P9" i="2" s="1" a="1"/>
  <c r="P9" i="2" s="1"/>
  <c r="Q19" i="2" a="1"/>
  <c r="Q19" i="2" s="1"/>
  <c r="C21" i="1" l="1"/>
  <c r="Q25" i="1" l="1"/>
  <c r="P27" i="1" a="1"/>
  <c r="Q24" i="1"/>
  <c r="Q27" i="1" a="1"/>
  <c r="R24" i="1" a="1"/>
  <c r="P26" i="1"/>
  <c r="R27" i="1" a="1"/>
  <c r="Q23" i="1"/>
  <c r="P24" i="1"/>
  <c r="R23" i="1"/>
  <c r="P25" i="1"/>
  <c r="Q26" i="1"/>
  <c r="R26" i="1" a="1"/>
  <c r="R26" i="1" s="1"/>
  <c r="C22" i="1" a="1"/>
  <c r="C22" i="1" s="1"/>
  <c r="R24" i="1" l="1"/>
  <c r="R25" i="1"/>
  <c r="Q28" i="1"/>
  <c r="Q27" i="1"/>
  <c r="R27" i="1"/>
  <c r="R28" i="1"/>
  <c r="P27" i="1"/>
  <c r="P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<sst xmlns="http://schemas.openxmlformats.org/spreadsheetml/2006/main" count="273" uniqueCount="50">
  <si>
    <t>hero</t>
  </si>
  <si>
    <t>heroin</t>
  </si>
  <si>
    <t>rating</t>
  </si>
  <si>
    <t>He1</t>
  </si>
  <si>
    <t>She1</t>
  </si>
  <si>
    <t>She2</t>
  </si>
  <si>
    <t>He2</t>
  </si>
  <si>
    <t>He3</t>
  </si>
  <si>
    <t>Hero1</t>
  </si>
  <si>
    <t>Hero2</t>
  </si>
  <si>
    <t>Hero3</t>
  </si>
  <si>
    <t>Heroin1</t>
  </si>
  <si>
    <t>Heroin2</t>
  </si>
  <si>
    <t>grand mean =</t>
  </si>
  <si>
    <t>SST</t>
  </si>
  <si>
    <t>SSW</t>
  </si>
  <si>
    <t>Heroes</t>
  </si>
  <si>
    <t>Anova: Two-Factor With Replication</t>
  </si>
  <si>
    <t>Total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</si>
  <si>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</si>
  <si>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</si>
  <si>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</si>
  <si>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</si>
  <si>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</si>
  <si>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</si>
  <si>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</si>
  <si>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</si>
  <si>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</si>
  <si>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</si>
  <si>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</si>
  <si>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</si>
  <si>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columns</t>
  </si>
  <si>
    <t>sample or rows</t>
  </si>
  <si>
    <t>interaction</t>
  </si>
  <si>
    <t>Averages</t>
  </si>
  <si>
    <t>SSW accounts for the interaction SS in this case</t>
  </si>
  <si>
    <t>Two way ANOVA without interaction</t>
  </si>
  <si>
    <t>Two way ANOVA with interaction</t>
  </si>
  <si>
    <t>all due to hero</t>
  </si>
  <si>
    <t>all due to heroin</t>
  </si>
  <si>
    <t>all due to hero-heroin</t>
  </si>
  <si>
    <t>each movie is unique, cannot be predicted</t>
  </si>
  <si>
    <t>there is such as thing called mu</t>
  </si>
  <si>
    <t>SUMMARY</t>
  </si>
  <si>
    <t>Count</t>
  </si>
  <si>
    <t>Sum</t>
  </si>
  <si>
    <t>Average</t>
  </si>
  <si>
    <t>Variance</t>
  </si>
  <si>
    <t>grand mean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</si>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</sst>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0" xfId="0" applyFill="1"/>
    <xf numFmtId="0" fontId="0" fillId="34" borderId="0" xfId="0" applyFill="1" applyBorder="1" applyAlignment="1"/>
    <xf numFmtId="0" fontId="0" fillId="34" borderId="0" xfId="0" applyFill="1"/>
    <xf numFmtId="0" fontId="0" fillId="35" borderId="0" xfId="0" applyFill="1"/>
    <xf numFmtId="0" fontId="0" fillId="35" borderId="0" xfId="0" applyFill="1" applyBorder="1" applyAlignment="1"/>
    <xf numFmtId="0" fontId="0" fillId="36" borderId="10" xfId="0" applyFill="1" applyBorder="1" applyAlignment="1"/>
    <xf numFmtId="0" fontId="0" fillId="36" borderId="0" xfId="0" applyFill="1"/>
    <xf numFmtId="0" fontId="19" fillId="0" borderId="0" xfId="0" applyFont="1"/>
    <xf numFmtId="0" fontId="0" fillId="37" borderId="0" xfId="0" applyFill="1"/>
    <xf numFmtId="0" fontId="20" fillId="0" borderId="12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96750</xdr:colOff>
      <xdr:row>30</xdr:row>
      <xdr:rowOff>53533</xdr:rowOff>
    </xdr:from>
    <xdr:to>
      <xdr:col>9</xdr:col>
      <xdr:colOff>287627</xdr:colOff>
      <xdr:row>33</xdr:row>
      <xdr:rowOff>134713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17B5BA38-BD5D-F6BD-04F0-DB7B5FDD47EA}"/>
                </a:ext>
              </a:extLst>
            </xdr14:cNvPr>
            <xdr14:cNvContentPartPr/>
          </xdr14:nvContentPartPr>
          <xdr14:nvPr macro=""/>
          <xdr14:xfrm>
            <a:off x="4383000" y="5802551"/>
            <a:ext cx="1415520" cy="65268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17B5BA38-BD5D-F6BD-04F0-DB7B5FDD47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74002" y="5793551"/>
              <a:ext cx="1433156" cy="670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3T06:30:07.48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420 204 1713,'0'0'13761,"-11"16"-13676,-101 68 148,70-56-237,-72 67-1,-12 38 3,136-131 83,1 0 0,-1-1 1,21 0-1,177-18-201,-207 17 109,0 0 1,0 0-1,0 0 1,0 0-1,0 0 1,0 0-1,0 0 0,0 0 1,0 1-1,0-1 1,0 0-1,0 1 1,0-1-1,0 0 0,0 1 1,0 0-1,-1-1 1,1 1-1,0-1 0,0 1 1,0 0-1,-1 0 1,1-1-1,-1 1 1,1 0-1,0 0 0,-1 0 1,1 0-1,-1 0 1,0 0-1,1 0 1,-1 0-1,0 0 0,0 0 1,1 0-1,-1 0 1,0 0-1,0 0 1,0 0-1,0 0 0,0 0 1,0 0-1,-1 0 1,1 0-1,0 0 1,-1 1-1,0 1-3,0 1-1,0-1 1,0 0 0,0 1-1,-1-1 1,0 0 0,1 0 0,-1 0-1,0 0 1,-1 0 0,1-1-1,-3 4 1,-86 51 233,71-46-157,1 0 1,0 1-1,0 1 1,2 1-1,-1 0 1,-17 20-1,30-27-43,-1 1 0,1 0-1,0 0 1,1 0 0,0 1-1,0 0 1,0-1 0,2 1-1,-1 0 1,1 1 0,-2 14-1,5-23-13,-1 0 0,1-1-1,-1 1 1,1 0-1,0-1 1,0 1-1,-1-1 1,1 1 0,0-1-1,0 1 1,0-1-1,-1 0 1,1 1-1,0-1 1,0 0 0,0 1-1,0-1 1,0 0-1,0 0 1,0 0 0,0 0-1,-1 0 1,1 0-1,1 0 1,32 0 176,-27-1-156,182-9 2306</inkml:trace>
  <inkml:trace contextRef="#ctx0" brushRef="#br0" timeOffset="667.93">756 242 2753,'0'0'6267,"0"13"-6526,-1 2 779,-1-1 0,-1 0 0,0 0 0,-1 0 0,-6 15-1,-5 19 1159,3-5-1026,2 1-1,2 0 0,2 0 1,1 0-1,4 83 1,2-121-653,0 1 0,0-1-1,1 0 1,0 1 0,1-1 0,-1 0 0,1 0 0,0-1 0,0 1 0,1 0 0,0-1 0,0 0 0,0 0 0,1 0-1,-1-1 1,1 1 0,0-1 0,7 4 0,-9-6-417,1 0 0,0 0 0,0 0 0,1 0 0,-1-1 0,0 0 0,1 0 0,-1 0 0,0 0 1,8 0-1,-11-2 280,0 1 0,-1 0 0,1 0 0,-1-1 1,1 1-1,0-1 0,-1 1 0,1-1 1,-1 1-1,1-1 0,-1 1 0,1-1 1,-1 1-1,1-1 0,-1 1 0,1-1 0,-1 0 1,0 1-1,1-1 0,-1 0 0,0 1 1,1-3-1,1-1-727,9-18-2828</inkml:trace>
  <inkml:trace contextRef="#ctx0" brushRef="#br0" timeOffset="1445.27">904 504 3298,'0'0'12531,"3"-15"-11827,-1 10-856,0 1 1,1 0-1,0 0 0,0 0 1,0 0-1,0 1 0,1-1 1,-1 1-1,1 0 0,0 0 1,0 0-1,0 1 0,0-1 1,0 1-1,1 0 0,-1 0 1,1 0-1,-1 1 0,8-2 1,-11 3 93,0 1 1,0-1 0,0 1 0,-1-1 0,1 1-1,0-1 1,0 1 0,0 0 0,-1-1 0,1 1-1,0 0 1,-1 0 0,1-1 0,-1 1 0,1 0 0,-1 0-1,1 0 1,-1 0 0,0 0 0,1 0 0,-1 0-1,0-1 1,0 1 0,1 0 0,-1 2 0,5 29 267,-5-29-251,2 10 84,-1 1 0,-1-1 0,0 1 0,0 0 0,-2-1 0,0 1 0,0-1 0,-1 0 0,-1 0 1,0 0-1,0 0 0,-11 19 0,8-19-77,-3 8 868,7-21-263,4-16-69,3-2-560,1 0 0,1 0 1,11-25-1,13-40-693,-4-19-116,-41 297 3580,15-192-2840,0 1 1,1-1-1,0 1 1,0-1-1,0 1 0,0-1 1,1 1-1,-1-1 0,1 0 1,0 0-1,0 0 0,0 0 1,0 0-1,0 0 0,1-1 1,0 1-1,-1-1 0,1 1 1,0-1-1,0 0 1,0 0-1,0 0 0,0-1 1,7 3-1,0 0-597,0 0-1,1-1 1,-1 0-1,1-1 1,-1 0-1,1 0 1,14-1 0,-5-1-5778</inkml:trace>
  <inkml:trace contextRef="#ctx0" brushRef="#br0" timeOffset="1804.27">1277 613 7796,'0'0'4031,"5"13"-3116,3 15-206,-1 0 1,-1 0 0,-2 0-1,2 40 1,-3-31 117,0-24-2396,-2-44-12330</inkml:trace>
  <inkml:trace contextRef="#ctx0" brushRef="#br0" timeOffset="2163.39">1248 521 8628,'0'0'6051,"4"-4"-7460,8 4 128,3 0 129,2 3-1633,-4 3-1585</inkml:trace>
  <inkml:trace contextRef="#ctx0" brushRef="#br0" timeOffset="2537.8">1469 689 8324,'0'0'1176,"1"17"92,9 88-276,6 80-578,-11 53 434,-5-237-821,0 0 1,-1-1-1,1 1 0,0 0 1,-1 0-1,1-1 0,-1 1 1,1 0-1,-1-1 1,0 1-1,1 0 0,-1-1 1,1 1-1,-1-1 0,0 1 1,0-1-1,1 1 0,-1-1 1,0 0-1,0 1 0,0-1 1,1 0-1,-1 0 1,0 1-1,0-1 0,0 0 1,0 0-1,0 0 0,1 0 1,-1 0-1,0 0 0,0 0 1,0-1-1,-1 1 0,0 0 41,0 0 0,0 0-1,0 0 1,1-1-1,-1 1 1,0-1-1,0 1 1,0-1-1,0 0 1,0 1-1,1-1 1,-1 0 0,0 0-1,1 0 1,-4-3-1,2-2 11,0 0 1,0 0-1,1-1 0,0 1 0,0-1 0,0 0 1,1 0-1,0 1 0,0-15 0,5-63-745,1 64 531,1 0 1,2 0 0,-1 0-1,2 1 1,1 0-1,0 1 1,1 0-1,23-28 1,-26 39 49,0 1 1,0 0-1,0 0 0,1 1 1,0 0-1,0 1 0,0 0 1,0 0-1,1 1 1,0 0-1,16-3 0,-22 5-79,-2 1-97,-1 0-181,-18 0-5260</inkml:trace>
  <inkml:trace contextRef="#ctx0" brushRef="#br0" timeOffset="2892.75">1433 587 13718,'0'0'3682,"31"-3"-5843,-17 4 544,-1 4-2144,-3 0-690</inkml:trace>
  <inkml:trace contextRef="#ctx0" brushRef="#br0" timeOffset="3236.93">1636 550 4178,'0'0'8510,"1"18"-8128,13 140 58,-9-17-725</inkml:trace>
  <inkml:trace contextRef="#ctx0" brushRef="#br0" timeOffset="3593.59">1736 628 10053,'0'0'920,"-6"13"-883,4-9-60,-29 56 188,29-56-173,-1 0 0,1 0 0,-1 0 0,-1 0 0,1-1 0,0 1 0,-1-1 0,0 0 0,1 0 0,-1 0 0,0-1 0,-1 1 0,1-1 0,-9 3 0,18-6-51,0 0 1,-1 1-1,1-1 1,0 1-1,0 0 1,0 0 0,-1 1-1,1-1 1,0 1-1,0 0 1,-1 0-1,1 1 1,0-1-1,7 5 1,-1 1 516,0 0-1,-1 1 1,0 0 0,10 10 0,-10-8-44,1 0-1,0-1 1,1 0 0,15 8 0,-25-16-402,0 0-1,0 0 0,0 0 1,1 0-1,-1 0 0,0 0 1,1-1-1,-1 1 0,1-1 1,-1 1-1,1-1 0,-1 0 0,1 0 1,3-1-1,-5 1-21,1-1-1,-1 1 1,0-1-1,1 0 1,-1 1-1,0-1 1,0 0-1,1 0 1,-1 0-1,0 0 1,0 0-1,0 0 1,0 0-1,0 0 1,0-1 0,-1 1-1,1 0 1,1-2-1,1-6-508,0-1 1,-1 1-1,0-1 1,-1 1-1,1-1 1,-1-10-1,2-15-3737,0 17 43</inkml:trace>
  <inkml:trace contextRef="#ctx0" brushRef="#br0" timeOffset="3921.85">1960 590 9748,'0'0'7764,"97"-29"-6707,-75 26-385,-5 1-272,-7 2-400,-3 0-112,-2 0-32,-2 0-288,-1 3-833,1 4-720,1-3-832</inkml:trace>
  <inkml:trace contextRef="#ctx0" brushRef="#br0" timeOffset="5047.12">2269 596 5298,'0'0'9605,"4"-6"-8663,2-4-890,1 1 1,1 0 0,0 0 0,0 1-1,1 0 1,-1 0 0,2 1 0,-1 1-1,1-1 1,0 2 0,0-1-1,13-4 1,-21 10-95,-1 1 0,0-1 0,0 1 0,1-1 0,-1 0 0,0 1 0,0 0 0,0-1 0,0 1 0,1 0 0,-1 0 0,0 0 0,0 0 1,0-1-1,-1 1 0,1 0 0,0 1 0,0-1 0,0 0 0,-1 0 0,1 0 0,-1 0 0,1 1 0,-1-1 0,1 0 0,-1 0 0,0 1 0,1 2 0,9 39-152,-9-33 198,-1 1-1,0-1 1,0 0 0,-1 1-1,-1-1 1,0 0 0,0 0-1,0 0 1,-2 0 0,1 0-1,-1-1 1,-1 0 0,1 1-1,-2-1 1,-9 13 0,-32 50 153,54-114 793,22-10-1294,-20 38 133,0-1-1,-1 0 0,0 0 0,-1-1 0,-1 1 1,-1-2-1,0 1 0,-1 0 0,-1-1 0,2-19 1,-5 36 221,-3 31 193,-3 0 363,3-20-338,0 0 0,1 0-1,0 0 1,1 0 0,0 0 0,0 0 0,2 1-1,-1-1 1,4 17 0,-2-25-216,-1 0 0,1 0-1,0-1 1,-1 1 0,1 0 0,0-1 0,1 1-1,-1-1 1,0 0 0,1 0 0,-1 0 0,1 0-1,0 0 1,0-1 0,0 1 0,0-1 0,0 0-1,0 0 1,0 0 0,0 0 0,0 0-1,0 0 1,4-1 0,12 3 144,0-2-1,33-1 1,-31 0-151,-21 0-86,1 0-1,0 0 1,-1 0 0,1 0-1,0 0 1,-1 0 0,1-1-1,0 1 1,-1 0 0,1 0-1,0-1 1,-1 1 0,1 0-1,-1-1 1,1 1 0,-1-1-1,1 1 1,0-1 0,-1 1-1,0-1 1,1 1 0,-1-1-1,1 1 1,-1-1 0,0 1-1,1-1 1,-1 0 0,0 1-1,0-1 1,1 0 0,-1-1-1,1-25-3618,-1 18 2109,0-25-5058</inkml:trace>
  <inkml:trace contextRef="#ctx0" brushRef="#br0" timeOffset="5555.87">2201 310 5891,'0'0'5453,"19"3"-4781,-3 0-488,2 0 307,0 0 0,0-1 0,0 0 0,0-2 0,0 0 0,30-5-1,-38 1-2583,-25 3-4047,9 2 5492,-9-1-2729</inkml:trace>
  <inkml:trace contextRef="#ctx0" brushRef="#br0" timeOffset="5895.02">2160 240 3153,'0'0'8692,"9"0"-8075,113-16 3525,-39 3-8162</inkml:trace>
  <inkml:trace contextRef="#ctx0" brushRef="#br0" timeOffset="6272">2600 126 7780,'0'0'4892,"16"11"-2787,-12-9-2004,34 25 1048,54 48 0,-81-65-1078,0 1 0,-1 0 1,0 0-1,-1 1 0,0 0 1,-1 1-1,0 0 0,-1 0 1,0 0-1,6 22 0,-9-18-39,-1 0-1,0-1 1,-1 1-1,-1 0 1,-1 0-1,0 0 1,-2 0-1,1 0 0,-2 0 1,0 0-1,-2-1 1,-6 19-1,3-15-332,-1 0 0,-1-1-1,-1 0 1,-1-1 0,0 0 0,-2-1-1,0 0 1,0-1 0,-18 14-1,3-9-4132,8-17-3062</inkml:trace>
  <inkml:trace contextRef="#ctx0" brushRef="#br0" timeOffset="7130.73">2959 69 2385,'0'0'7886,"5"-6"-3251,15-16-3683,-13 17-1030,-1 0 1,1 1-1,0 0 1,0 0-1,0 1 0,0 0 1,1 0-1,-1 1 1,1 0-1,0 0 1,-1 0-1,15 0 0,-23 38-821,-6-16 944,-1-1-1,-1 0 1,-1 0 0,-21 31-1,-3 4 22,-13 24 1897,82-93-642,303-117-241,-308 125-2709,-24 22-11823</inkml:trace>
  <inkml:trace contextRef="#ctx0" brushRef="#br0" timeOffset="15866.37">1199 1441 4178,'0'0'8185,"0"29"-5376,60 190-101,-43-96-3217,-3-124-7119,0-2 2063</inkml:trace>
  <inkml:trace contextRef="#ctx0" brushRef="#br0" timeOffset="16797.99">1547 1601 4274,'0'0'5125,"10"-17"-816,-9 11-4261,-1-1 0,0 0 0,0 1 0,0-1 0,-1 1 1,0-1-1,-1 1 0,1-1 0,-1 1 0,-1 0 0,1 0 1,-1 0-1,0 0 0,0 0 0,-1 0 0,1 1 1,-7-7-1,9 11-80,-1 0 0,1 0 0,-1 0 0,1 1 0,-1-1 0,0 0 0,0 0 0,1 1 0,-1-1 0,0 1 0,0 0 0,0 0 0,1-1 0,-1 1 0,0 0 0,0 0 1,0 1-1,0-1 0,1 0 0,-1 1 0,0-1 0,0 1 0,0-1 0,-1 2 0,-39 19-443,41-21 484,-2 2-13,0 1-1,0-1 1,0 0-1,0 1 1,1-1-1,-1 1 1,1 0-1,-1 0 1,1 0-1,0 0 1,0 0-1,0 1 1,1-1-1,-1 1 1,1-1-1,0 1 1,0-1-1,0 1 1,0 0-1,0-1 1,1 1-1,0 0 1,0 0-1,0-1 1,0 1-1,1 0 1,-1 0-1,1-1 1,0 1-1,0 0 1,0-1-1,1 1 1,-1-1-1,1 1 1,0-1-1,0 0 1,4 6-1,-2-6-46,0 0-1,-1 0 1,2 0-1,-1-1 0,0 1 1,0-1-1,1 0 0,-1 0 1,1 0-1,-1-1 1,1 0-1,0 1 0,6-1 1,-8-1 37,1 1 0,0-1 0,0 1 0,-1 0 0,1 0 0,-1 0 0,1 0 0,-1 1 0,1-1 0,-1 1 0,0 0 0,0 0-1,0 0 1,0 0 0,0 1 0,0-1 0,-1 1 0,1 0 0,-1 0 0,1 0 0,-1 0 0,0 0 0,2 6 0,-2-5 91,-1 0 0,1 0-1,-1 0 1,0 1 0,0-1 0,-1 1-1,1-1 1,-1 1 0,0-1-1,0 1 1,0-1 0,-1 1 0,0-1-1,-1 5 1,2-7 7,-1 0 0,0 0 0,-1 0 0,1 0 0,0 0 0,0 0 0,-1-1 0,1 1 0,-1 0 0,0-1 0,1 1 0,-1-1 0,0 1-1,0-1 1,0 0 0,0 0 0,0 0 0,0 0 0,0 0 0,0-1 0,-1 1 0,1 0 0,0-1 0,0 0 0,-1 1 0,1-1 0,0 0 0,-3-1 0,2 2-40,1-1-1,-1 0 1,0 0 0,1 0-1,-1 0 1,1-1 0,-1 1-1,1-1 1,-1 1 0,1-1 0,-1 0-1,1 0 1,0 0 0,-1 0-1,1-1 1,0 1 0,0-1-1,0 1 1,0-1 0,0 0 0,0 0-1,0 1 1,1-1 0,-1-1-1,1 1 1,-1 0 0,1 0-1,0 0 1,0-1 0,0 1-1,0-1 1,0 1 0,0-1 0,1 1-1,-1-1 1,1 1 0,0-1-1,0 1 1,0-1 0,0 0-1,1-3 1,0-1-23,0-1 1,0 1-1,1 0 0,1-1 0,-1 1 0,1 0 0,0 0 0,0 1 1,1-1-1,0 1 0,0-1 0,1 1 0,9-9 0,-1 2-20,1 1 0,1 0-1,0 1 1,0 1-1,1 0 1,1 1-1,-1 1 1,1 1-1,29-9 1,-45 16-207,-1 0 0,0 0 0,0-1 1,1 1-1,-1 0 0,0 0 0,1 0 0,-1 0 1,0 0-1,1 0 0,-1 0 0,0 0 0,0 0 1,1 0-1,-1 0 0,0 0 0,1 0 0,-1 0 1,0 0-1,1 0 0,-1 1 0,0-1 0,0 0 1,1 0-1,-1 0 0,0 0 0,0 1 0,1-1 1,0 2-1442,-1-2 1441,0 0 1,1 0-1,-1 1 0,0-1 0,0 1 131</inkml:trace>
  <inkml:trace contextRef="#ctx0" brushRef="#br0" timeOffset="17266.38">1916 1562 6339,'0'0'4229,"7"0"-3523,40-1 1038,0-1-1,78-15 0,-89 15-6022,-18 2 44,-4-1-1194</inkml:trace>
  <inkml:trace contextRef="#ctx0" brushRef="#br0" timeOffset="17702.07">2452 1274 8836,'0'0'2479,"3"7"-2037,3 17 554,0 1 1,-1 0-1,1 40 0,-4-36-562,2 0 0,0 0-1,11 34 1,-14-57-53,1 3-1226</inkml:trace>
  <inkml:trace contextRef="#ctx0" brushRef="#br0" timeOffset="18043.88">2845 1374 11429,'0'0'2625,"17"-6"-2347,6-4-256,-14 5 25,1 1 1,-1 0-1,1 1 0,0 0 0,0 1 1,0 0-1,11 0 0,-16 4-4022,-10 4-418,5-6 4488,-14 11-3545</inkml:trace>
  <inkml:trace contextRef="#ctx0" brushRef="#br0" timeOffset="18386.09">2845 1374 6499,'-31'96'2929,"36"-96"-2913,7 0 1057,7-3 720,5-2-913,1-1-512,1 2 160,-4 1 97,-5 0-337,-4-1-272,-4 3 32,-6-1-48,-1 2-224,-1-1-769,3-5-3777,-1-3-480</inkml:trace>
  <inkml:trace contextRef="#ctx0" brushRef="#br0" timeOffset="18712.24">3337 1087 8900,'0'0'2385,"0"26"-1190,2 1-436,1-1-1,0 0 1,2 0-1,11 34 1,1 3-531,-12-18-75,-5-25-3481</inkml:trace>
  <inkml:trace contextRef="#ctx0" brushRef="#br0" timeOffset="19406.27">3539 1027 7668,'0'0'5944,"17"0"-5147,29 1-542,-18 0-202,-1-1-1,1-1 1,-1-1-1,54-12 1,-80 14 78,-1 34-462,-3 39 986,-19 106 1,12-109-311,8-58 641,-1 6-3022,2-17 1722,0 0 0,0 0 0,1-1 0,-1 1 0,0 0 0,0-1 0,0 1 0,0-1-1,0 1 1,0-1 0,0 1 0,0-1 0,0 0 0,0 0 0,0 1 0,0-1 0,0 0 0,0 0 0,-1 0 0,1 0 0,0 0 0,0 0 0,0 0 0,0-1 0,0 1 0,-2-1 0,-18-3-4779</inkml:trace>
  <inkml:trace contextRef="#ctx0" brushRef="#br0" timeOffset="19744.8">3551 1261 3698,'0'0'12357,"124"-13"-11156,-78 7-961,0 2-240,-5 1 32,-2 1-64,-5 1-528,-4-2-2274,-9-7-3969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6D01-D076-45D2-BBDF-2EE99512B7E4}">
  <dimension ref="A1:H19"/>
  <sheetViews>
    <sheetView zoomScale="130" zoomScaleNormal="130" workbookViewId="0">
      <selection activeCell="C1" sqref="C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</v>
      </c>
      <c r="C2">
        <v>8</v>
      </c>
    </row>
    <row r="3" spans="1:8" x14ac:dyDescent="0.25">
      <c r="A3" t="s">
        <v>3</v>
      </c>
      <c r="B3" t="s">
        <v>4</v>
      </c>
      <c r="C3">
        <v>4</v>
      </c>
    </row>
    <row r="4" spans="1:8" x14ac:dyDescent="0.25">
      <c r="A4" t="s">
        <v>3</v>
      </c>
      <c r="B4" t="s">
        <v>4</v>
      </c>
      <c r="C4">
        <v>1</v>
      </c>
    </row>
    <row r="5" spans="1:8" x14ac:dyDescent="0.25">
      <c r="A5" t="s">
        <v>3</v>
      </c>
      <c r="B5" t="s">
        <v>5</v>
      </c>
      <c r="C5">
        <v>3</v>
      </c>
      <c r="H5" t="s">
        <v>14</v>
      </c>
    </row>
    <row r="6" spans="1:8" x14ac:dyDescent="0.25">
      <c r="A6" t="s">
        <v>3</v>
      </c>
      <c r="B6" t="s">
        <v>5</v>
      </c>
      <c r="C6">
        <v>4</v>
      </c>
      <c r="H6" t="s">
        <v>42</v>
      </c>
    </row>
    <row r="7" spans="1:8" x14ac:dyDescent="0.25">
      <c r="A7" t="s">
        <v>3</v>
      </c>
      <c r="B7" t="s">
        <v>5</v>
      </c>
      <c r="C7">
        <v>8</v>
      </c>
      <c r="H7" t="s">
        <v>38</v>
      </c>
    </row>
    <row r="8" spans="1:8" x14ac:dyDescent="0.25">
      <c r="A8" t="s">
        <v>6</v>
      </c>
      <c r="B8" t="s">
        <v>4</v>
      </c>
      <c r="C8">
        <v>6</v>
      </c>
      <c r="H8" t="s">
        <v>39</v>
      </c>
    </row>
    <row r="9" spans="1:8" x14ac:dyDescent="0.25">
      <c r="A9" t="s">
        <v>6</v>
      </c>
      <c r="B9" t="s">
        <v>4</v>
      </c>
      <c r="C9">
        <v>6</v>
      </c>
      <c r="H9" t="s">
        <v>40</v>
      </c>
    </row>
    <row r="10" spans="1:8" x14ac:dyDescent="0.25">
      <c r="A10" t="s">
        <v>6</v>
      </c>
      <c r="B10" t="s">
        <v>4</v>
      </c>
      <c r="C10">
        <v>5</v>
      </c>
      <c r="H10" t="s">
        <v>41</v>
      </c>
    </row>
    <row r="11" spans="1:8" x14ac:dyDescent="0.25">
      <c r="A11" t="s">
        <v>6</v>
      </c>
      <c r="B11" t="s">
        <v>5</v>
      </c>
      <c r="C11">
        <v>4</v>
      </c>
    </row>
    <row r="12" spans="1:8" x14ac:dyDescent="0.25">
      <c r="A12" t="s">
        <v>6</v>
      </c>
      <c r="B12" t="s">
        <v>5</v>
      </c>
      <c r="C12">
        <v>1</v>
      </c>
    </row>
    <row r="13" spans="1:8" x14ac:dyDescent="0.25">
      <c r="A13" t="s">
        <v>6</v>
      </c>
      <c r="B13" t="s">
        <v>5</v>
      </c>
      <c r="C13">
        <v>10</v>
      </c>
    </row>
    <row r="14" spans="1:8" x14ac:dyDescent="0.25">
      <c r="A14" t="s">
        <v>7</v>
      </c>
      <c r="B14" t="s">
        <v>4</v>
      </c>
      <c r="C14">
        <v>5</v>
      </c>
    </row>
    <row r="15" spans="1:8" x14ac:dyDescent="0.25">
      <c r="A15" t="s">
        <v>7</v>
      </c>
      <c r="B15" t="s">
        <v>4</v>
      </c>
      <c r="C15">
        <v>9</v>
      </c>
    </row>
    <row r="16" spans="1:8" x14ac:dyDescent="0.25">
      <c r="A16" t="s">
        <v>7</v>
      </c>
      <c r="B16" t="s">
        <v>4</v>
      </c>
      <c r="C16">
        <v>8</v>
      </c>
    </row>
    <row r="17" spans="1:3" x14ac:dyDescent="0.25">
      <c r="A17" t="s">
        <v>7</v>
      </c>
      <c r="B17" t="s">
        <v>5</v>
      </c>
      <c r="C17">
        <v>8</v>
      </c>
    </row>
    <row r="18" spans="1:3" x14ac:dyDescent="0.25">
      <c r="A18" t="s">
        <v>7</v>
      </c>
      <c r="B18" t="s">
        <v>5</v>
      </c>
      <c r="C18">
        <v>5</v>
      </c>
    </row>
    <row r="19" spans="1:3" x14ac:dyDescent="0.25">
      <c r="A19" t="s">
        <v>7</v>
      </c>
      <c r="B19" t="s">
        <v>5</v>
      </c>
      <c r="C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B1" zoomScale="120" zoomScaleNormal="120" workbookViewId="0">
      <selection activeCell="H5" sqref="H5:H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F1" t="s">
        <v>8</v>
      </c>
      <c r="G1" t="s">
        <v>9</v>
      </c>
      <c r="H1" t="s">
        <v>10</v>
      </c>
      <c r="K1" s="12" t="s">
        <v>34</v>
      </c>
      <c r="P1" t="s">
        <v>8</v>
      </c>
      <c r="Q1" t="s">
        <v>9</v>
      </c>
      <c r="R1" t="s">
        <v>10</v>
      </c>
    </row>
    <row r="2" spans="1:18" x14ac:dyDescent="0.25">
      <c r="A2" t="s">
        <v>3</v>
      </c>
      <c r="B2" t="s">
        <v>4</v>
      </c>
      <c r="C2">
        <v>8</v>
      </c>
      <c r="E2" t="s">
        <v>11</v>
      </c>
      <c r="F2">
        <v>8</v>
      </c>
      <c r="G2">
        <v>6</v>
      </c>
      <c r="H2">
        <v>5</v>
      </c>
      <c r="K2" t="s">
        <v>8</v>
      </c>
      <c r="L2" t="s">
        <v>9</v>
      </c>
      <c r="M2" t="s">
        <v>10</v>
      </c>
      <c r="O2" t="s">
        <v>11</v>
      </c>
      <c r="P2">
        <f t="array" ref="P2:P7">K3</f>
        <v>4.666666666666667</v>
      </c>
      <c r="Q2">
        <f t="array" ref="Q2:Q7">L3</f>
        <v>5.333333333333333</v>
      </c>
      <c r="R2">
        <f t="array" ref="R2:R7">M3</f>
        <v>7.166666666666667</v>
      </c>
    </row>
    <row r="3" spans="1:18" x14ac:dyDescent="0.25">
      <c r="A3" t="s">
        <v>3</v>
      </c>
      <c r="B3" t="s">
        <v>4</v>
      </c>
      <c r="C3">
        <v>4</v>
      </c>
      <c r="F3">
        <v>4</v>
      </c>
      <c r="G3">
        <v>6</v>
      </c>
      <c r="H3">
        <v>9</v>
      </c>
      <c r="K3">
        <f>AVERAGE(F2:F7)</f>
        <v>4.666666666666667</v>
      </c>
      <c r="L3">
        <f>AVERAGE(G2:G7)</f>
        <v>5.333333333333333</v>
      </c>
      <c r="M3">
        <f>AVERAGE(H2:H7)</f>
        <v>7.166666666666667</v>
      </c>
      <c r="P3">
        <v>4.666666666666667</v>
      </c>
      <c r="Q3">
        <v>5.333333333333333</v>
      </c>
      <c r="R3">
        <v>7.166666666666667</v>
      </c>
    </row>
    <row r="4" spans="1:18" x14ac:dyDescent="0.25">
      <c r="A4" t="s">
        <v>3</v>
      </c>
      <c r="B4" t="s">
        <v>4</v>
      </c>
      <c r="C4">
        <v>1</v>
      </c>
      <c r="F4">
        <v>1</v>
      </c>
      <c r="G4">
        <v>5</v>
      </c>
      <c r="H4">
        <v>8</v>
      </c>
      <c r="P4">
        <v>4.666666666666667</v>
      </c>
      <c r="Q4">
        <v>5.333333333333333</v>
      </c>
      <c r="R4">
        <v>7.166666666666667</v>
      </c>
    </row>
    <row r="5" spans="1:18" x14ac:dyDescent="0.25">
      <c r="A5" t="s">
        <v>3</v>
      </c>
      <c r="B5" t="s">
        <v>5</v>
      </c>
      <c r="C5">
        <v>3</v>
      </c>
      <c r="E5" t="s">
        <v>12</v>
      </c>
      <c r="F5">
        <v>3</v>
      </c>
      <c r="G5">
        <v>4</v>
      </c>
      <c r="H5">
        <v>8</v>
      </c>
      <c r="K5" t="s">
        <v>11</v>
      </c>
      <c r="L5" t="s">
        <v>12</v>
      </c>
      <c r="O5" t="s">
        <v>12</v>
      </c>
      <c r="P5">
        <v>4.666666666666667</v>
      </c>
      <c r="Q5">
        <v>5.333333333333333</v>
      </c>
      <c r="R5">
        <v>7.166666666666667</v>
      </c>
    </row>
    <row r="6" spans="1:18" x14ac:dyDescent="0.25">
      <c r="A6" t="s">
        <v>3</v>
      </c>
      <c r="B6" t="s">
        <v>5</v>
      </c>
      <c r="C6">
        <v>4</v>
      </c>
      <c r="F6">
        <v>4</v>
      </c>
      <c r="G6">
        <v>1</v>
      </c>
      <c r="H6">
        <v>5</v>
      </c>
      <c r="K6">
        <f>AVERAGE(F2:H4)</f>
        <v>5.7777777777777777</v>
      </c>
      <c r="L6">
        <f>AVERAGE(F5:H7)</f>
        <v>5.666666666666667</v>
      </c>
      <c r="P6">
        <v>4.666666666666667</v>
      </c>
      <c r="Q6">
        <v>5.333333333333333</v>
      </c>
      <c r="R6">
        <v>7.166666666666667</v>
      </c>
    </row>
    <row r="7" spans="1:18" x14ac:dyDescent="0.25">
      <c r="A7" t="s">
        <v>3</v>
      </c>
      <c r="B7" t="s">
        <v>5</v>
      </c>
      <c r="C7">
        <v>8</v>
      </c>
      <c r="F7">
        <v>8</v>
      </c>
      <c r="G7">
        <v>10</v>
      </c>
      <c r="H7">
        <v>8</v>
      </c>
      <c r="P7">
        <v>4.666666666666667</v>
      </c>
      <c r="Q7">
        <v>5.333333333333333</v>
      </c>
      <c r="R7">
        <v>7.166666666666667</v>
      </c>
    </row>
    <row r="8" spans="1:18" x14ac:dyDescent="0.25">
      <c r="A8" t="s">
        <v>6</v>
      </c>
      <c r="B8" t="s">
        <v>4</v>
      </c>
      <c r="C8">
        <v>6</v>
      </c>
    </row>
    <row r="9" spans="1:18" x14ac:dyDescent="0.25">
      <c r="A9" t="s">
        <v>6</v>
      </c>
      <c r="B9" t="s">
        <v>4</v>
      </c>
      <c r="C9">
        <v>6</v>
      </c>
      <c r="F9">
        <f>AVERAGE(F2:F4)</f>
        <v>4.333333333333333</v>
      </c>
      <c r="G9">
        <f t="shared" ref="G9:H9" si="0">AVERAGE(G2:G4)</f>
        <v>5.666666666666667</v>
      </c>
      <c r="H9">
        <f t="shared" si="0"/>
        <v>7.333333333333333</v>
      </c>
      <c r="O9" t="s">
        <v>31</v>
      </c>
      <c r="P9" s="7" cm="1">
        <f t="array" ref="P9">SUMSQ(P2:R7-C21)</f>
        <v>20.111111111111111</v>
      </c>
    </row>
    <row r="10" spans="1:18" x14ac:dyDescent="0.25">
      <c r="A10" t="s">
        <v>6</v>
      </c>
      <c r="B10" t="s">
        <v>4</v>
      </c>
      <c r="C10">
        <v>5</v>
      </c>
      <c r="F10">
        <f>AVERAGE(F5:F7)</f>
        <v>5</v>
      </c>
      <c r="G10">
        <f t="shared" ref="G10:H10" si="1">AVERAGE(G5:G7)</f>
        <v>5</v>
      </c>
      <c r="H10">
        <f t="shared" si="1"/>
        <v>7</v>
      </c>
      <c r="K10">
        <f>H10 - L6 - M3 +C21</f>
        <v>-0.1111111111111116</v>
      </c>
    </row>
    <row r="11" spans="1:18" x14ac:dyDescent="0.25">
      <c r="A11" t="s">
        <v>6</v>
      </c>
      <c r="B11" t="s">
        <v>5</v>
      </c>
      <c r="C11">
        <v>4</v>
      </c>
      <c r="P11" t="s">
        <v>8</v>
      </c>
      <c r="Q11" t="s">
        <v>9</v>
      </c>
      <c r="R11" t="s">
        <v>10</v>
      </c>
    </row>
    <row r="12" spans="1:18" x14ac:dyDescent="0.25">
      <c r="A12" t="s">
        <v>6</v>
      </c>
      <c r="B12" t="s">
        <v>5</v>
      </c>
      <c r="C12">
        <v>1</v>
      </c>
      <c r="F12" cm="1">
        <f t="array" ref="F12">SUMSQ(F2:F4-F9)</f>
        <v>24.666666666666664</v>
      </c>
      <c r="G12" cm="1">
        <f t="array" ref="G12">SUMSQ(G2:G4-G9)</f>
        <v>0.66666666666666674</v>
      </c>
      <c r="H12" cm="1">
        <f t="array" ref="H12">SUMSQ(H2:H4-H9)</f>
        <v>8.6666666666666661</v>
      </c>
      <c r="O12" t="s">
        <v>11</v>
      </c>
      <c r="P12">
        <f t="array" ref="P12:R14">K6</f>
        <v>5.7777777777777777</v>
      </c>
      <c r="Q12">
        <v>5.7777777777777777</v>
      </c>
      <c r="R12">
        <v>5.7777777777777777</v>
      </c>
    </row>
    <row r="13" spans="1:18" x14ac:dyDescent="0.25">
      <c r="A13" t="s">
        <v>6</v>
      </c>
      <c r="B13" t="s">
        <v>5</v>
      </c>
      <c r="C13">
        <v>10</v>
      </c>
      <c r="F13" cm="1">
        <f t="array" ref="F13">SUMSQ(F5:F7-F10)</f>
        <v>14</v>
      </c>
      <c r="G13" cm="1">
        <f t="array" ref="G13">SUMSQ(G5:G7-G10)</f>
        <v>42</v>
      </c>
      <c r="H13" cm="1">
        <f t="array" ref="H13">SUMSQ(H5:H7-H10)</f>
        <v>6</v>
      </c>
      <c r="P13">
        <v>5.7777777777777777</v>
      </c>
      <c r="Q13">
        <v>5.7777777777777777</v>
      </c>
      <c r="R13">
        <v>5.7777777777777777</v>
      </c>
    </row>
    <row r="14" spans="1:18" x14ac:dyDescent="0.25">
      <c r="A14" t="s">
        <v>7</v>
      </c>
      <c r="B14" t="s">
        <v>4</v>
      </c>
      <c r="C14">
        <v>5</v>
      </c>
      <c r="P14">
        <v>5.7777777777777777</v>
      </c>
      <c r="Q14">
        <v>5.7777777777777777</v>
      </c>
      <c r="R14">
        <v>5.7777777777777777</v>
      </c>
    </row>
    <row r="15" spans="1:18" x14ac:dyDescent="0.25">
      <c r="A15" t="s">
        <v>7</v>
      </c>
      <c r="B15" t="s">
        <v>4</v>
      </c>
      <c r="C15">
        <v>9</v>
      </c>
      <c r="G15" t="s">
        <v>15</v>
      </c>
      <c r="H15" s="8">
        <f>SUM(F12:H13)</f>
        <v>96</v>
      </c>
      <c r="O15" t="s">
        <v>12</v>
      </c>
      <c r="P15">
        <f t="array" ref="P15:R17">L6</f>
        <v>5.666666666666667</v>
      </c>
      <c r="Q15">
        <v>5.666666666666667</v>
      </c>
      <c r="R15">
        <v>5.666666666666667</v>
      </c>
    </row>
    <row r="16" spans="1:18" x14ac:dyDescent="0.25">
      <c r="A16" t="s">
        <v>7</v>
      </c>
      <c r="B16" t="s">
        <v>4</v>
      </c>
      <c r="C16">
        <v>8</v>
      </c>
      <c r="P16">
        <v>5.666666666666667</v>
      </c>
      <c r="Q16">
        <v>5.666666666666667</v>
      </c>
      <c r="R16">
        <v>5.666666666666667</v>
      </c>
    </row>
    <row r="17" spans="1:18" x14ac:dyDescent="0.25">
      <c r="A17" t="s">
        <v>7</v>
      </c>
      <c r="B17" t="s">
        <v>5</v>
      </c>
      <c r="C17">
        <v>8</v>
      </c>
      <c r="P17">
        <v>5.666666666666667</v>
      </c>
      <c r="Q17">
        <v>5.666666666666667</v>
      </c>
      <c r="R17">
        <v>5.666666666666667</v>
      </c>
    </row>
    <row r="18" spans="1:18" x14ac:dyDescent="0.25">
      <c r="A18" t="s">
        <v>7</v>
      </c>
      <c r="B18" t="s">
        <v>5</v>
      </c>
      <c r="C18">
        <v>5</v>
      </c>
      <c r="E18" t="s">
        <v>17</v>
      </c>
    </row>
    <row r="19" spans="1:18" x14ac:dyDescent="0.25">
      <c r="A19" t="s">
        <v>7</v>
      </c>
      <c r="B19" t="s">
        <v>5</v>
      </c>
      <c r="C19">
        <v>8</v>
      </c>
      <c r="O19" t="s">
        <v>32</v>
      </c>
      <c r="Q19" s="5" cm="1">
        <f t="array" ref="Q19">SUMSQ(P12:R17-C21)</f>
        <v>5.5555555555555171E-2</v>
      </c>
    </row>
    <row r="21" spans="1:18" ht="15.75" thickBot="1" x14ac:dyDescent="0.3">
      <c r="A21" t="s">
        <v>13</v>
      </c>
      <c r="C21">
        <f>AVERAGE(C2:C19)</f>
        <v>5.7222222222222223</v>
      </c>
      <c r="E21" t="s">
        <v>19</v>
      </c>
    </row>
    <row r="22" spans="1:18" x14ac:dyDescent="0.25">
      <c r="A22" t="s">
        <v>14</v>
      </c>
      <c r="C22" s="11" cm="1">
        <f t="array" ref="C22">SUMSQ(C2:C19-C21)</f>
        <v>117.61111111111109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26</v>
      </c>
      <c r="P22" t="s">
        <v>8</v>
      </c>
      <c r="Q22" t="s">
        <v>9</v>
      </c>
      <c r="R22" t="s">
        <v>10</v>
      </c>
    </row>
    <row r="23" spans="1:18" x14ac:dyDescent="0.25">
      <c r="A23" t="s">
        <v>15</v>
      </c>
      <c r="B23" t="s">
        <v>16</v>
      </c>
      <c r="D23" t="s">
        <v>49</v>
      </c>
      <c r="E23" s="1" t="s">
        <v>27</v>
      </c>
      <c r="F23" s="4">
        <v>5.5555555555557135E-2</v>
      </c>
      <c r="G23" s="1">
        <v>1</v>
      </c>
      <c r="H23" s="1">
        <v>5.5555555555557135E-2</v>
      </c>
      <c r="I23" s="1">
        <v>6.9444444444446418E-3</v>
      </c>
      <c r="J23" s="1">
        <v>0.93496049548765825</v>
      </c>
      <c r="K23" s="1">
        <v>4.7472253467225149</v>
      </c>
      <c r="O23" t="s">
        <v>11</v>
      </c>
      <c r="P23" s="13">
        <f>F9-K3-K6+C21</f>
        <v>-0.38888888888888928</v>
      </c>
      <c r="Q23">
        <f>G9-L3-K6+C21</f>
        <v>0.27777777777777857</v>
      </c>
      <c r="R23" s="13">
        <f>H9-M3-K6+C21</f>
        <v>0.11111111111111072</v>
      </c>
    </row>
    <row r="24" spans="1:18" x14ac:dyDescent="0.25">
      <c r="E24" s="1" t="s">
        <v>28</v>
      </c>
      <c r="F24" s="6">
        <v>20.1111111111111</v>
      </c>
      <c r="G24" s="1">
        <v>2</v>
      </c>
      <c r="H24" s="1">
        <v>10.05555555555555</v>
      </c>
      <c r="I24" s="1">
        <v>1.2569444444444438</v>
      </c>
      <c r="J24" s="1">
        <v>0.31943662758048541</v>
      </c>
      <c r="K24" s="1">
        <v>3.8852938346523942</v>
      </c>
      <c r="P24" s="13">
        <f>F9-K3-K6+C21</f>
        <v>-0.38888888888888928</v>
      </c>
      <c r="Q24">
        <f>G9-L3-K6+C21</f>
        <v>0.27777777777777857</v>
      </c>
      <c r="R24" s="13">
        <f t="array" ref="R24:R25">H9-M3-K6+C21</f>
        <v>0.11111111111111072</v>
      </c>
    </row>
    <row r="25" spans="1:18" x14ac:dyDescent="0.25">
      <c r="E25" s="1" t="s">
        <v>29</v>
      </c>
      <c r="F25" s="1">
        <v>1.4444444444444429</v>
      </c>
      <c r="G25" s="1">
        <v>2</v>
      </c>
      <c r="H25" s="1">
        <v>0.72222222222222143</v>
      </c>
      <c r="I25" s="1">
        <v>9.0277777777777679E-2</v>
      </c>
      <c r="J25" s="1">
        <v>0.91429194724951812</v>
      </c>
      <c r="K25" s="1">
        <v>3.8852938346523942</v>
      </c>
      <c r="P25" s="13">
        <f>F9-K3-K6+C21</f>
        <v>-0.38888888888888928</v>
      </c>
      <c r="Q25">
        <f>G9-L3-K6+C21</f>
        <v>0.27777777777777857</v>
      </c>
      <c r="R25" s="13">
        <v>0.11111111111111072</v>
      </c>
    </row>
    <row r="26" spans="1:18" x14ac:dyDescent="0.25">
      <c r="E26" s="1" t="s">
        <v>30</v>
      </c>
      <c r="F26" s="9">
        <v>96</v>
      </c>
      <c r="G26" s="1">
        <v>12</v>
      </c>
      <c r="H26" s="1">
        <v>8</v>
      </c>
      <c r="I26" s="1"/>
      <c r="J26" s="1"/>
      <c r="K26" s="1"/>
      <c r="O26" t="s">
        <v>12</v>
      </c>
      <c r="P26">
        <f>F10-K3-L6+C21</f>
        <v>0.3888888888888884</v>
      </c>
      <c r="Q26" s="13">
        <f>G10-L3-L6+C21</f>
        <v>-0.27777777777777768</v>
      </c>
      <c r="R26">
        <f t="array" ref="R26">H10-M3-L6+C21</f>
        <v>-0.1111111111111116</v>
      </c>
    </row>
    <row r="27" spans="1:18" x14ac:dyDescent="0.25">
      <c r="E27" s="1"/>
      <c r="F27" s="1"/>
      <c r="G27" s="1"/>
      <c r="H27" s="1"/>
      <c r="I27" s="1"/>
      <c r="J27" s="1"/>
      <c r="K27" s="1"/>
      <c r="P27">
        <f t="array" ref="P27:P28">F10-K3-L6+C21</f>
        <v>0.3888888888888884</v>
      </c>
      <c r="Q27" s="13">
        <f t="array" ref="Q27:Q28">G10-L3-L6+C21</f>
        <v>-0.27777777777777768</v>
      </c>
      <c r="R27">
        <f t="array" ref="R27:R28">H10-M3-L6+C21</f>
        <v>-0.1111111111111116</v>
      </c>
    </row>
    <row r="28" spans="1:18" ht="15.75" thickBot="1" x14ac:dyDescent="0.3">
      <c r="E28" s="2" t="s">
        <v>18</v>
      </c>
      <c r="F28" s="10">
        <v>117.6111111111111</v>
      </c>
      <c r="G28" s="2">
        <v>17</v>
      </c>
      <c r="H28" s="2"/>
      <c r="I28" s="2"/>
      <c r="J28" s="2"/>
      <c r="K28" s="2"/>
      <c r="P28">
        <v>0.3888888888888884</v>
      </c>
      <c r="Q28" s="13">
        <v>-0.27777777777777768</v>
      </c>
      <c r="R28">
        <v>-0.1111111111111116</v>
      </c>
    </row>
    <row r="30" spans="1:18" x14ac:dyDescent="0.25">
      <c r="O30" t="s">
        <v>33</v>
      </c>
      <c r="Q30" s="7">
        <f>SUMSQ(P23:R28)</f>
        <v>1.4444444444444451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2694-8AD3-4590-8090-D8548B3F1400}">
  <dimension ref="A1:L30"/>
  <sheetViews>
    <sheetView topLeftCell="A16" zoomScale="140" zoomScaleNormal="140" workbookViewId="0">
      <selection activeCell="E28" sqref="E28"/>
    </sheetView>
  </sheetViews>
  <sheetFormatPr defaultRowHeight="15" x14ac:dyDescent="0.25"/>
  <sheetData>
    <row r="1" spans="1:10" x14ac:dyDescent="0.25">
      <c r="B1" t="s">
        <v>8</v>
      </c>
      <c r="C1" t="s">
        <v>9</v>
      </c>
      <c r="D1" t="s">
        <v>10</v>
      </c>
      <c r="F1" t="s">
        <v>17</v>
      </c>
    </row>
    <row r="2" spans="1:10" x14ac:dyDescent="0.25">
      <c r="A2" t="s">
        <v>11</v>
      </c>
      <c r="B2">
        <v>8</v>
      </c>
      <c r="C2">
        <v>6</v>
      </c>
      <c r="D2">
        <v>5</v>
      </c>
    </row>
    <row r="3" spans="1:10" x14ac:dyDescent="0.25">
      <c r="B3">
        <v>4</v>
      </c>
      <c r="C3">
        <v>6</v>
      </c>
      <c r="D3">
        <v>9</v>
      </c>
      <c r="F3" t="s">
        <v>43</v>
      </c>
      <c r="G3" t="s">
        <v>8</v>
      </c>
      <c r="H3" t="s">
        <v>9</v>
      </c>
      <c r="I3" t="s">
        <v>10</v>
      </c>
      <c r="J3" t="s">
        <v>18</v>
      </c>
    </row>
    <row r="4" spans="1:10" ht="15.75" thickBot="1" x14ac:dyDescent="0.3">
      <c r="B4">
        <v>1</v>
      </c>
      <c r="C4">
        <v>5</v>
      </c>
      <c r="D4">
        <v>8</v>
      </c>
      <c r="F4" s="14" t="s">
        <v>11</v>
      </c>
      <c r="G4" s="14"/>
      <c r="H4" s="14"/>
      <c r="I4" s="14"/>
      <c r="J4" s="14"/>
    </row>
    <row r="5" spans="1:10" x14ac:dyDescent="0.25">
      <c r="A5" t="s">
        <v>12</v>
      </c>
      <c r="B5">
        <v>3</v>
      </c>
      <c r="C5">
        <v>4</v>
      </c>
      <c r="D5">
        <v>8</v>
      </c>
      <c r="F5" s="1" t="s">
        <v>44</v>
      </c>
      <c r="G5" s="1">
        <v>3</v>
      </c>
      <c r="H5" s="1">
        <v>3</v>
      </c>
      <c r="I5" s="1">
        <v>3</v>
      </c>
      <c r="J5" s="1">
        <v>9</v>
      </c>
    </row>
    <row r="6" spans="1:10" x14ac:dyDescent="0.25">
      <c r="B6">
        <v>4</v>
      </c>
      <c r="C6">
        <v>1</v>
      </c>
      <c r="D6">
        <v>5</v>
      </c>
      <c r="F6" s="1" t="s">
        <v>45</v>
      </c>
      <c r="G6" s="1">
        <v>13</v>
      </c>
      <c r="H6" s="1">
        <v>17</v>
      </c>
      <c r="I6" s="1">
        <v>22</v>
      </c>
      <c r="J6" s="1">
        <v>52</v>
      </c>
    </row>
    <row r="7" spans="1:10" x14ac:dyDescent="0.25">
      <c r="B7">
        <v>8</v>
      </c>
      <c r="C7">
        <v>10</v>
      </c>
      <c r="D7">
        <v>8</v>
      </c>
      <c r="F7" s="1" t="s">
        <v>46</v>
      </c>
      <c r="G7" s="1">
        <v>4.333333333333333</v>
      </c>
      <c r="H7" s="1">
        <v>5.666666666666667</v>
      </c>
      <c r="I7" s="1">
        <v>7.333333333333333</v>
      </c>
      <c r="J7" s="1">
        <v>5.7777777777777777</v>
      </c>
    </row>
    <row r="8" spans="1:10" x14ac:dyDescent="0.25">
      <c r="F8" s="1" t="s">
        <v>47</v>
      </c>
      <c r="G8" s="1">
        <v>12.333333333333332</v>
      </c>
      <c r="H8" s="1">
        <v>0.33333333333333337</v>
      </c>
      <c r="I8" s="1">
        <v>4.3333333333333286</v>
      </c>
      <c r="J8" s="1">
        <v>5.9444444444444429</v>
      </c>
    </row>
    <row r="9" spans="1:10" x14ac:dyDescent="0.25">
      <c r="F9" s="1"/>
      <c r="G9" s="1"/>
      <c r="H9" s="1"/>
      <c r="I9" s="1"/>
      <c r="J9" s="1"/>
    </row>
    <row r="10" spans="1:10" ht="15.75" thickBot="1" x14ac:dyDescent="0.3">
      <c r="F10" s="14" t="s">
        <v>12</v>
      </c>
      <c r="G10" s="14"/>
      <c r="H10" s="14"/>
      <c r="I10" s="14"/>
      <c r="J10" s="14"/>
    </row>
    <row r="11" spans="1:10" x14ac:dyDescent="0.25">
      <c r="B11" t="s">
        <v>48</v>
      </c>
      <c r="F11" s="1" t="s">
        <v>44</v>
      </c>
      <c r="G11" s="1">
        <v>3</v>
      </c>
      <c r="H11" s="1">
        <v>3</v>
      </c>
      <c r="I11" s="1">
        <v>3</v>
      </c>
      <c r="J11" s="1">
        <v>9</v>
      </c>
    </row>
    <row r="12" spans="1:10" x14ac:dyDescent="0.25">
      <c r="B12">
        <f>AVERAGE(B2:D7)</f>
        <v>5.7222222222222223</v>
      </c>
      <c r="F12" s="1" t="s">
        <v>45</v>
      </c>
      <c r="G12" s="1">
        <v>15</v>
      </c>
      <c r="H12" s="1">
        <v>15</v>
      </c>
      <c r="I12" s="1">
        <v>21</v>
      </c>
      <c r="J12" s="1">
        <v>51</v>
      </c>
    </row>
    <row r="13" spans="1:10" x14ac:dyDescent="0.25">
      <c r="F13" s="1" t="s">
        <v>46</v>
      </c>
      <c r="G13" s="1">
        <v>5</v>
      </c>
      <c r="H13" s="1">
        <v>5</v>
      </c>
      <c r="I13" s="1">
        <v>7</v>
      </c>
      <c r="J13" s="1">
        <v>5.666666666666667</v>
      </c>
    </row>
    <row r="14" spans="1:10" x14ac:dyDescent="0.25">
      <c r="B14" cm="1">
        <f t="array" ref="B14">SUMSQ(B2:D7-B12)</f>
        <v>117.6111111111111</v>
      </c>
      <c r="F14" s="1" t="s">
        <v>47</v>
      </c>
      <c r="G14" s="1">
        <v>7</v>
      </c>
      <c r="H14" s="1">
        <v>21</v>
      </c>
      <c r="I14" s="1">
        <v>3</v>
      </c>
      <c r="J14" s="1">
        <v>8.75</v>
      </c>
    </row>
    <row r="15" spans="1:10" x14ac:dyDescent="0.25">
      <c r="F15" s="1"/>
      <c r="G15" s="1"/>
      <c r="H15" s="1"/>
      <c r="I15" s="1"/>
      <c r="J15" s="1"/>
    </row>
    <row r="16" spans="1:10" ht="15.75" thickBot="1" x14ac:dyDescent="0.3">
      <c r="F16" s="14" t="s">
        <v>18</v>
      </c>
      <c r="G16" s="14"/>
      <c r="H16" s="14"/>
      <c r="I16" s="14"/>
    </row>
    <row r="17" spans="6:12" x14ac:dyDescent="0.25">
      <c r="F17" s="1" t="s">
        <v>44</v>
      </c>
      <c r="G17" s="1">
        <v>6</v>
      </c>
      <c r="H17" s="1">
        <v>6</v>
      </c>
      <c r="I17" s="1">
        <v>6</v>
      </c>
    </row>
    <row r="18" spans="6:12" x14ac:dyDescent="0.25">
      <c r="F18" s="1" t="s">
        <v>45</v>
      </c>
      <c r="G18" s="1">
        <v>28</v>
      </c>
      <c r="H18" s="1">
        <v>32</v>
      </c>
      <c r="I18" s="1">
        <v>43</v>
      </c>
    </row>
    <row r="19" spans="6:12" x14ac:dyDescent="0.25">
      <c r="F19" s="1" t="s">
        <v>46</v>
      </c>
      <c r="G19" s="1">
        <v>4.666666666666667</v>
      </c>
      <c r="H19" s="1">
        <v>5.333333333333333</v>
      </c>
      <c r="I19" s="1">
        <v>7.166666666666667</v>
      </c>
    </row>
    <row r="20" spans="6:12" x14ac:dyDescent="0.25">
      <c r="F20" s="1" t="s">
        <v>47</v>
      </c>
      <c r="G20" s="1">
        <v>7.8666666666666689</v>
      </c>
      <c r="H20" s="1">
        <v>8.6666666666666679</v>
      </c>
      <c r="I20" s="1">
        <v>2.9666666666666628</v>
      </c>
    </row>
    <row r="21" spans="6:12" x14ac:dyDescent="0.25">
      <c r="F21" s="1"/>
      <c r="G21" s="1"/>
      <c r="H21" s="1"/>
      <c r="I21" s="1"/>
    </row>
    <row r="23" spans="6:12" ht="15.75" thickBot="1" x14ac:dyDescent="0.3">
      <c r="F23" t="s">
        <v>19</v>
      </c>
    </row>
    <row r="24" spans="6:12" x14ac:dyDescent="0.25">
      <c r="F24" s="3" t="s">
        <v>20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26</v>
      </c>
    </row>
    <row r="25" spans="6:12" x14ac:dyDescent="0.25">
      <c r="F25" s="1" t="s">
        <v>27</v>
      </c>
      <c r="G25" s="1">
        <v>5.5555555555557135E-2</v>
      </c>
      <c r="H25" s="1">
        <v>1</v>
      </c>
      <c r="I25" s="1">
        <v>5.5555555555557135E-2</v>
      </c>
      <c r="J25" s="1">
        <v>6.9444444444446418E-3</v>
      </c>
      <c r="K25" s="1">
        <v>0.93496049548765825</v>
      </c>
      <c r="L25" s="1">
        <v>4.7472253467225149</v>
      </c>
    </row>
    <row r="26" spans="6:12" x14ac:dyDescent="0.25">
      <c r="F26" s="1" t="s">
        <v>28</v>
      </c>
      <c r="G26" s="1">
        <v>20.1111111111111</v>
      </c>
      <c r="H26" s="1">
        <v>2</v>
      </c>
      <c r="I26" s="1">
        <v>10.05555555555555</v>
      </c>
      <c r="J26" s="1">
        <v>1.2569444444444438</v>
      </c>
      <c r="K26" s="1">
        <v>0.31943662758048541</v>
      </c>
      <c r="L26" s="1">
        <v>3.8852938346523942</v>
      </c>
    </row>
    <row r="27" spans="6:12" x14ac:dyDescent="0.25">
      <c r="F27" s="1" t="s">
        <v>29</v>
      </c>
      <c r="G27" s="1">
        <v>1.4444444444444429</v>
      </c>
      <c r="H27" s="1">
        <v>2</v>
      </c>
      <c r="I27" s="1">
        <v>0.72222222222222143</v>
      </c>
      <c r="J27" s="1">
        <v>9.0277777777777679E-2</v>
      </c>
      <c r="K27" s="1">
        <v>0.91429194724951812</v>
      </c>
      <c r="L27" s="1">
        <v>3.8852938346523942</v>
      </c>
    </row>
    <row r="28" spans="6:12" x14ac:dyDescent="0.25">
      <c r="F28" s="1" t="s">
        <v>30</v>
      </c>
      <c r="G28" s="1">
        <v>96</v>
      </c>
      <c r="H28" s="1">
        <v>12</v>
      </c>
      <c r="I28" s="1">
        <v>8</v>
      </c>
      <c r="J28" s="1"/>
      <c r="K28" s="1"/>
      <c r="L28" s="1"/>
    </row>
    <row r="29" spans="6:12" x14ac:dyDescent="0.25">
      <c r="F29" s="1"/>
      <c r="G29" s="1"/>
      <c r="H29" s="1"/>
      <c r="I29" s="1"/>
      <c r="J29" s="1"/>
      <c r="K29" s="1"/>
      <c r="L29" s="1"/>
    </row>
    <row r="30" spans="6:12" ht="15.75" thickBot="1" x14ac:dyDescent="0.3">
      <c r="F30" s="2" t="s">
        <v>18</v>
      </c>
      <c r="G30" s="2">
        <v>117.6111111111111</v>
      </c>
      <c r="H30" s="2">
        <v>17</v>
      </c>
      <c r="I30" s="2"/>
      <c r="J30" s="2"/>
      <c r="K30" s="2"/>
      <c r="L30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"/>
  <sheetViews>
    <sheetView topLeftCell="A13" zoomScale="90" zoomScaleNormal="90" workbookViewId="0">
      <selection activeCell="E41" sqref="E4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F1" t="s">
        <v>8</v>
      </c>
      <c r="G1" t="s">
        <v>9</v>
      </c>
      <c r="H1" t="s">
        <v>10</v>
      </c>
      <c r="K1" s="12" t="s">
        <v>34</v>
      </c>
      <c r="P1" t="s">
        <v>8</v>
      </c>
      <c r="Q1" t="s">
        <v>9</v>
      </c>
      <c r="R1" t="s">
        <v>10</v>
      </c>
    </row>
    <row r="2" spans="1:18" x14ac:dyDescent="0.25">
      <c r="A2" t="s">
        <v>3</v>
      </c>
      <c r="B2" t="s">
        <v>4</v>
      </c>
      <c r="C2">
        <v>8</v>
      </c>
      <c r="E2" t="s">
        <v>11</v>
      </c>
      <c r="F2">
        <v>8</v>
      </c>
      <c r="G2">
        <v>6</v>
      </c>
      <c r="H2">
        <v>5</v>
      </c>
      <c r="K2" t="s">
        <v>8</v>
      </c>
      <c r="L2" t="s">
        <v>9</v>
      </c>
      <c r="M2" t="s">
        <v>10</v>
      </c>
      <c r="O2" t="s">
        <v>11</v>
      </c>
      <c r="P2">
        <f t="array" ref="P2:P7">K3</f>
        <v>4.666666666666667</v>
      </c>
      <c r="Q2">
        <f t="array" ref="Q2:Q7">L3</f>
        <v>5.333333333333333</v>
      </c>
      <c r="R2">
        <f t="array" ref="R2:R7">M3</f>
        <v>7.166666666666667</v>
      </c>
    </row>
    <row r="3" spans="1:18" x14ac:dyDescent="0.25">
      <c r="A3" t="s">
        <v>3</v>
      </c>
      <c r="B3" t="s">
        <v>4</v>
      </c>
      <c r="C3">
        <v>4</v>
      </c>
      <c r="F3">
        <v>4</v>
      </c>
      <c r="G3">
        <v>6</v>
      </c>
      <c r="H3">
        <v>9</v>
      </c>
      <c r="K3">
        <f>AVERAGE(F2:F7)</f>
        <v>4.666666666666667</v>
      </c>
      <c r="L3">
        <f>AVERAGE(G2:G7)</f>
        <v>5.333333333333333</v>
      </c>
      <c r="M3">
        <f>AVERAGE(H2:H7)</f>
        <v>7.166666666666667</v>
      </c>
      <c r="P3">
        <v>4.666666666666667</v>
      </c>
      <c r="Q3">
        <v>5.333333333333333</v>
      </c>
      <c r="R3">
        <v>7.166666666666667</v>
      </c>
    </row>
    <row r="4" spans="1:18" x14ac:dyDescent="0.25">
      <c r="A4" t="s">
        <v>3</v>
      </c>
      <c r="B4" t="s">
        <v>4</v>
      </c>
      <c r="C4">
        <v>1</v>
      </c>
      <c r="F4">
        <v>1</v>
      </c>
      <c r="G4">
        <v>5</v>
      </c>
      <c r="H4">
        <v>8</v>
      </c>
      <c r="P4">
        <v>4.666666666666667</v>
      </c>
      <c r="Q4">
        <v>5.333333333333333</v>
      </c>
      <c r="R4">
        <v>7.166666666666667</v>
      </c>
    </row>
    <row r="5" spans="1:18" x14ac:dyDescent="0.25">
      <c r="A5" t="s">
        <v>3</v>
      </c>
      <c r="B5" t="s">
        <v>5</v>
      </c>
      <c r="C5">
        <v>3</v>
      </c>
      <c r="E5" t="s">
        <v>12</v>
      </c>
      <c r="F5">
        <v>3</v>
      </c>
      <c r="G5">
        <v>4</v>
      </c>
      <c r="H5">
        <v>8</v>
      </c>
      <c r="K5" t="s">
        <v>11</v>
      </c>
      <c r="L5" t="s">
        <v>12</v>
      </c>
      <c r="O5" t="s">
        <v>12</v>
      </c>
      <c r="P5">
        <v>4.666666666666667</v>
      </c>
      <c r="Q5">
        <v>5.333333333333333</v>
      </c>
      <c r="R5">
        <v>7.166666666666667</v>
      </c>
    </row>
    <row r="6" spans="1:18" x14ac:dyDescent="0.25">
      <c r="A6" t="s">
        <v>3</v>
      </c>
      <c r="B6" t="s">
        <v>5</v>
      </c>
      <c r="C6">
        <v>4</v>
      </c>
      <c r="F6">
        <v>4</v>
      </c>
      <c r="G6">
        <v>1</v>
      </c>
      <c r="H6">
        <v>5</v>
      </c>
      <c r="K6">
        <f>AVERAGE(F2:H4)</f>
        <v>5.7777777777777777</v>
      </c>
      <c r="L6">
        <f>AVERAGE(F5:H7)</f>
        <v>5.666666666666667</v>
      </c>
      <c r="P6">
        <v>4.666666666666667</v>
      </c>
      <c r="Q6">
        <v>5.333333333333333</v>
      </c>
      <c r="R6">
        <v>7.166666666666667</v>
      </c>
    </row>
    <row r="7" spans="1:18" x14ac:dyDescent="0.25">
      <c r="A7" t="s">
        <v>3</v>
      </c>
      <c r="B7" t="s">
        <v>5</v>
      </c>
      <c r="C7">
        <v>8</v>
      </c>
      <c r="F7">
        <v>8</v>
      </c>
      <c r="G7">
        <v>10</v>
      </c>
      <c r="H7">
        <v>8</v>
      </c>
      <c r="P7">
        <v>4.666666666666667</v>
      </c>
      <c r="Q7">
        <v>5.333333333333333</v>
      </c>
      <c r="R7">
        <v>7.166666666666667</v>
      </c>
    </row>
    <row r="8" spans="1:18" x14ac:dyDescent="0.25">
      <c r="A8" t="s">
        <v>6</v>
      </c>
      <c r="B8" t="s">
        <v>4</v>
      </c>
      <c r="C8">
        <v>6</v>
      </c>
    </row>
    <row r="9" spans="1:18" x14ac:dyDescent="0.25">
      <c r="A9" t="s">
        <v>6</v>
      </c>
      <c r="B9" t="s">
        <v>4</v>
      </c>
      <c r="C9">
        <v>6</v>
      </c>
      <c r="F9">
        <f>AVERAGE(F2:F4)</f>
        <v>4.333333333333333</v>
      </c>
      <c r="G9">
        <f t="shared" ref="G9:H9" si="0">AVERAGE(G2:G4)</f>
        <v>5.666666666666667</v>
      </c>
      <c r="H9">
        <f t="shared" si="0"/>
        <v>7.333333333333333</v>
      </c>
      <c r="O9" t="s">
        <v>31</v>
      </c>
      <c r="P9" s="7" cm="1">
        <f t="array" ref="P9">SUMSQ(P2:R7-C21)</f>
        <v>20.111111111111111</v>
      </c>
    </row>
    <row r="10" spans="1:18" x14ac:dyDescent="0.25">
      <c r="A10" t="s">
        <v>6</v>
      </c>
      <c r="B10" t="s">
        <v>4</v>
      </c>
      <c r="C10">
        <v>5</v>
      </c>
      <c r="F10">
        <f>AVERAGE(F5:F7)</f>
        <v>5</v>
      </c>
      <c r="G10">
        <f t="shared" ref="G10:H10" si="1">AVERAGE(G5:G7)</f>
        <v>5</v>
      </c>
      <c r="H10">
        <f t="shared" si="1"/>
        <v>7</v>
      </c>
    </row>
    <row r="11" spans="1:18" x14ac:dyDescent="0.25">
      <c r="A11" t="s">
        <v>6</v>
      </c>
      <c r="B11" t="s">
        <v>5</v>
      </c>
      <c r="C11">
        <v>4</v>
      </c>
      <c r="P11" t="s">
        <v>8</v>
      </c>
      <c r="Q11" t="s">
        <v>9</v>
      </c>
      <c r="R11" t="s">
        <v>10</v>
      </c>
    </row>
    <row r="12" spans="1:18" x14ac:dyDescent="0.25">
      <c r="A12" t="s">
        <v>6</v>
      </c>
      <c r="B12" t="s">
        <v>5</v>
      </c>
      <c r="C12">
        <v>1</v>
      </c>
      <c r="F12" cm="1">
        <f t="array" ref="F12">SUMSQ(F2:F4-F9)</f>
        <v>24.666666666666664</v>
      </c>
      <c r="G12" cm="1">
        <f t="array" ref="G12">SUMSQ(G2:G4-G9)</f>
        <v>0.66666666666666674</v>
      </c>
      <c r="H12" cm="1">
        <f t="array" ref="H12">SUMSQ(H2:H4-H9)</f>
        <v>8.6666666666666661</v>
      </c>
      <c r="O12" t="s">
        <v>11</v>
      </c>
      <c r="P12">
        <f t="array" ref="P12:R14">K6</f>
        <v>5.7777777777777777</v>
      </c>
      <c r="Q12">
        <v>5.7777777777777777</v>
      </c>
      <c r="R12">
        <v>5.7777777777777777</v>
      </c>
    </row>
    <row r="13" spans="1:18" x14ac:dyDescent="0.25">
      <c r="A13" t="s">
        <v>6</v>
      </c>
      <c r="B13" t="s">
        <v>5</v>
      </c>
      <c r="C13">
        <v>10</v>
      </c>
      <c r="F13" cm="1">
        <f t="array" ref="F13">SUMSQ(F5:F7-F10)</f>
        <v>14</v>
      </c>
      <c r="G13" cm="1">
        <f t="array" ref="G13">SUMSQ(G5:G7-G10)</f>
        <v>42</v>
      </c>
      <c r="H13" cm="1">
        <f t="array" ref="H13">SUMSQ(H5:H7-H10)</f>
        <v>6</v>
      </c>
      <c r="P13">
        <v>5.7777777777777777</v>
      </c>
      <c r="Q13">
        <v>5.7777777777777777</v>
      </c>
      <c r="R13">
        <v>5.7777777777777777</v>
      </c>
    </row>
    <row r="14" spans="1:18" x14ac:dyDescent="0.25">
      <c r="A14" t="s">
        <v>7</v>
      </c>
      <c r="B14" t="s">
        <v>4</v>
      </c>
      <c r="C14">
        <v>5</v>
      </c>
      <c r="P14">
        <v>5.7777777777777777</v>
      </c>
      <c r="Q14">
        <v>5.7777777777777777</v>
      </c>
      <c r="R14">
        <v>5.7777777777777777</v>
      </c>
    </row>
    <row r="15" spans="1:18" x14ac:dyDescent="0.25">
      <c r="A15" t="s">
        <v>7</v>
      </c>
      <c r="B15" t="s">
        <v>4</v>
      </c>
      <c r="C15">
        <v>9</v>
      </c>
      <c r="G15" t="s">
        <v>15</v>
      </c>
      <c r="H15" s="8">
        <f>SUM(F12:H13)</f>
        <v>96</v>
      </c>
      <c r="O15" t="s">
        <v>12</v>
      </c>
      <c r="P15">
        <f t="array" ref="P15:R17">L6</f>
        <v>5.666666666666667</v>
      </c>
      <c r="Q15">
        <v>5.666666666666667</v>
      </c>
      <c r="R15">
        <v>5.666666666666667</v>
      </c>
    </row>
    <row r="16" spans="1:18" x14ac:dyDescent="0.25">
      <c r="A16" t="s">
        <v>7</v>
      </c>
      <c r="B16" t="s">
        <v>4</v>
      </c>
      <c r="C16">
        <v>8</v>
      </c>
      <c r="P16">
        <v>5.666666666666667</v>
      </c>
      <c r="Q16">
        <v>5.666666666666667</v>
      </c>
      <c r="R16">
        <v>5.666666666666667</v>
      </c>
    </row>
    <row r="17" spans="1:18" x14ac:dyDescent="0.25">
      <c r="A17" t="s">
        <v>7</v>
      </c>
      <c r="B17" t="s">
        <v>5</v>
      </c>
      <c r="C17">
        <v>8</v>
      </c>
      <c r="P17">
        <v>5.666666666666667</v>
      </c>
      <c r="Q17">
        <v>5.666666666666667</v>
      </c>
      <c r="R17">
        <v>5.666666666666667</v>
      </c>
    </row>
    <row r="18" spans="1:18" x14ac:dyDescent="0.25">
      <c r="A18" t="s">
        <v>7</v>
      </c>
      <c r="B18" t="s">
        <v>5</v>
      </c>
      <c r="C18">
        <v>5</v>
      </c>
      <c r="E18" t="s">
        <v>17</v>
      </c>
    </row>
    <row r="19" spans="1:18" x14ac:dyDescent="0.25">
      <c r="A19" t="s">
        <v>7</v>
      </c>
      <c r="B19" t="s">
        <v>5</v>
      </c>
      <c r="C19">
        <v>8</v>
      </c>
      <c r="O19" t="s">
        <v>32</v>
      </c>
      <c r="Q19" s="5" cm="1">
        <f t="array" ref="Q19">SUMSQ(P12:R17-C21)</f>
        <v>5.5555555555555171E-2</v>
      </c>
    </row>
    <row r="21" spans="1:18" ht="15.75" thickBot="1" x14ac:dyDescent="0.3">
      <c r="A21" t="s">
        <v>13</v>
      </c>
      <c r="C21">
        <f>AVERAGE(C2:C19)</f>
        <v>5.7222222222222223</v>
      </c>
      <c r="E21" t="s">
        <v>36</v>
      </c>
    </row>
    <row r="22" spans="1:18" x14ac:dyDescent="0.25">
      <c r="A22" t="s">
        <v>14</v>
      </c>
      <c r="C22" s="11" cm="1">
        <f t="array" ref="C22">SUMSQ(C2:C19-C21)</f>
        <v>117.61111111111109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26</v>
      </c>
      <c r="P22" t="s">
        <v>8</v>
      </c>
      <c r="Q22" t="s">
        <v>9</v>
      </c>
      <c r="R22" t="s">
        <v>10</v>
      </c>
    </row>
    <row r="23" spans="1:18" x14ac:dyDescent="0.25">
      <c r="A23" t="s">
        <v>15</v>
      </c>
      <c r="B23" t="s">
        <v>16</v>
      </c>
      <c r="E23" s="1" t="s">
        <v>27</v>
      </c>
      <c r="F23" s="4">
        <v>5.5555555555557135E-2</v>
      </c>
      <c r="G23" s="1">
        <v>1</v>
      </c>
      <c r="H23" s="1">
        <v>5.5555555555557135E-2</v>
      </c>
      <c r="I23" s="1">
        <f>H23/H25</f>
        <v>7.9817596268005123E-3</v>
      </c>
      <c r="J23" s="1">
        <f>_xlfn.F.DIST.RT(I23,G23,G25)</f>
        <v>0.93007666521955557</v>
      </c>
      <c r="K23" s="1">
        <f>_xlfn.F.INV.RT(0.05,G23,G25)</f>
        <v>4.6001099366694227</v>
      </c>
      <c r="O23" t="s">
        <v>11</v>
      </c>
      <c r="P23" s="13">
        <f t="array" ref="P23:P25">F2:F4 - K3 - K6+C21</f>
        <v>3.2777777777777777</v>
      </c>
      <c r="Q23">
        <f t="array" ref="Q23:Q25">G2:G4 - L3 - K6 +C21</f>
        <v>0.6111111111111116</v>
      </c>
      <c r="R23" s="13">
        <f t="array" ref="R23:R25">H2:H4-M3-K6+C21</f>
        <v>-2.2222222222222223</v>
      </c>
    </row>
    <row r="24" spans="1:18" x14ac:dyDescent="0.25">
      <c r="E24" s="1" t="s">
        <v>28</v>
      </c>
      <c r="F24" s="6">
        <v>20.1111111111111</v>
      </c>
      <c r="G24" s="1">
        <v>2</v>
      </c>
      <c r="H24" s="1">
        <v>10.05555555555555</v>
      </c>
      <c r="I24" s="1">
        <f>H24/H25</f>
        <v>1.444698492450851</v>
      </c>
      <c r="J24" s="1">
        <f>_xlfn.F.DIST.RT(I24,G24,G25)</f>
        <v>0.26890398759743978</v>
      </c>
      <c r="K24" s="1">
        <f>_xlfn.F.INV.RT(0.05,G24,G25)</f>
        <v>3.7388918324407361</v>
      </c>
      <c r="P24" s="13">
        <v>-0.72222222222222232</v>
      </c>
      <c r="Q24">
        <v>0.6111111111111116</v>
      </c>
      <c r="R24" s="13">
        <v>1.7777777777777777</v>
      </c>
    </row>
    <row r="25" spans="1:18" x14ac:dyDescent="0.25">
      <c r="E25" s="1" t="s">
        <v>30</v>
      </c>
      <c r="F25" s="1">
        <v>97.444400000000002</v>
      </c>
      <c r="G25" s="1">
        <v>14</v>
      </c>
      <c r="H25" s="1">
        <f>F25/G25</f>
        <v>6.9603142857142855</v>
      </c>
      <c r="I25" s="1"/>
      <c r="J25" s="1"/>
      <c r="K25" s="1"/>
      <c r="P25" s="13">
        <v>-3.7222222222222223</v>
      </c>
      <c r="Q25">
        <v>-0.3888888888888884</v>
      </c>
      <c r="R25" s="13">
        <v>0.77777777777777768</v>
      </c>
    </row>
    <row r="26" spans="1:18" x14ac:dyDescent="0.25">
      <c r="I26" s="1"/>
      <c r="J26" s="1"/>
      <c r="K26" s="1"/>
      <c r="O26" t="s">
        <v>12</v>
      </c>
      <c r="P26">
        <f t="array" ref="P26:P28">F5:F7-K3-L6+C21</f>
        <v>-1.6111111111111116</v>
      </c>
      <c r="Q26" s="13">
        <f t="array" ref="Q26:Q28">G5:G7-L3-L6+C21</f>
        <v>-1.2777777777777777</v>
      </c>
      <c r="R26">
        <f t="array" ref="R26:R28">H5:H7-M3-L6+C21</f>
        <v>0.8888888888888884</v>
      </c>
    </row>
    <row r="27" spans="1:18" x14ac:dyDescent="0.25">
      <c r="E27" s="1"/>
      <c r="F27" s="1"/>
      <c r="G27" s="1"/>
      <c r="H27" s="1"/>
      <c r="I27" s="1"/>
      <c r="J27" s="1"/>
      <c r="K27" s="1"/>
      <c r="P27">
        <v>-0.6111111111111116</v>
      </c>
      <c r="Q27" s="13">
        <v>-4.2777777777777777</v>
      </c>
      <c r="R27">
        <v>-2.1111111111111116</v>
      </c>
    </row>
    <row r="28" spans="1:18" ht="15.75" thickBot="1" x14ac:dyDescent="0.3">
      <c r="E28" s="2" t="s">
        <v>18</v>
      </c>
      <c r="F28" s="10">
        <v>117.6111111111111</v>
      </c>
      <c r="G28" s="2">
        <v>17</v>
      </c>
      <c r="H28" s="2"/>
      <c r="I28" s="2"/>
      <c r="J28" s="2"/>
      <c r="K28" s="2"/>
      <c r="P28">
        <v>3.3888888888888884</v>
      </c>
      <c r="Q28" s="13">
        <v>4.7222222222222223</v>
      </c>
      <c r="R28">
        <v>0.8888888888888884</v>
      </c>
    </row>
    <row r="30" spans="1:18" x14ac:dyDescent="0.25">
      <c r="O30" t="s">
        <v>15</v>
      </c>
      <c r="Q30" s="7">
        <f>SUMSQ(P23:R28)</f>
        <v>97.444444444444429</v>
      </c>
    </row>
    <row r="31" spans="1:18" ht="15.75" thickBot="1" x14ac:dyDescent="0.3">
      <c r="E31" t="s">
        <v>37</v>
      </c>
    </row>
    <row r="32" spans="1:18" x14ac:dyDescent="0.25">
      <c r="E32" s="3" t="s">
        <v>20</v>
      </c>
      <c r="F32" s="3" t="s">
        <v>21</v>
      </c>
      <c r="G32" s="3" t="s">
        <v>22</v>
      </c>
      <c r="H32" s="3" t="s">
        <v>23</v>
      </c>
      <c r="I32" s="3" t="s">
        <v>24</v>
      </c>
      <c r="J32" s="3" t="s">
        <v>25</v>
      </c>
      <c r="K32" s="3" t="s">
        <v>26</v>
      </c>
      <c r="O32" t="s">
        <v>35</v>
      </c>
    </row>
    <row r="33" spans="5:11" x14ac:dyDescent="0.25">
      <c r="E33" s="1" t="s">
        <v>27</v>
      </c>
      <c r="F33" s="4">
        <v>5.5555555555557135E-2</v>
      </c>
      <c r="G33" s="1">
        <v>1</v>
      </c>
      <c r="H33" s="1">
        <v>5.5555555555557135E-2</v>
      </c>
      <c r="I33" s="1">
        <v>6.9444444444446418E-3</v>
      </c>
      <c r="J33" s="1">
        <v>0.93496049548765825</v>
      </c>
      <c r="K33" s="1">
        <v>4.7472253467225149</v>
      </c>
    </row>
    <row r="34" spans="5:11" x14ac:dyDescent="0.25">
      <c r="E34" s="1" t="s">
        <v>28</v>
      </c>
      <c r="F34" s="6">
        <v>20.1111111111111</v>
      </c>
      <c r="G34" s="1">
        <v>2</v>
      </c>
      <c r="H34" s="1">
        <v>10.05555555555555</v>
      </c>
      <c r="I34" s="1">
        <v>1.2569444444444438</v>
      </c>
      <c r="J34" s="1">
        <v>0.31943662758048541</v>
      </c>
      <c r="K34" s="1">
        <v>3.8852938346523942</v>
      </c>
    </row>
    <row r="35" spans="5:11" x14ac:dyDescent="0.25">
      <c r="E35" s="1" t="s">
        <v>29</v>
      </c>
      <c r="F35" s="1">
        <v>1.4444444444444429</v>
      </c>
      <c r="G35" s="1">
        <v>2</v>
      </c>
      <c r="H35" s="1">
        <v>0.72222222222222143</v>
      </c>
      <c r="I35" s="1">
        <v>9.0277777777777679E-2</v>
      </c>
      <c r="J35" s="1">
        <v>0.91429194724951812</v>
      </c>
      <c r="K35" s="1">
        <v>3.8852938346523942</v>
      </c>
    </row>
    <row r="36" spans="5:11" x14ac:dyDescent="0.25">
      <c r="E36" s="1" t="s">
        <v>30</v>
      </c>
      <c r="F36" s="9">
        <v>96</v>
      </c>
      <c r="G36" s="1">
        <v>12</v>
      </c>
      <c r="H36" s="1">
        <v>8</v>
      </c>
      <c r="I36" s="1"/>
      <c r="J36" s="1"/>
      <c r="K36" s="1"/>
    </row>
    <row r="37" spans="5:11" x14ac:dyDescent="0.25">
      <c r="E37" s="1"/>
      <c r="F37" s="1"/>
      <c r="G37" s="1"/>
      <c r="H37" s="1"/>
      <c r="I37" s="1"/>
      <c r="J37" s="1"/>
      <c r="K37" s="1"/>
    </row>
    <row r="38" spans="5:11" ht="15.75" thickBot="1" x14ac:dyDescent="0.3">
      <c r="E38" s="2" t="s">
        <v>18</v>
      </c>
      <c r="F38" s="10">
        <v>117.6111111111111</v>
      </c>
      <c r="G38" s="2">
        <v>17</v>
      </c>
      <c r="H38" s="2"/>
      <c r="I38" s="2"/>
      <c r="J38" s="2"/>
      <c r="K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Films with interaction</vt:lpstr>
      <vt:lpstr>Two way anova using XL</vt:lpstr>
      <vt:lpstr>Films without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ssridhar</cp:lastModifiedBy>
  <dcterms:created xsi:type="dcterms:W3CDTF">2022-05-22T16:44:06Z</dcterms:created>
  <dcterms:modified xsi:type="dcterms:W3CDTF">2022-05-27T06:38:46Z</dcterms:modified>
</cp:coreProperties>
</file>