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Schoolwork\Y1.2 Frosh Spring\Summer\Project-C\"/>
    </mc:Choice>
  </mc:AlternateContent>
  <xr:revisionPtr revIDLastSave="0" documentId="13_ncr:1_{6CD8546C-5DB9-46DE-8CAD-2F435920FA89}" xr6:coauthVersionLast="45" xr6:coauthVersionMax="45" xr10:uidLastSave="{00000000-0000-0000-0000-000000000000}"/>
  <bookViews>
    <workbookView xWindow="28680" yWindow="-120" windowWidth="29040" windowHeight="15840" xr2:uid="{1221AA35-BCB8-4C74-B687-47C4736C93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43" i="1" l="1"/>
  <c r="J143" i="1"/>
  <c r="K143" i="1"/>
  <c r="H143" i="1"/>
  <c r="G143" i="1"/>
  <c r="G135" i="1" l="1"/>
  <c r="J135" i="1" s="1"/>
  <c r="H135" i="1"/>
  <c r="G136" i="1"/>
  <c r="H136" i="1"/>
  <c r="G137" i="1"/>
  <c r="H137" i="1"/>
  <c r="M137" i="1"/>
  <c r="G138" i="1"/>
  <c r="H138" i="1"/>
  <c r="G139" i="1"/>
  <c r="K139" i="1" s="1"/>
  <c r="H139" i="1"/>
  <c r="G140" i="1"/>
  <c r="K140" i="1" s="1"/>
  <c r="H140" i="1"/>
  <c r="M140" i="1"/>
  <c r="G141" i="1"/>
  <c r="H141" i="1"/>
  <c r="G128" i="1"/>
  <c r="J128" i="1" s="1"/>
  <c r="H128" i="1"/>
  <c r="G132" i="1"/>
  <c r="H132" i="1"/>
  <c r="G130" i="1"/>
  <c r="H130" i="1"/>
  <c r="G127" i="1"/>
  <c r="H127" i="1"/>
  <c r="G129" i="1"/>
  <c r="H129" i="1"/>
  <c r="G131" i="1"/>
  <c r="H131" i="1"/>
  <c r="J131" i="1" s="1"/>
  <c r="K131" i="1"/>
  <c r="M131" i="1"/>
  <c r="G134" i="1"/>
  <c r="H134" i="1"/>
  <c r="G133" i="1"/>
  <c r="H133" i="1"/>
  <c r="G126" i="1"/>
  <c r="M126" i="1" s="1"/>
  <c r="H126" i="1"/>
  <c r="J126" i="1"/>
  <c r="K126" i="1"/>
  <c r="M125" i="1"/>
  <c r="G125" i="1"/>
  <c r="J125" i="1" s="1"/>
  <c r="H125" i="1"/>
  <c r="J141" i="1" l="1"/>
  <c r="K141" i="1"/>
  <c r="J140" i="1"/>
  <c r="M139" i="1"/>
  <c r="J139" i="1"/>
  <c r="J138" i="1"/>
  <c r="J137" i="1"/>
  <c r="K137" i="1"/>
  <c r="K136" i="1"/>
  <c r="M136" i="1"/>
  <c r="J136" i="1"/>
  <c r="M135" i="1"/>
  <c r="M138" i="1"/>
  <c r="K135" i="1"/>
  <c r="M141" i="1"/>
  <c r="K138" i="1"/>
  <c r="M128" i="1"/>
  <c r="K128" i="1"/>
  <c r="K130" i="1"/>
  <c r="M134" i="1"/>
  <c r="J127" i="1"/>
  <c r="J133" i="1"/>
  <c r="J134" i="1"/>
  <c r="K134" i="1"/>
  <c r="J129" i="1"/>
  <c r="M127" i="1"/>
  <c r="K127" i="1"/>
  <c r="J130" i="1"/>
  <c r="M130" i="1"/>
  <c r="K132" i="1"/>
  <c r="M132" i="1"/>
  <c r="M129" i="1"/>
  <c r="M133" i="1"/>
  <c r="K129" i="1"/>
  <c r="J132" i="1"/>
  <c r="K133" i="1"/>
  <c r="K125" i="1"/>
  <c r="G124" i="1"/>
  <c r="K124" i="1" s="1"/>
  <c r="H124" i="1"/>
  <c r="J124" i="1" l="1"/>
  <c r="M124" i="1"/>
  <c r="G123" i="1"/>
  <c r="H123" i="1"/>
  <c r="J123" i="1"/>
  <c r="K123" i="1"/>
  <c r="M123" i="1"/>
  <c r="G122" i="1"/>
  <c r="J122" i="1" s="1"/>
  <c r="H122" i="1"/>
  <c r="M122" i="1" l="1"/>
  <c r="K122" i="1"/>
  <c r="G119" i="1"/>
  <c r="M119" i="1" s="1"/>
  <c r="H119" i="1"/>
  <c r="J119" i="1"/>
  <c r="K119" i="1"/>
  <c r="G120" i="1"/>
  <c r="H120" i="1"/>
  <c r="K120" i="1" s="1"/>
  <c r="G121" i="1"/>
  <c r="M121" i="1" s="1"/>
  <c r="H121" i="1"/>
  <c r="G118" i="1"/>
  <c r="H118" i="1"/>
  <c r="J118" i="1"/>
  <c r="K118" i="1"/>
  <c r="M118" i="1"/>
  <c r="M117" i="1"/>
  <c r="G117" i="1"/>
  <c r="K117" i="1" s="1"/>
  <c r="H117" i="1"/>
  <c r="J117" i="1"/>
  <c r="H116" i="1"/>
  <c r="G116" i="1"/>
  <c r="J116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5" i="1"/>
  <c r="M2" i="1"/>
  <c r="J111" i="1"/>
  <c r="K111" i="1"/>
  <c r="J112" i="1"/>
  <c r="K112" i="1"/>
  <c r="J113" i="1"/>
  <c r="K113" i="1"/>
  <c r="J114" i="1"/>
  <c r="K114" i="1"/>
  <c r="J115" i="1"/>
  <c r="K115" i="1"/>
  <c r="G110" i="1"/>
  <c r="K110" i="1" s="1"/>
  <c r="H110" i="1"/>
  <c r="J110" i="1"/>
  <c r="J121" i="1" l="1"/>
  <c r="K121" i="1"/>
  <c r="J120" i="1"/>
  <c r="M120" i="1"/>
  <c r="M116" i="1"/>
  <c r="K116" i="1"/>
  <c r="J109" i="1"/>
  <c r="K109" i="1"/>
  <c r="H109" i="1"/>
  <c r="G109" i="1"/>
  <c r="J108" i="1" l="1"/>
  <c r="K108" i="1"/>
  <c r="J107" i="1"/>
  <c r="K107" i="1"/>
  <c r="H107" i="1"/>
  <c r="G107" i="1"/>
  <c r="J105" i="1" l="1"/>
  <c r="K105" i="1"/>
  <c r="J106" i="1"/>
  <c r="K106" i="1"/>
  <c r="J104" i="1"/>
  <c r="K104" i="1"/>
  <c r="J102" i="1"/>
  <c r="K102" i="1"/>
  <c r="J103" i="1"/>
  <c r="K103" i="1"/>
  <c r="J101" i="1"/>
  <c r="K101" i="1"/>
  <c r="J100" i="1"/>
  <c r="K100" i="1"/>
  <c r="J99" i="1"/>
  <c r="K99" i="1"/>
  <c r="J98" i="1"/>
  <c r="K98" i="1"/>
  <c r="J97" i="1"/>
  <c r="K97" i="1"/>
  <c r="J96" i="1"/>
  <c r="K96" i="1"/>
  <c r="J95" i="1" l="1"/>
  <c r="K95" i="1"/>
  <c r="J92" i="1"/>
  <c r="K92" i="1"/>
  <c r="J93" i="1"/>
  <c r="K93" i="1"/>
  <c r="J94" i="1"/>
  <c r="K94" i="1"/>
  <c r="G91" i="1"/>
  <c r="J91" i="1" s="1"/>
  <c r="H91" i="1"/>
  <c r="K91" i="1" l="1"/>
  <c r="G90" i="1"/>
  <c r="H90" i="1"/>
  <c r="J90" i="1"/>
  <c r="K90" i="1"/>
  <c r="J89" i="1"/>
  <c r="K89" i="1"/>
  <c r="H89" i="1"/>
  <c r="G89" i="1"/>
  <c r="J85" i="1" l="1"/>
  <c r="K85" i="1"/>
  <c r="J86" i="1"/>
  <c r="K86" i="1"/>
  <c r="J87" i="1"/>
  <c r="K87" i="1"/>
  <c r="J88" i="1"/>
  <c r="K88" i="1"/>
  <c r="H84" i="1" l="1"/>
  <c r="G84" i="1"/>
  <c r="K84" i="1" s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76" i="1"/>
  <c r="K76" i="1"/>
  <c r="H76" i="1"/>
  <c r="G76" i="1"/>
  <c r="J84" i="1" l="1"/>
  <c r="J74" i="1"/>
  <c r="K74" i="1"/>
  <c r="J75" i="1"/>
  <c r="K75" i="1"/>
  <c r="J73" i="1"/>
  <c r="K73" i="1"/>
  <c r="H73" i="1"/>
  <c r="G73" i="1"/>
  <c r="H72" i="1"/>
  <c r="G72" i="1"/>
  <c r="J71" i="1"/>
  <c r="K71" i="1"/>
  <c r="J70" i="1"/>
  <c r="K70" i="1"/>
  <c r="K72" i="1" l="1"/>
  <c r="J72" i="1"/>
  <c r="J69" i="1"/>
  <c r="K69" i="1"/>
  <c r="J67" i="1" l="1"/>
  <c r="K67" i="1"/>
  <c r="J68" i="1"/>
  <c r="K68" i="1"/>
  <c r="G66" i="1"/>
  <c r="J66" i="1" s="1"/>
  <c r="H66" i="1"/>
  <c r="G65" i="1"/>
  <c r="H65" i="1"/>
  <c r="J65" i="1"/>
  <c r="K65" i="1"/>
  <c r="J64" i="1"/>
  <c r="K64" i="1"/>
  <c r="H64" i="1"/>
  <c r="G64" i="1"/>
  <c r="J63" i="1"/>
  <c r="K63" i="1"/>
  <c r="J62" i="1"/>
  <c r="K62" i="1"/>
  <c r="J61" i="1"/>
  <c r="K61" i="1"/>
  <c r="H61" i="1"/>
  <c r="G61" i="1"/>
  <c r="K66" i="1" l="1"/>
  <c r="J49" i="1"/>
  <c r="K49" i="1"/>
  <c r="J48" i="1"/>
  <c r="K48" i="1"/>
  <c r="J60" i="1"/>
  <c r="K60" i="1"/>
  <c r="J59" i="1"/>
  <c r="K59" i="1"/>
  <c r="J58" i="1"/>
  <c r="K58" i="1"/>
  <c r="J57" i="1"/>
  <c r="K57" i="1"/>
  <c r="J56" i="1"/>
  <c r="K56" i="1"/>
  <c r="J4" i="1"/>
  <c r="J5" i="1"/>
  <c r="J38" i="1"/>
  <c r="J39" i="1"/>
  <c r="J40" i="1"/>
  <c r="J41" i="1"/>
  <c r="J42" i="1"/>
  <c r="J43" i="1"/>
  <c r="J44" i="1"/>
  <c r="J45" i="1"/>
  <c r="J46" i="1"/>
  <c r="J47" i="1"/>
  <c r="J50" i="1"/>
  <c r="J51" i="1"/>
  <c r="J52" i="1"/>
  <c r="J53" i="1"/>
  <c r="J54" i="1"/>
  <c r="J55" i="1"/>
  <c r="K3" i="1"/>
  <c r="K4" i="1"/>
  <c r="K5" i="1"/>
  <c r="K38" i="1"/>
  <c r="K39" i="1"/>
  <c r="K40" i="1"/>
  <c r="K41" i="1"/>
  <c r="K42" i="1"/>
  <c r="K43" i="1"/>
  <c r="K44" i="1"/>
  <c r="K45" i="1"/>
  <c r="K46" i="1"/>
  <c r="K47" i="1"/>
  <c r="K50" i="1"/>
  <c r="K51" i="1"/>
  <c r="K52" i="1"/>
  <c r="K53" i="1"/>
  <c r="K54" i="1"/>
  <c r="K55" i="1"/>
  <c r="K2" i="1"/>
  <c r="G36" i="1" l="1"/>
  <c r="H36" i="1"/>
  <c r="K36" i="1" l="1"/>
  <c r="J36" i="1"/>
  <c r="G35" i="1"/>
  <c r="H35" i="1"/>
  <c r="G37" i="1"/>
  <c r="H37" i="1"/>
  <c r="K37" i="1" l="1"/>
  <c r="J37" i="1"/>
  <c r="J35" i="1"/>
  <c r="K35" i="1"/>
  <c r="H34" i="1"/>
  <c r="G34" i="1"/>
  <c r="J34" i="1" l="1"/>
  <c r="K34" i="1"/>
  <c r="G33" i="1"/>
  <c r="H33" i="1"/>
  <c r="K33" i="1" l="1"/>
  <c r="J33" i="1"/>
  <c r="G32" i="1"/>
  <c r="H32" i="1"/>
  <c r="J32" i="1" l="1"/>
  <c r="K32" i="1"/>
  <c r="G31" i="1"/>
  <c r="H31" i="1"/>
  <c r="J31" i="1" l="1"/>
  <c r="K31" i="1"/>
  <c r="G30" i="1"/>
  <c r="H30" i="1"/>
  <c r="G29" i="1"/>
  <c r="H29" i="1"/>
  <c r="G28" i="1"/>
  <c r="H28" i="1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J22" i="1" l="1"/>
  <c r="K22" i="1"/>
  <c r="K30" i="1"/>
  <c r="J30" i="1"/>
  <c r="J26" i="1"/>
  <c r="K26" i="1"/>
  <c r="J23" i="1"/>
  <c r="K23" i="1"/>
  <c r="J27" i="1"/>
  <c r="K27" i="1"/>
  <c r="J24" i="1"/>
  <c r="K24" i="1"/>
  <c r="K28" i="1"/>
  <c r="J28" i="1"/>
  <c r="K21" i="1"/>
  <c r="J21" i="1"/>
  <c r="J25" i="1"/>
  <c r="K25" i="1"/>
  <c r="K29" i="1"/>
  <c r="J29" i="1"/>
  <c r="H20" i="1"/>
  <c r="G20" i="1"/>
  <c r="K20" i="1" l="1"/>
  <c r="J20" i="1"/>
  <c r="G19" i="1"/>
  <c r="H19" i="1"/>
  <c r="G18" i="1"/>
  <c r="H18" i="1"/>
  <c r="G17" i="1"/>
  <c r="H17" i="1"/>
  <c r="G16" i="1"/>
  <c r="H16" i="1"/>
  <c r="J2" i="1"/>
  <c r="J3" i="1"/>
  <c r="H15" i="1"/>
  <c r="G15" i="1"/>
  <c r="J16" i="1" l="1"/>
  <c r="K16" i="1"/>
  <c r="J18" i="1"/>
  <c r="K18" i="1"/>
  <c r="J19" i="1"/>
  <c r="K19" i="1"/>
  <c r="J17" i="1"/>
  <c r="K17" i="1"/>
  <c r="J15" i="1"/>
  <c r="K15" i="1"/>
  <c r="G14" i="1"/>
  <c r="H14" i="1"/>
  <c r="K14" i="1" l="1"/>
  <c r="J14" i="1"/>
  <c r="H13" i="1"/>
  <c r="G13" i="1"/>
  <c r="J13" i="1" l="1"/>
  <c r="K13" i="1"/>
  <c r="G12" i="1"/>
  <c r="H12" i="1"/>
  <c r="G11" i="1"/>
  <c r="H11" i="1"/>
  <c r="G10" i="1"/>
  <c r="H10" i="1"/>
  <c r="G9" i="1"/>
  <c r="H9" i="1"/>
  <c r="H6" i="1"/>
  <c r="G6" i="1"/>
  <c r="G8" i="1"/>
  <c r="H8" i="1"/>
  <c r="H7" i="1"/>
  <c r="G7" i="1"/>
  <c r="J8" i="1" l="1"/>
  <c r="K8" i="1"/>
  <c r="J6" i="1"/>
  <c r="K6" i="1"/>
  <c r="J7" i="1"/>
  <c r="K7" i="1"/>
  <c r="K10" i="1"/>
  <c r="J10" i="1"/>
  <c r="K11" i="1"/>
  <c r="J11" i="1"/>
  <c r="K12" i="1"/>
  <c r="J12" i="1"/>
  <c r="J9" i="1"/>
  <c r="K9" i="1"/>
</calcChain>
</file>

<file path=xl/sharedStrings.xml><?xml version="1.0" encoding="utf-8"?>
<sst xmlns="http://schemas.openxmlformats.org/spreadsheetml/2006/main" count="359" uniqueCount="164">
  <si>
    <t>Model</t>
  </si>
  <si>
    <t>Configuration</t>
  </si>
  <si>
    <t>FPR/article</t>
  </si>
  <si>
    <t>FNR/article</t>
  </si>
  <si>
    <t>FPR/tag</t>
  </si>
  <si>
    <t>FNR/tag</t>
  </si>
  <si>
    <t>Magic Number</t>
  </si>
  <si>
    <t>Jianna's Manual</t>
  </si>
  <si>
    <t>Old</t>
  </si>
  <si>
    <t>New</t>
  </si>
  <si>
    <t>TF-IDF + NB</t>
  </si>
  <si>
    <t>Default, Full Text</t>
  </si>
  <si>
    <t>Default, Title</t>
  </si>
  <si>
    <t>5-0.4, Full Text</t>
  </si>
  <si>
    <t>5-0.4, Title</t>
  </si>
  <si>
    <t>3-0.3, Full Text</t>
  </si>
  <si>
    <t>5-0.3, Full Text</t>
  </si>
  <si>
    <t>5-0.2, Full Text</t>
  </si>
  <si>
    <t>10-0.4, Full Text</t>
  </si>
  <si>
    <t>10-0.1, Full Text</t>
  </si>
  <si>
    <t>15-0.1, Full Text</t>
  </si>
  <si>
    <t>20-0.1, Full Text</t>
  </si>
  <si>
    <t>Sum</t>
  </si>
  <si>
    <t>20-0.05, Full Text</t>
  </si>
  <si>
    <t>15-0.02, Full Text</t>
  </si>
  <si>
    <t>25-0.02, Full Text</t>
  </si>
  <si>
    <t>50-0.01, Full Text</t>
  </si>
  <si>
    <t>Lower</t>
  </si>
  <si>
    <t>ComplementNB, 5-0.3, Full Text</t>
  </si>
  <si>
    <t>15-0.02</t>
  </si>
  <si>
    <t>25-0.02</t>
  </si>
  <si>
    <t>50-0.01</t>
  </si>
  <si>
    <t>ComplementNB, 5-0.3</t>
  </si>
  <si>
    <t>1%, 10 epochs [400,200] ReLU Adam</t>
  </si>
  <si>
    <t>2%, 10 epochs [400,200] Sigmoid Adam</t>
  </si>
  <si>
    <t>10%, 4 epochs [800,400] ReLU Adam</t>
  </si>
  <si>
    <t>10%, 4 epochs [800,400,200] ReLU Adam</t>
  </si>
  <si>
    <t>20%, 4 epochs [1000,500] ReLU Adam 0.0002</t>
  </si>
  <si>
    <t>[1000,500] ReLU</t>
  </si>
  <si>
    <t>20%, 4 epochs [1000,500] ReLU Adam 1e-4</t>
  </si>
  <si>
    <t>20%, 8 epochs [1000,500] ReLU Adam 1e-4</t>
  </si>
  <si>
    <t>20%, 10 epochs [1000,500] ReLU Adam 1e-4</t>
  </si>
  <si>
    <t>50%, 10 epochs [600,300] ReLU Adam 1e-4</t>
  </si>
  <si>
    <t>20%, 20 epochs [1000,500] ReLU Adam 1e-4</t>
  </si>
  <si>
    <t>w2v + LSTM RNN</t>
  </si>
  <si>
    <t>1%, 2 epochs</t>
  </si>
  <si>
    <t>100%, 10 epochs [1000,500] ReLU Adam 1e-5</t>
  </si>
  <si>
    <t>100%, 20 epochs [1000,500] ReLU Adam 1e-5</t>
  </si>
  <si>
    <t>100%, 30 epochs [400,200] ReLU Adam 1e-5</t>
  </si>
  <si>
    <t>[400,200] 30 epochs</t>
  </si>
  <si>
    <t>100%, 30 epochs [1000,500] ReLU Adam 1e-5</t>
  </si>
  <si>
    <t>100%, 50 epochs [1000,500] ReLU Adam 1e-5</t>
  </si>
  <si>
    <t>Corpus</t>
  </si>
  <si>
    <t>Spacey</t>
  </si>
  <si>
    <t>100%, 100 epochs [1000,500] ReLU Adam 1e-5</t>
  </si>
  <si>
    <t>10%, 10 epochs</t>
  </si>
  <si>
    <t>BERT + LSTM RNN</t>
  </si>
  <si>
    <t>10%, 3 epochs</t>
  </si>
  <si>
    <t>w2v + CNN + LSTM RNN + NN</t>
  </si>
  <si>
    <t>5-gram CNN, 4-Max Pool, 2 Linear Layers, 10%, 10 epochs</t>
  </si>
  <si>
    <t>5-gram CNN, 4-Max Pool, 2 Linear Layers, 10%, 7 epochs</t>
  </si>
  <si>
    <t>20%, 3 epochs</t>
  </si>
  <si>
    <t>20%, 20 epochs</t>
  </si>
  <si>
    <t>Deep, 10%, 10 epochs</t>
  </si>
  <si>
    <t>TF-IDF* + NN</t>
  </si>
  <si>
    <t>BERT + NN</t>
  </si>
  <si>
    <t>20%, 7 epochs</t>
  </si>
  <si>
    <t>Deep, 10%, 7 epochs</t>
  </si>
  <si>
    <t>w2v + CNN</t>
  </si>
  <si>
    <t>5,3-gram CNN, 2 Max Pool layers</t>
  </si>
  <si>
    <t>5,3-gram CNN, 2 Max Pool layers, 20%</t>
  </si>
  <si>
    <t>5,3-CNN</t>
  </si>
  <si>
    <t>5,3-CNN, 20%</t>
  </si>
  <si>
    <t>DistillBERT + NN</t>
  </si>
  <si>
    <t>10%, 7 epochs [256,256]</t>
  </si>
  <si>
    <t>10%, 7 epochs</t>
  </si>
  <si>
    <t>Product</t>
  </si>
  <si>
    <t>100%, 6 epochs [512,512]</t>
  </si>
  <si>
    <t>[512,512] 6 epochs</t>
  </si>
  <si>
    <t>100%, 10 epochs [1024,1024]</t>
  </si>
  <si>
    <t>[1024,1024] 10 epochs</t>
  </si>
  <si>
    <t>doc2vec + NN</t>
  </si>
  <si>
    <t>20%, embed size 100, 100 epochs [400,200] ReLU Adam 1e-5</t>
  </si>
  <si>
    <t>20%, 100[400,200] 100 epochs</t>
  </si>
  <si>
    <t>10 epochs</t>
  </si>
  <si>
    <t>20 epochs</t>
  </si>
  <si>
    <t>30 epochs</t>
  </si>
  <si>
    <t>50 epochs</t>
  </si>
  <si>
    <t>100 epochs</t>
  </si>
  <si>
    <t>10%, embed size 1000, 100 epochs [400,200] ReLU Adam 1e-5</t>
  </si>
  <si>
    <t>10%, 1000[400,200] 100 epochs</t>
  </si>
  <si>
    <t>10%, embed size 1000, 100 epochs [500,250] ReLU Adam 1e-5</t>
  </si>
  <si>
    <t>10%, 1000[500,250] 100 epochs</t>
  </si>
  <si>
    <t>10%, embed size 1000, 100 epochs [1000,500] ReLU Adam 1e-5</t>
  </si>
  <si>
    <t>10%, 1000[1000,500] 100 epochs</t>
  </si>
  <si>
    <t>5-gram CNN, [512,512] 10 epochs</t>
  </si>
  <si>
    <t>5,3,2-gram CNN, [512,512] 10 epochs</t>
  </si>
  <si>
    <t>RUM</t>
  </si>
  <si>
    <t>1000 samples, 2 epochs</t>
  </si>
  <si>
    <t>20%, embed size 2000, 100 epochs [1000,500] ReLU Adam 1e-5</t>
  </si>
  <si>
    <t>20%, embed size 2000, 100 epochs [1500,500] ReLU Adam 1e-5</t>
  </si>
  <si>
    <t>5,3,2-gram CNN, Max over, [512,512] 10 epochs</t>
  </si>
  <si>
    <t>5,3,2-gram CNN, Max over, [512,512] 7 epochs pos_weight=5</t>
  </si>
  <si>
    <t>Max over, 10 epochs</t>
  </si>
  <si>
    <t>Max over, 7 epochs</t>
  </si>
  <si>
    <t>Date</t>
  </si>
  <si>
    <t>5,3,2-gram CNN, Mean over, [512,512] 7 epochs pos_weight=8</t>
  </si>
  <si>
    <t>5,3,2-gram CNN, Mean over, [512,512] 7 epochs pos_weight=5</t>
  </si>
  <si>
    <t>5,4,3,2-gram CNN, Mean over, [512,512] 7 epochs pos_weight=5</t>
  </si>
  <si>
    <t>5,4,3,2-gram CNN, Mean over, [512,512] 7 epochs pos_weight=3</t>
  </si>
  <si>
    <t>5,4,3,2-gram CNN, Max over, [512,512] 7 epochs pos_weight=5</t>
  </si>
  <si>
    <t>5,4,3,2-gram CNN, Stack, [512,512] 7 epochs pos_weight=5</t>
  </si>
  <si>
    <t>5,4,3,2-gram CNN, Stack, [512,512] 7 epochs pos_weight=3</t>
  </si>
  <si>
    <t>15 keywords 100%, 50 epochs [1000,500] ReLU Adam 1e-5</t>
  </si>
  <si>
    <t>On all Corpus; Distilbert; 4 CNN bias (5, 4, 3, 2 -grams), Stack; 2 Linear (1024); Epochs = 7; pos_weight = 3</t>
  </si>
  <si>
    <t>On all Corpus; Distilbert; 4 CNN bias (5, 4, 3, 2 -grams), Stack; 2 Linear (1024); Epochs = 7; pos_weight = 5</t>
  </si>
  <si>
    <t>On all Corpus; Distilbert; 4 CNN bias (5, 4, 3, 2 -grams), Stack; 2 Linear (512); ReLU; Epochs = 7; pos_weight = 5</t>
  </si>
  <si>
    <t>On all Corpus; Distilbert; 2 Linear (512); ReLU; Epochs = 7; pos_weight = 5</t>
  </si>
  <si>
    <t>10 keywords 100%, 50 epochs [1000,500] ReLU Adam 1e-5</t>
  </si>
  <si>
    <t>8 keywords 100%, 50 epochs [1000,500] ReLU Adam 1e-5</t>
  </si>
  <si>
    <t>20 keywords 100%, 50 epochs [1000,500] ReLU Adam 1e-5</t>
  </si>
  <si>
    <t>10000 points, 10 epochs, weighted classes</t>
  </si>
  <si>
    <t>10000 points, 60 epochs, weighted classes</t>
  </si>
  <si>
    <t>On all Corpus; Distilbert; 2 Linear (512); ReLU; Epochs = 7; pos_weight = 5; threshold = 0.7</t>
  </si>
  <si>
    <t>20%, 2000[1000,500] 100 epochs</t>
  </si>
  <si>
    <t>20%, 2000[1500,500] 100 epochs</t>
  </si>
  <si>
    <t>20%, embed size 2000, 50 epochs [500] ReLU Adam 1e-5</t>
  </si>
  <si>
    <t>On all Corpus; Distilbert; 1 Linear (512); Epochs = 7; pos_weight = 5; threshold = 0.7</t>
  </si>
  <si>
    <t>100% embed size 100, 100 epochs [1000,500] ReLU Adam 1e-5</t>
  </si>
  <si>
    <t>On all Corpus; Distilbert; 1 Linear; Epochs = 7; pos_weight = 5, None (for epoch &gt;= 4); threshold = 0.7</t>
  </si>
  <si>
    <t>On all Corpus; Distilbert; 1 Linear; Epochs = 7; pos_weight = 10, None (for epoch &gt;= 5); threshold = 0.5</t>
  </si>
  <si>
    <t>On all Corpus; Distilbert; 2 Linear (512); ReLU; Epochs = 7; pos_weight = 7; threshold = 0.7</t>
  </si>
  <si>
    <t>On all Corpus; Distilbert; 2 Linear (512); ReLU; Epochs = 7; pos_weight = 7; threshold = 0.7; lr = 0.005</t>
  </si>
  <si>
    <t>On all Corpus; Distilbert; 2 Linear (512); ReLU; Epochs = 100; pos_weight = 7; threshold = 0.7; lr = 0.001</t>
  </si>
  <si>
    <t>0.1385ln(x)+y</t>
  </si>
  <si>
    <t>100% embed size 500, 100 epochs [1000,500] ReLU Adam 1e-5</t>
  </si>
  <si>
    <t>100% embed size 200, 100 epochs [1000,500] ReLU Adam 1e-5</t>
  </si>
  <si>
    <t>100% embed size 1000, 100 epochs [1000,500] ReLU Adam 1e-5</t>
  </si>
  <si>
    <t>100% embed size 1000, 50 epochs [1000,500] ReLU Adam 1e-5</t>
  </si>
  <si>
    <t>100% embed size 1000, 50 epochs [400,200] ReLU Adam 1e-5</t>
  </si>
  <si>
    <t>100% embed size 1000, 50 epochs [500,250] ReLU Adam 1e-5</t>
  </si>
  <si>
    <t>100% embed size 1000, 50 epochs [600,300] ReLU Adam 1e-5</t>
  </si>
  <si>
    <t>100% embed size 1000, 50 epochs [1200,600] ReLU Adam 1e-5</t>
  </si>
  <si>
    <t>100% embed size 1000, 50 epochs [800,400] ReLU Adam 1e-5</t>
  </si>
  <si>
    <t>100% embed size 1000, 50 epochs [1000,300] ReLU Adam 1e-5</t>
  </si>
  <si>
    <t>100% embed size 1000, 50 epochs [1000,500] eLU Adam 1e-5</t>
  </si>
  <si>
    <t>100% embed size 2000, 50 epochs [1000,500] ReLU Adam 1e-5</t>
  </si>
  <si>
    <t>100% embed size 2000, 50 epochs [1000,700] ReLU Adam 1e-5</t>
  </si>
  <si>
    <t>100% embed size 2000, 50 epochs [1400,500] ReLU Adam 1e-5</t>
  </si>
  <si>
    <t>100% embed size 2000, 50 epochs [1200,600] ReLU Adam 1e-5</t>
  </si>
  <si>
    <t>100% embed size 2000, 50 epochs [1000,600] ReLU Adam 1e-5</t>
  </si>
  <si>
    <t>100% embed size 2000, 50 epochs [1200,500] ReLU Adam 1e-5</t>
  </si>
  <si>
    <t>100% embed size 2000, 50 epochs [1200,700] ReLU Adam 1e-5</t>
  </si>
  <si>
    <t>100% embed size 2000, 50 epochs [1400,700] ReLU Adam 1e-5</t>
  </si>
  <si>
    <t>100% embed size 2000, 50 epochs [1400,600] ReLU Adam 1e-5</t>
  </si>
  <si>
    <t>100% embed size 2000, 50 epochs [1200,800] ReLU Adam 1e-5</t>
  </si>
  <si>
    <t>100% embed size 2000, 50 epochs [1200,400] ReLU Adam 1e-5</t>
  </si>
  <si>
    <t>100% embed size 2000, 50 epochs [1200,900] ReLU Adam 1e-5</t>
  </si>
  <si>
    <t>100% embed size 2000, 50 epochs [1200,1000] ReLU Adam 1e-5</t>
  </si>
  <si>
    <t>100% embed size 2000, 50 epochs [1200,1100] ReLU Adam 1e-5</t>
  </si>
  <si>
    <t>100% embed size 2000, 50 epochs [1200,300] ReLU Adam 1e-5</t>
  </si>
  <si>
    <t>100% embed size 2000, 50 epochs [1200,200] ReLU Adam 1e-5</t>
  </si>
  <si>
    <t>^ are 1000, 2000 without ReLU?</t>
  </si>
  <si>
    <t>100% embed size 2000, 40 epochs [1200,800] ReLU Adam 1e-5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</si>
</sst>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16" fontId="0" fillId="0" borderId="0" xfId="0" applyNumberFormat="1"/>
    <xf numFmtId="0" fontId="2" fillId="0" borderId="0" xfId="0" applyFont="1"/>
    <xf numFmtId="16" fontId="2" fillId="0" borderId="0" xfId="0" applyNumberFormat="1" applyFont="1"/>
    <xf numFmtId="0" fontId="0" fillId="0" borderId="0" xfId="0" applyFont="1"/>
    <xf numFmtId="16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TF-IDF*</a:t>
            </a:r>
            <a:r>
              <a:rPr lang="en-US" baseline="0"/>
              <a:t> + NN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8.433945756780402E-4"/>
                  <c:y val="-0.15490923009623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(Sheet1!$G$91,Sheet1!$G$96:$G$97,Sheet1!$G$99:$G$100)</c:f>
              <c:numCache>
                <c:formatCode>General</c:formatCode>
                <c:ptCount val="5"/>
                <c:pt idx="0">
                  <c:v>0.14953841036454391</c:v>
                </c:pt>
                <c:pt idx="1">
                  <c:v>0.21535199572979</c:v>
                </c:pt>
                <c:pt idx="2">
                  <c:v>0.31835596939683197</c:v>
                </c:pt>
                <c:pt idx="3">
                  <c:v>0.50417086768281805</c:v>
                </c:pt>
                <c:pt idx="4">
                  <c:v>1.0299018444932</c:v>
                </c:pt>
              </c:numCache>
            </c:numRef>
          </c:xVal>
          <c:yVal>
            <c:numRef>
              <c:f>(Sheet1!$H$91,Sheet1!$H$96:$H$97,Sheet1!$H$99:$H$100)</c:f>
              <c:numCache>
                <c:formatCode>General</c:formatCode>
                <c:ptCount val="5"/>
                <c:pt idx="0">
                  <c:v>0.57259614611756715</c:v>
                </c:pt>
                <c:pt idx="1">
                  <c:v>0.52058448490599596</c:v>
                </c:pt>
                <c:pt idx="2">
                  <c:v>0.46470998161437599</c:v>
                </c:pt>
                <c:pt idx="3">
                  <c:v>0.40067018563549001</c:v>
                </c:pt>
                <c:pt idx="4">
                  <c:v>0.304236106992467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23-42E3-9468-C02AFC5C5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295184"/>
        <c:axId val="600293544"/>
      </c:scatterChart>
      <c:valAx>
        <c:axId val="60029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93544"/>
        <c:crosses val="autoZero"/>
        <c:crossBetween val="midCat"/>
      </c:valAx>
      <c:valAx>
        <c:axId val="60029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9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doc2vec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1.0918635170603674E-3"/>
                  <c:y val="-0.180893846602508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(Sheet1!$G$73,Sheet1!$G$101:$G$104)</c:f>
              <c:numCache>
                <c:formatCode>General</c:formatCode>
                <c:ptCount val="5"/>
                <c:pt idx="0">
                  <c:v>0.14779104276743882</c:v>
                </c:pt>
                <c:pt idx="1">
                  <c:v>0.214160323361066</c:v>
                </c:pt>
                <c:pt idx="2">
                  <c:v>0.31835280580633701</c:v>
                </c:pt>
                <c:pt idx="3">
                  <c:v>0.51062872484805499</c:v>
                </c:pt>
                <c:pt idx="4">
                  <c:v>1.0173998347790101</c:v>
                </c:pt>
              </c:numCache>
            </c:numRef>
          </c:xVal>
          <c:yVal>
            <c:numRef>
              <c:f>(Sheet1!$H$73,Sheet1!$H$101:$H$104)</c:f>
              <c:numCache>
                <c:formatCode>General</c:formatCode>
                <c:ptCount val="5"/>
                <c:pt idx="0">
                  <c:v>0.59524950015041767</c:v>
                </c:pt>
                <c:pt idx="1">
                  <c:v>0.54126836608249196</c:v>
                </c:pt>
                <c:pt idx="2">
                  <c:v>0.48628075765622197</c:v>
                </c:pt>
                <c:pt idx="3">
                  <c:v>0.42123237151118098</c:v>
                </c:pt>
                <c:pt idx="4">
                  <c:v>0.32825131291673998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B0-46B6-9ED4-0144CCA8C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718848"/>
        <c:axId val="602721472"/>
      </c:scatterChart>
      <c:valAx>
        <c:axId val="60271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21472"/>
        <c:crosses val="autoZero"/>
        <c:crossBetween val="midCat"/>
      </c:valAx>
      <c:valAx>
        <c:axId val="60272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1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DistilBERT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4.112904636920385E-2"/>
                  <c:y val="-0.112332677165354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(Sheet1!$G$47:$G$49,Sheet1!$G$67:$G$68,Sheet1!$G$74:$G$75,Sheet1!$G$77:$G$83,Sheet1!$G$85:$G$88,Sheet1!$G$98,Sheet1!$G$108,Sheet1!$G$111:$G$113,Sheet1!$G$115)</c:f>
              <c:numCache>
                <c:formatCode>General</c:formatCode>
                <c:ptCount val="24"/>
                <c:pt idx="0">
                  <c:v>1.294</c:v>
                </c:pt>
                <c:pt idx="1">
                  <c:v>1.0249999999999999</c:v>
                </c:pt>
                <c:pt idx="2">
                  <c:v>1.26</c:v>
                </c:pt>
                <c:pt idx="3">
                  <c:v>0.94</c:v>
                </c:pt>
                <c:pt idx="4">
                  <c:v>1.0920000000000001</c:v>
                </c:pt>
                <c:pt idx="5">
                  <c:v>1.165</c:v>
                </c:pt>
                <c:pt idx="6">
                  <c:v>0.63600000000000001</c:v>
                </c:pt>
                <c:pt idx="7">
                  <c:v>0.92</c:v>
                </c:pt>
                <c:pt idx="8">
                  <c:v>0.54400000000000004</c:v>
                </c:pt>
                <c:pt idx="9">
                  <c:v>0.63800000000000001</c:v>
                </c:pt>
                <c:pt idx="10">
                  <c:v>0.34599999999999997</c:v>
                </c:pt>
                <c:pt idx="11">
                  <c:v>0.54900000000000004</c:v>
                </c:pt>
                <c:pt idx="12">
                  <c:v>0.625</c:v>
                </c:pt>
                <c:pt idx="13">
                  <c:v>0.316</c:v>
                </c:pt>
                <c:pt idx="14">
                  <c:v>0.314</c:v>
                </c:pt>
                <c:pt idx="15">
                  <c:v>0.57299999999999995</c:v>
                </c:pt>
                <c:pt idx="16">
                  <c:v>0.56999999999999995</c:v>
                </c:pt>
                <c:pt idx="17">
                  <c:v>0.66500000000000004</c:v>
                </c:pt>
                <c:pt idx="18">
                  <c:v>0.34899999999999998</c:v>
                </c:pt>
                <c:pt idx="19">
                  <c:v>0.251</c:v>
                </c:pt>
                <c:pt idx="20">
                  <c:v>0.109</c:v>
                </c:pt>
                <c:pt idx="21">
                  <c:v>0.111</c:v>
                </c:pt>
                <c:pt idx="22">
                  <c:v>0.38200000000000001</c:v>
                </c:pt>
                <c:pt idx="23">
                  <c:v>0.45400000000000001</c:v>
                </c:pt>
              </c:numCache>
            </c:numRef>
          </c:xVal>
          <c:yVal>
            <c:numRef>
              <c:f>(Sheet1!$H$47:$H$49,Sheet1!$H$67:$H$68,Sheet1!$H$74:$H$75,Sheet1!$H$77:$H$83,Sheet1!$H$85:$H$88,Sheet1!$H$98,Sheet1!$H$108,Sheet1!$H$111:$H$113,Sheet1!$H$115)</c:f>
              <c:numCache>
                <c:formatCode>General</c:formatCode>
                <c:ptCount val="24"/>
                <c:pt idx="0">
                  <c:v>0.36499999999999999</c:v>
                </c:pt>
                <c:pt idx="1">
                  <c:v>0.35299999999999998</c:v>
                </c:pt>
                <c:pt idx="2">
                  <c:v>0.32600000000000001</c:v>
                </c:pt>
                <c:pt idx="3">
                  <c:v>0.36</c:v>
                </c:pt>
                <c:pt idx="4">
                  <c:v>0.33500000000000002</c:v>
                </c:pt>
                <c:pt idx="5">
                  <c:v>0.33100000000000002</c:v>
                </c:pt>
                <c:pt idx="6">
                  <c:v>0.42099999999999999</c:v>
                </c:pt>
                <c:pt idx="7">
                  <c:v>0.36399999999999999</c:v>
                </c:pt>
                <c:pt idx="8">
                  <c:v>0.442</c:v>
                </c:pt>
                <c:pt idx="9">
                  <c:v>0.41599999999999998</c:v>
                </c:pt>
                <c:pt idx="10">
                  <c:v>0.501</c:v>
                </c:pt>
                <c:pt idx="11">
                  <c:v>0.44</c:v>
                </c:pt>
                <c:pt idx="12">
                  <c:v>0.41099999999999998</c:v>
                </c:pt>
                <c:pt idx="13">
                  <c:v>0.51200000000000001</c:v>
                </c:pt>
                <c:pt idx="14">
                  <c:v>0.51600000000000001</c:v>
                </c:pt>
                <c:pt idx="15">
                  <c:v>0.42799999999999999</c:v>
                </c:pt>
                <c:pt idx="16">
                  <c:v>0.42199999999999999</c:v>
                </c:pt>
                <c:pt idx="17">
                  <c:v>0.39400000000000002</c:v>
                </c:pt>
                <c:pt idx="18">
                  <c:v>0.48899999999999999</c:v>
                </c:pt>
                <c:pt idx="19">
                  <c:v>0.55100000000000005</c:v>
                </c:pt>
                <c:pt idx="20">
                  <c:v>0.65700000000000003</c:v>
                </c:pt>
                <c:pt idx="21">
                  <c:v>0.65500000000000003</c:v>
                </c:pt>
                <c:pt idx="22">
                  <c:v>0.46899999999999997</c:v>
                </c:pt>
                <c:pt idx="23">
                  <c:v>0.45200000000000001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5-4C62-917A-8A7129DA3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166616"/>
        <c:axId val="596166944"/>
      </c:scatterChart>
      <c:valAx>
        <c:axId val="59616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166944"/>
        <c:crosses val="autoZero"/>
        <c:crossBetween val="midCat"/>
      </c:valAx>
      <c:valAx>
        <c:axId val="5961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16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r>
              <a:rPr lang="en-US"/>
              <a:t>Comparison of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Montserrat" panose="00000500000000000000" pitchFamily="2" charset="0"/>
              <a:ea typeface="+mn-ea"/>
              <a:cs typeface="Padauk" panose="02000600020000020004" pitchFamily="2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Sheet1!$C$2:$C$13</c:f>
              <c:strCache>
                <c:ptCount val="12"/>
                <c:pt idx="0">
                  <c:v>Old</c:v>
                </c:pt>
                <c:pt idx="1">
                  <c:v>New</c:v>
                </c:pt>
                <c:pt idx="2">
                  <c:v>Lower</c:v>
                </c:pt>
                <c:pt idx="3">
                  <c:v>Default, Full Text</c:v>
                </c:pt>
                <c:pt idx="4">
                  <c:v>Default, Title</c:v>
                </c:pt>
                <c:pt idx="5">
                  <c:v>5-0.4, Full Text</c:v>
                </c:pt>
                <c:pt idx="6">
                  <c:v>5-0.4, Title</c:v>
                </c:pt>
                <c:pt idx="7">
                  <c:v>3-0.3, Full Text</c:v>
                </c:pt>
                <c:pt idx="8">
                  <c:v>5-0.3, Full Text</c:v>
                </c:pt>
                <c:pt idx="9">
                  <c:v>5-0.2, Full Text</c:v>
                </c:pt>
                <c:pt idx="10">
                  <c:v>10-0.4, Full Text</c:v>
                </c:pt>
                <c:pt idx="11">
                  <c:v>10-0.1, Full Text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C8F-4852-9384-ED1E26412FCA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C8F-4852-9384-ED1E26412FCA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C8F-4852-9384-ED1E26412FCA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C8F-4852-9384-ED1E26412FCA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C8F-4852-9384-ED1E26412FCA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C8F-4852-9384-ED1E26412FCA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C8F-4852-9384-ED1E26412FCA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C8F-4852-9384-ED1E26412FCA}"/>
              </c:ext>
            </c:extLst>
          </c:dPt>
          <c:dPt>
            <c:idx val="8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C8F-4852-9384-ED1E26412FCA}"/>
              </c:ext>
            </c:extLst>
          </c:dPt>
          <c:dPt>
            <c:idx val="9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C8F-4852-9384-ED1E26412FCA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C8F-4852-9384-ED1E26412FCA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C8F-4852-9384-ED1E26412FCA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C8F-4852-9384-ED1E26412FCA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C8F-4852-9384-ED1E26412FCA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C8F-4852-9384-ED1E26412FCA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C8F-4852-9384-ED1E26412FCA}"/>
              </c:ext>
            </c:extLst>
          </c:dPt>
          <c:dPt>
            <c:idx val="16"/>
            <c:marker>
              <c:symbol val="circl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0C8F-4852-9384-ED1E26412FCA}"/>
              </c:ext>
            </c:extLst>
          </c:dPt>
          <c:dPt>
            <c:idx val="17"/>
            <c:marker>
              <c:symbol val="circl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0C8F-4852-9384-ED1E26412FCA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0C8F-4852-9384-ED1E26412FCA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0C8F-4852-9384-ED1E26412FCA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0C8F-4852-9384-ED1E26412FCA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0C8F-4852-9384-ED1E26412FCA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0C8F-4852-9384-ED1E26412FCA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0C8F-4852-9384-ED1E26412FCA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0C8F-4852-9384-ED1E26412FCA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0C8F-4852-9384-ED1E26412FCA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0C8F-4852-9384-ED1E26412FCA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0C8F-4852-9384-ED1E26412FCA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0C8F-4852-9384-ED1E26412FCA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0C8F-4852-9384-ED1E26412FCA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0C8F-4852-9384-ED1E26412FCA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0C8F-4852-9384-ED1E26412FCA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0C8F-4852-9384-ED1E26412FCA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0C8F-4852-9384-ED1E26412FCA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0C8F-4852-9384-ED1E26412FCA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0C8F-4852-9384-ED1E26412FCA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0C8F-4852-9384-ED1E26412FCA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0C8F-4852-9384-ED1E26412FCA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0C8F-4852-9384-ED1E26412FCA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0C8F-4852-9384-ED1E26412FCA}"/>
              </c:ext>
            </c:extLst>
          </c:dPt>
          <c:dPt>
            <c:idx val="42"/>
            <c:marker>
              <c:symbol val="circle"/>
              <c:size val="5"/>
              <c:spPr>
                <a:noFill/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0C8F-4852-9384-ED1E26412FCA}"/>
              </c:ext>
            </c:extLst>
          </c:dPt>
          <c:dPt>
            <c:idx val="43"/>
            <c:marker>
              <c:symbol val="circle"/>
              <c:size val="5"/>
              <c:spPr>
                <a:noFill/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0C8F-4852-9384-ED1E26412FCA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0C8F-4852-9384-ED1E26412FCA}"/>
              </c:ext>
            </c:extLst>
          </c:dPt>
          <c:dPt>
            <c:idx val="45"/>
            <c:marker>
              <c:symbol val="circle"/>
              <c:size val="5"/>
              <c:spPr>
                <a:noFill/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0C8F-4852-9384-ED1E26412FCA}"/>
              </c:ext>
            </c:extLst>
          </c:dPt>
          <c:dPt>
            <c:idx val="46"/>
            <c:marker>
              <c:symbol val="circle"/>
              <c:size val="5"/>
              <c:spPr>
                <a:noFill/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0C8F-4852-9384-ED1E26412FCA}"/>
              </c:ext>
            </c:extLst>
          </c:dPt>
          <c:dPt>
            <c:idx val="47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0C8F-4852-9384-ED1E26412FCA}"/>
              </c:ext>
            </c:extLst>
          </c:dPt>
          <c:dPt>
            <c:idx val="48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0C8F-4852-9384-ED1E26412FCA}"/>
              </c:ext>
            </c:extLst>
          </c:dPt>
          <c:dPt>
            <c:idx val="49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0C8F-4852-9384-ED1E26412FCA}"/>
              </c:ext>
            </c:extLst>
          </c:dPt>
          <c:dPt>
            <c:idx val="50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0C8F-4852-9384-ED1E26412FCA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0C8F-4852-9384-ED1E26412FCA}"/>
              </c:ext>
            </c:extLst>
          </c:dPt>
          <c:dPt>
            <c:idx val="52"/>
            <c:marker>
              <c:symbol val="circl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0C8F-4852-9384-ED1E26412FCA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0C8F-4852-9384-ED1E26412FCA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0C8F-4852-9384-ED1E26412FCA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0C8F-4852-9384-ED1E26412FCA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0C8F-4852-9384-ED1E26412FCA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0C8F-4852-9384-ED1E26412FCA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0C8F-4852-9384-ED1E26412FCA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0C8F-4852-9384-ED1E26412FCA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0C8F-4852-9384-ED1E26412FCA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0C8F-4852-9384-ED1E26412FCA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0C8F-4852-9384-ED1E26412FCA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0C8F-4852-9384-ED1E26412FCA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0C8F-4852-9384-ED1E26412FCA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0C8F-4852-9384-ED1E26412FCA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0C8F-4852-9384-ED1E26412FCA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0C8F-4852-9384-ED1E26412FCA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0C8F-4852-9384-ED1E26412FCA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0C8F-4852-9384-ED1E26412FCA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0C8F-4852-9384-ED1E26412FCA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0C8F-4852-9384-ED1E26412FCA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0C8F-4852-9384-ED1E26412FCA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0C8F-4852-9384-ED1E26412FCA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0C8F-4852-9384-ED1E26412FCA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0C8F-4852-9384-ED1E26412FCA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0C8F-4852-9384-ED1E26412FCA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0C8F-4852-9384-ED1E26412FCA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0C8F-4852-9384-ED1E26412FCA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0C8F-4852-9384-ED1E26412FCA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0C8F-4852-9384-ED1E26412FCA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0C8F-4852-9384-ED1E26412FCA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0C8F-4852-9384-ED1E26412FCA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0C8F-4852-9384-ED1E26412FCA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0C8F-4852-9384-ED1E26412FCA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0C8F-4852-9384-ED1E26412FCA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0C8F-4852-9384-ED1E26412FCA}"/>
              </c:ext>
            </c:extLst>
          </c:dPt>
          <c:xVal>
            <c:numRef>
              <c:f>Sheet1!$G$2:$G$141</c:f>
              <c:numCache>
                <c:formatCode>General</c:formatCode>
                <c:ptCount val="88"/>
                <c:pt idx="0">
                  <c:v>1.663</c:v>
                </c:pt>
                <c:pt idx="1">
                  <c:v>2.2375352583700798</c:v>
                </c:pt>
                <c:pt idx="2">
                  <c:v>2.5006976602967099</c:v>
                </c:pt>
                <c:pt idx="3">
                  <c:v>1.794</c:v>
                </c:pt>
                <c:pt idx="4">
                  <c:v>1.294</c:v>
                </c:pt>
                <c:pt idx="5">
                  <c:v>1.0249999999999999</c:v>
                </c:pt>
                <c:pt idx="6">
                  <c:v>1.26</c:v>
                </c:pt>
                <c:pt idx="7">
                  <c:v>0.10470602046665184</c:v>
                </c:pt>
                <c:pt idx="8">
                  <c:v>0.29801997966142202</c:v>
                </c:pt>
                <c:pt idx="9">
                  <c:v>0.17625770174074201</c:v>
                </c:pt>
                <c:pt idx="10">
                  <c:v>0.10371249216028336</c:v>
                </c:pt>
                <c:pt idx="11">
                  <c:v>0.10851701710451177</c:v>
                </c:pt>
                <c:pt idx="12">
                  <c:v>0.12448761390986275</c:v>
                </c:pt>
                <c:pt idx="13">
                  <c:v>0.94</c:v>
                </c:pt>
                <c:pt idx="14">
                  <c:v>1.0920000000000001</c:v>
                </c:pt>
                <c:pt idx="15">
                  <c:v>2.1304347826086902E-2</c:v>
                </c:pt>
                <c:pt idx="16">
                  <c:v>0.109565217391304</c:v>
                </c:pt>
                <c:pt idx="17">
                  <c:v>0.30478260869565199</c:v>
                </c:pt>
                <c:pt idx="18">
                  <c:v>0.14174090024507738</c:v>
                </c:pt>
                <c:pt idx="19">
                  <c:v>0.14779104276743882</c:v>
                </c:pt>
                <c:pt idx="20">
                  <c:v>1.165</c:v>
                </c:pt>
                <c:pt idx="21">
                  <c:v>0.63600000000000001</c:v>
                </c:pt>
                <c:pt idx="22">
                  <c:v>0.35711687687248173</c:v>
                </c:pt>
                <c:pt idx="23">
                  <c:v>0.92</c:v>
                </c:pt>
                <c:pt idx="24">
                  <c:v>0.54400000000000004</c:v>
                </c:pt>
                <c:pt idx="25">
                  <c:v>0.63800000000000001</c:v>
                </c:pt>
                <c:pt idx="26">
                  <c:v>0.34599999999999997</c:v>
                </c:pt>
                <c:pt idx="27">
                  <c:v>0.54900000000000004</c:v>
                </c:pt>
                <c:pt idx="28">
                  <c:v>0.625</c:v>
                </c:pt>
                <c:pt idx="29">
                  <c:v>0.316</c:v>
                </c:pt>
                <c:pt idx="30">
                  <c:v>0.15595929547187407</c:v>
                </c:pt>
                <c:pt idx="31">
                  <c:v>0.314</c:v>
                </c:pt>
                <c:pt idx="32">
                  <c:v>0.57299999999999995</c:v>
                </c:pt>
                <c:pt idx="33">
                  <c:v>0.56999999999999995</c:v>
                </c:pt>
                <c:pt idx="34">
                  <c:v>0.66500000000000004</c:v>
                </c:pt>
                <c:pt idx="35">
                  <c:v>0.13220943499173615</c:v>
                </c:pt>
                <c:pt idx="36">
                  <c:v>0.12892188250144734</c:v>
                </c:pt>
                <c:pt idx="37">
                  <c:v>0.14953841036454391</c:v>
                </c:pt>
                <c:pt idx="38">
                  <c:v>1.5</c:v>
                </c:pt>
                <c:pt idx="39">
                  <c:v>2.6686999618757101E-2</c:v>
                </c:pt>
                <c:pt idx="40">
                  <c:v>2.4208921082729699E-2</c:v>
                </c:pt>
                <c:pt idx="41">
                  <c:v>2.5924513915364E-2</c:v>
                </c:pt>
                <c:pt idx="42">
                  <c:v>0.21535199572979</c:v>
                </c:pt>
                <c:pt idx="43">
                  <c:v>0.31835596939683197</c:v>
                </c:pt>
                <c:pt idx="44">
                  <c:v>0.34899999999999998</c:v>
                </c:pt>
                <c:pt idx="45">
                  <c:v>0.50417086768281805</c:v>
                </c:pt>
                <c:pt idx="46">
                  <c:v>1.0299018444932</c:v>
                </c:pt>
                <c:pt idx="47">
                  <c:v>0.214160323361066</c:v>
                </c:pt>
                <c:pt idx="48">
                  <c:v>0.31835280580633701</c:v>
                </c:pt>
                <c:pt idx="49">
                  <c:v>0.51062872484805499</c:v>
                </c:pt>
                <c:pt idx="50">
                  <c:v>1.0173998347790101</c:v>
                </c:pt>
                <c:pt idx="51">
                  <c:v>0.31052230270682402</c:v>
                </c:pt>
                <c:pt idx="52">
                  <c:v>0.554517727792603</c:v>
                </c:pt>
                <c:pt idx="53">
                  <c:v>0.11166813300157476</c:v>
                </c:pt>
                <c:pt idx="54">
                  <c:v>0.251</c:v>
                </c:pt>
                <c:pt idx="55">
                  <c:v>0.13327859392069313</c:v>
                </c:pt>
                <c:pt idx="56">
                  <c:v>0.14777971065616191</c:v>
                </c:pt>
                <c:pt idx="57">
                  <c:v>0.109</c:v>
                </c:pt>
                <c:pt idx="58">
                  <c:v>0.111</c:v>
                </c:pt>
                <c:pt idx="59">
                  <c:v>0.38200000000000001</c:v>
                </c:pt>
                <c:pt idx="60">
                  <c:v>0.436</c:v>
                </c:pt>
                <c:pt idx="61">
                  <c:v>0.45400000000000001</c:v>
                </c:pt>
                <c:pt idx="62">
                  <c:v>0.17515077239082627</c:v>
                </c:pt>
                <c:pt idx="63">
                  <c:v>0.18488590188958437</c:v>
                </c:pt>
                <c:pt idx="64">
                  <c:v>0.14714800232920544</c:v>
                </c:pt>
                <c:pt idx="65">
                  <c:v>0.1418318653523514</c:v>
                </c:pt>
                <c:pt idx="66">
                  <c:v>0.14395238860950663</c:v>
                </c:pt>
                <c:pt idx="67">
                  <c:v>0.15330345130854175</c:v>
                </c:pt>
                <c:pt idx="68">
                  <c:v>0.16567366460307889</c:v>
                </c:pt>
                <c:pt idx="69">
                  <c:v>0.14481097809614488</c:v>
                </c:pt>
                <c:pt idx="70">
                  <c:v>0.15609127209417217</c:v>
                </c:pt>
                <c:pt idx="71">
                  <c:v>0.15178942736060075</c:v>
                </c:pt>
                <c:pt idx="72">
                  <c:v>0.16898790899450686</c:v>
                </c:pt>
                <c:pt idx="73">
                  <c:v>0.16010395456540427</c:v>
                </c:pt>
                <c:pt idx="74">
                  <c:v>0.1716467189246321</c:v>
                </c:pt>
                <c:pt idx="75">
                  <c:v>0.16292736455255347</c:v>
                </c:pt>
                <c:pt idx="76">
                  <c:v>0.17236146872179939</c:v>
                </c:pt>
                <c:pt idx="77">
                  <c:v>0.18665498178174242</c:v>
                </c:pt>
                <c:pt idx="78">
                  <c:v>0.17074512581949194</c:v>
                </c:pt>
                <c:pt idx="79">
                  <c:v>0.17218797136439548</c:v>
                </c:pt>
                <c:pt idx="80">
                  <c:v>0.16783125994514969</c:v>
                </c:pt>
                <c:pt idx="81">
                  <c:v>0.1888007140566399</c:v>
                </c:pt>
                <c:pt idx="82">
                  <c:v>0.17222207768251774</c:v>
                </c:pt>
                <c:pt idx="83">
                  <c:v>0.16266489419135333</c:v>
                </c:pt>
                <c:pt idx="84">
                  <c:v>0.17551407882299636</c:v>
                </c:pt>
                <c:pt idx="85">
                  <c:v>0.16523028246749213</c:v>
                </c:pt>
                <c:pt idx="86">
                  <c:v>0.16783719147873594</c:v>
                </c:pt>
                <c:pt idx="87">
                  <c:v>0.1701415922770711</c:v>
                </c:pt>
              </c:numCache>
            </c:numRef>
          </c:xVal>
          <c:yVal>
            <c:numRef>
              <c:f>Sheet1!$H$2:$H$141</c:f>
              <c:numCache>
                <c:formatCode>General</c:formatCode>
                <c:ptCount val="88"/>
                <c:pt idx="0">
                  <c:v>0.83599999999999997</c:v>
                </c:pt>
                <c:pt idx="1">
                  <c:v>0.81893997007389796</c:v>
                </c:pt>
                <c:pt idx="2">
                  <c:v>0.76700659579811203</c:v>
                </c:pt>
                <c:pt idx="3">
                  <c:v>0.32600000000000001</c:v>
                </c:pt>
                <c:pt idx="4">
                  <c:v>0.36499999999999999</c:v>
                </c:pt>
                <c:pt idx="5">
                  <c:v>0.35299999999999998</c:v>
                </c:pt>
                <c:pt idx="6">
                  <c:v>0.32600000000000001</c:v>
                </c:pt>
                <c:pt idx="7">
                  <c:v>0.70080076111651513</c:v>
                </c:pt>
                <c:pt idx="8">
                  <c:v>0.58078602620087305</c:v>
                </c:pt>
                <c:pt idx="9">
                  <c:v>0.64635550637076</c:v>
                </c:pt>
                <c:pt idx="10">
                  <c:v>0.70668037266091688</c:v>
                </c:pt>
                <c:pt idx="11">
                  <c:v>0.68250946013285652</c:v>
                </c:pt>
                <c:pt idx="12">
                  <c:v>0.65948036371808627</c:v>
                </c:pt>
                <c:pt idx="13">
                  <c:v>0.36</c:v>
                </c:pt>
                <c:pt idx="14">
                  <c:v>0.33500000000000002</c:v>
                </c:pt>
                <c:pt idx="15">
                  <c:v>0.93260869565217297</c:v>
                </c:pt>
                <c:pt idx="16">
                  <c:v>0.88043478260869501</c:v>
                </c:pt>
                <c:pt idx="17">
                  <c:v>0.83217391304347799</c:v>
                </c:pt>
                <c:pt idx="18">
                  <c:v>0.59961657606422714</c:v>
                </c:pt>
                <c:pt idx="19">
                  <c:v>0.59524950015041767</c:v>
                </c:pt>
                <c:pt idx="20">
                  <c:v>0.33100000000000002</c:v>
                </c:pt>
                <c:pt idx="21">
                  <c:v>0.42099999999999999</c:v>
                </c:pt>
                <c:pt idx="22">
                  <c:v>0.63812624629724946</c:v>
                </c:pt>
                <c:pt idx="23">
                  <c:v>0.36399999999999999</c:v>
                </c:pt>
                <c:pt idx="24">
                  <c:v>0.442</c:v>
                </c:pt>
                <c:pt idx="25">
                  <c:v>0.41599999999999998</c:v>
                </c:pt>
                <c:pt idx="26">
                  <c:v>0.501</c:v>
                </c:pt>
                <c:pt idx="27">
                  <c:v>0.44</c:v>
                </c:pt>
                <c:pt idx="28">
                  <c:v>0.41099999999999998</c:v>
                </c:pt>
                <c:pt idx="29">
                  <c:v>0.51200000000000001</c:v>
                </c:pt>
                <c:pt idx="30">
                  <c:v>0.57721977654820367</c:v>
                </c:pt>
                <c:pt idx="31">
                  <c:v>0.51600000000000001</c:v>
                </c:pt>
                <c:pt idx="32">
                  <c:v>0.42799999999999999</c:v>
                </c:pt>
                <c:pt idx="33">
                  <c:v>0.42199999999999999</c:v>
                </c:pt>
                <c:pt idx="34">
                  <c:v>0.39400000000000002</c:v>
                </c:pt>
                <c:pt idx="35">
                  <c:v>0.61951012813617878</c:v>
                </c:pt>
                <c:pt idx="36">
                  <c:v>0.63409576922525446</c:v>
                </c:pt>
                <c:pt idx="37">
                  <c:v>0.57259614611756715</c:v>
                </c:pt>
                <c:pt idx="38">
                  <c:v>0.99</c:v>
                </c:pt>
                <c:pt idx="39">
                  <c:v>0.99961875714830295</c:v>
                </c:pt>
                <c:pt idx="40">
                  <c:v>0.99980937857415098</c:v>
                </c:pt>
                <c:pt idx="41">
                  <c:v>0.99961875714830295</c:v>
                </c:pt>
                <c:pt idx="42">
                  <c:v>0.52058448490599596</c:v>
                </c:pt>
                <c:pt idx="43">
                  <c:v>0.46470998161437599</c:v>
                </c:pt>
                <c:pt idx="44">
                  <c:v>0.48899999999999999</c:v>
                </c:pt>
                <c:pt idx="45">
                  <c:v>0.40067018563549001</c:v>
                </c:pt>
                <c:pt idx="46">
                  <c:v>0.304236106992467</c:v>
                </c:pt>
                <c:pt idx="47">
                  <c:v>0.54126836608249196</c:v>
                </c:pt>
                <c:pt idx="48">
                  <c:v>0.48628075765622197</c:v>
                </c:pt>
                <c:pt idx="49">
                  <c:v>0.42123237151118098</c:v>
                </c:pt>
                <c:pt idx="50">
                  <c:v>0.32825131291673998</c:v>
                </c:pt>
                <c:pt idx="51">
                  <c:v>0.93080442241707895</c:v>
                </c:pt>
                <c:pt idx="52">
                  <c:v>0.90468928707586704</c:v>
                </c:pt>
                <c:pt idx="53">
                  <c:v>0.67168445022765322</c:v>
                </c:pt>
                <c:pt idx="54">
                  <c:v>0.55100000000000005</c:v>
                </c:pt>
                <c:pt idx="55">
                  <c:v>0.59080891999475715</c:v>
                </c:pt>
                <c:pt idx="56">
                  <c:v>0.5543329542048927</c:v>
                </c:pt>
                <c:pt idx="57">
                  <c:v>0.65700000000000003</c:v>
                </c:pt>
                <c:pt idx="58">
                  <c:v>0.65500000000000003</c:v>
                </c:pt>
                <c:pt idx="59">
                  <c:v>0.46899999999999997</c:v>
                </c:pt>
                <c:pt idx="61">
                  <c:v>0.45200000000000001</c:v>
                </c:pt>
                <c:pt idx="62">
                  <c:v>0.52103480753397236</c:v>
                </c:pt>
                <c:pt idx="63">
                  <c:v>0.51426099617824694</c:v>
                </c:pt>
                <c:pt idx="64">
                  <c:v>0.541495632640425</c:v>
                </c:pt>
                <c:pt idx="65">
                  <c:v>0.56792802918503271</c:v>
                </c:pt>
                <c:pt idx="66">
                  <c:v>0.56131140346934771</c:v>
                </c:pt>
                <c:pt idx="67">
                  <c:v>0.54437242642984918</c:v>
                </c:pt>
                <c:pt idx="68">
                  <c:v>0.52149598427031585</c:v>
                </c:pt>
                <c:pt idx="69">
                  <c:v>0.54763625278579386</c:v>
                </c:pt>
                <c:pt idx="70">
                  <c:v>0.53615132087903161</c:v>
                </c:pt>
                <c:pt idx="71">
                  <c:v>0.53832226217167189</c:v>
                </c:pt>
                <c:pt idx="72">
                  <c:v>0.52089689937808759</c:v>
                </c:pt>
                <c:pt idx="73">
                  <c:v>0.5247064268239805</c:v>
                </c:pt>
                <c:pt idx="74">
                  <c:v>0.51340982110859168</c:v>
                </c:pt>
                <c:pt idx="75">
                  <c:v>0.52543303968831978</c:v>
                </c:pt>
                <c:pt idx="76">
                  <c:v>0.51475034769912797</c:v>
                </c:pt>
                <c:pt idx="77">
                  <c:v>0.50036934451878601</c:v>
                </c:pt>
                <c:pt idx="78">
                  <c:v>0.51708292328199967</c:v>
                </c:pt>
                <c:pt idx="79">
                  <c:v>0.5158832706141393</c:v>
                </c:pt>
                <c:pt idx="80">
                  <c:v>0.51854949496124736</c:v>
                </c:pt>
                <c:pt idx="81">
                  <c:v>0.49839414383449743</c:v>
                </c:pt>
                <c:pt idx="82">
                  <c:v>0.51246819015174105</c:v>
                </c:pt>
                <c:pt idx="83">
                  <c:v>0.52176883481529401</c:v>
                </c:pt>
                <c:pt idx="84">
                  <c:v>0.50859638160319021</c:v>
                </c:pt>
                <c:pt idx="85">
                  <c:v>0.52768998821796453</c:v>
                </c:pt>
                <c:pt idx="86">
                  <c:v>0.52517798374410574</c:v>
                </c:pt>
                <c:pt idx="87">
                  <c:v>0.52955693841430163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0C8F-4852-9384-ED1E26412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83832"/>
        <c:axId val="471583176"/>
      </c:scatterChart>
      <c:valAx>
        <c:axId val="471583832"/>
        <c:scaling>
          <c:orientation val="minMax"/>
          <c:max val="0.2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anose="00000500000000000000" pitchFamily="2" charset="0"/>
                    <a:ea typeface="+mn-ea"/>
                    <a:cs typeface="Padauk" panose="02000600020000020004" pitchFamily="2" charset="0"/>
                  </a:defRPr>
                </a:pPr>
                <a:r>
                  <a:rPr lang="en-US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ontserrat" panose="00000500000000000000" pitchFamily="2" charset="0"/>
                  <a:ea typeface="+mn-ea"/>
                  <a:cs typeface="Padauk" panose="02000600020000020004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endParaRPr lang="en-US"/>
          </a:p>
        </c:txPr>
        <c:crossAx val="471583176"/>
        <c:crosses val="autoZero"/>
        <c:crossBetween val="midCat"/>
      </c:valAx>
      <c:valAx>
        <c:axId val="471583176"/>
        <c:scaling>
          <c:orientation val="minMax"/>
          <c:max val="0.55000000000000004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anose="00000500000000000000" pitchFamily="2" charset="0"/>
                    <a:ea typeface="+mn-ea"/>
                    <a:cs typeface="Padauk" panose="02000600020000020004" pitchFamily="2" charset="0"/>
                  </a:defRPr>
                </a:pPr>
                <a:r>
                  <a:rPr lang="en-US"/>
                  <a:t>FNR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ontserrat" panose="00000500000000000000" pitchFamily="2" charset="0"/>
                  <a:ea typeface="+mn-ea"/>
                  <a:cs typeface="Padauk" panose="02000600020000020004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endParaRPr lang="en-US"/>
          </a:p>
        </c:txPr>
        <c:crossAx val="471583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ontserrat" panose="00000500000000000000" pitchFamily="2" charset="0"/>
          <a:cs typeface="Padauk" panose="0200060002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r>
              <a:rPr lang="en-US"/>
              <a:t>Comparison of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Montserrat" panose="00000500000000000000" pitchFamily="2" charset="0"/>
              <a:ea typeface="+mn-ea"/>
              <a:cs typeface="Padauk" panose="02000600020000020004" pitchFamily="2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Sheet1!$C$2:$C$13</c:f>
              <c:strCache>
                <c:ptCount val="12"/>
                <c:pt idx="0">
                  <c:v>Old</c:v>
                </c:pt>
                <c:pt idx="1">
                  <c:v>New</c:v>
                </c:pt>
                <c:pt idx="2">
                  <c:v>Lower</c:v>
                </c:pt>
                <c:pt idx="3">
                  <c:v>Default, Full Text</c:v>
                </c:pt>
                <c:pt idx="4">
                  <c:v>Default, Title</c:v>
                </c:pt>
                <c:pt idx="5">
                  <c:v>5-0.4, Full Text</c:v>
                </c:pt>
                <c:pt idx="6">
                  <c:v>5-0.4, Title</c:v>
                </c:pt>
                <c:pt idx="7">
                  <c:v>3-0.3, Full Text</c:v>
                </c:pt>
                <c:pt idx="8">
                  <c:v>5-0.3, Full Text</c:v>
                </c:pt>
                <c:pt idx="9">
                  <c:v>5-0.2, Full Text</c:v>
                </c:pt>
                <c:pt idx="10">
                  <c:v>10-0.4, Full Text</c:v>
                </c:pt>
                <c:pt idx="11">
                  <c:v>10-0.1, Full Text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2D4-4488-8A27-816E92A55813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2D4-4488-8A27-816E92A55813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2D4-4488-8A27-816E92A55813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2D4-4488-8A27-816E92A55813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2D4-4488-8A27-816E92A55813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2D4-4488-8A27-816E92A55813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2D4-4488-8A27-816E92A55813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2D4-4488-8A27-816E92A55813}"/>
              </c:ext>
            </c:extLst>
          </c:dPt>
          <c:dPt>
            <c:idx val="8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2D4-4488-8A27-816E92A55813}"/>
              </c:ext>
            </c:extLst>
          </c:dPt>
          <c:dPt>
            <c:idx val="9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A2D4-4488-8A27-816E92A55813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2D4-4488-8A27-816E92A55813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A2D4-4488-8A27-816E92A55813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A2D4-4488-8A27-816E92A55813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A2D4-4488-8A27-816E92A55813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2D4-4488-8A27-816E92A55813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A2D4-4488-8A27-816E92A55813}"/>
              </c:ext>
            </c:extLst>
          </c:dPt>
          <c:dPt>
            <c:idx val="16"/>
            <c:marker>
              <c:symbol val="circl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A2D4-4488-8A27-816E92A55813}"/>
              </c:ext>
            </c:extLst>
          </c:dPt>
          <c:dPt>
            <c:idx val="17"/>
            <c:marker>
              <c:symbol val="circl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A2D4-4488-8A27-816E92A55813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2D4-4488-8A27-816E92A55813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A2D4-4488-8A27-816E92A55813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2D4-4488-8A27-816E92A55813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A2D4-4488-8A27-816E92A55813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2D4-4488-8A27-816E92A55813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A2D4-4488-8A27-816E92A55813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A2D4-4488-8A27-816E92A55813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A2D4-4488-8A27-816E92A55813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A2D4-4488-8A27-816E92A55813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A2D4-4488-8A27-816E92A55813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A2D4-4488-8A27-816E92A55813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A2D4-4488-8A27-816E92A55813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A2D4-4488-8A27-816E92A55813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A2D4-4488-8A27-816E92A55813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A2D4-4488-8A27-816E92A55813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A2D4-4488-8A27-816E92A55813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A2D4-4488-8A27-816E92A55813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A2D4-4488-8A27-816E92A55813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A2D4-4488-8A27-816E92A55813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A2D4-4488-8A27-816E92A55813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A2D4-4488-8A27-816E92A55813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A2D4-4488-8A27-816E92A55813}"/>
              </c:ext>
            </c:extLst>
          </c:dPt>
          <c:dPt>
            <c:idx val="42"/>
            <c:marker>
              <c:symbol val="circle"/>
              <c:size val="5"/>
              <c:spPr>
                <a:noFill/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A2D4-4488-8A27-816E92A55813}"/>
              </c:ext>
            </c:extLst>
          </c:dPt>
          <c:dPt>
            <c:idx val="43"/>
            <c:marker>
              <c:symbol val="circle"/>
              <c:size val="5"/>
              <c:spPr>
                <a:noFill/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A2D4-4488-8A27-816E92A55813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A2D4-4488-8A27-816E92A55813}"/>
              </c:ext>
            </c:extLst>
          </c:dPt>
          <c:dPt>
            <c:idx val="45"/>
            <c:marker>
              <c:symbol val="circle"/>
              <c:size val="5"/>
              <c:spPr>
                <a:noFill/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A2D4-4488-8A27-816E92A55813}"/>
              </c:ext>
            </c:extLst>
          </c:dPt>
          <c:dPt>
            <c:idx val="46"/>
            <c:marker>
              <c:symbol val="circle"/>
              <c:size val="5"/>
              <c:spPr>
                <a:noFill/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A2D4-4488-8A27-816E92A55813}"/>
              </c:ext>
            </c:extLst>
          </c:dPt>
          <c:dPt>
            <c:idx val="47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A2D4-4488-8A27-816E92A55813}"/>
              </c:ext>
            </c:extLst>
          </c:dPt>
          <c:dPt>
            <c:idx val="48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A2D4-4488-8A27-816E92A55813}"/>
              </c:ext>
            </c:extLst>
          </c:dPt>
          <c:dPt>
            <c:idx val="49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A2D4-4488-8A27-816E92A55813}"/>
              </c:ext>
            </c:extLst>
          </c:dPt>
          <c:dPt>
            <c:idx val="50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A2D4-4488-8A27-816E92A55813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A2D4-4488-8A27-816E92A55813}"/>
              </c:ext>
            </c:extLst>
          </c:dPt>
          <c:dPt>
            <c:idx val="52"/>
            <c:marker>
              <c:symbol val="circl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A2D4-4488-8A27-816E92A55813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A2D4-4488-8A27-816E92A55813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A2D4-4488-8A27-816E92A55813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A2D4-4488-8A27-816E92A55813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A2D4-4488-8A27-816E92A55813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A2D4-4488-8A27-816E92A55813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A2D4-4488-8A27-816E92A55813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A2D4-4488-8A27-816E92A55813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A2D4-4488-8A27-816E92A55813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A2D4-4488-8A27-816E92A55813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A2D4-4488-8A27-816E92A55813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A2D4-4488-8A27-816E92A55813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A2D4-4488-8A27-816E92A55813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A2D4-4488-8A27-816E92A55813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A2D4-4488-8A27-816E92A55813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A2D4-4488-8A27-816E92A55813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A2D4-4488-8A27-816E92A55813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A2D4-4488-8A27-816E92A55813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A2D4-4488-8A27-816E92A55813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A2D4-4488-8A27-816E92A55813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A2D4-4488-8A27-816E92A55813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A2D4-4488-8A27-816E92A55813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A2D4-4488-8A27-816E92A55813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A2D4-4488-8A27-816E92A55813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A2D4-4488-8A27-816E92A55813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A2D4-4488-8A27-816E92A55813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A2D4-4488-8A27-816E92A55813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A2D4-4488-8A27-816E92A55813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A2D4-4488-8A27-816E92A55813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A2D4-4488-8A27-816E92A55813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A2D4-4488-8A27-816E92A55813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A2D4-4488-8A27-816E92A55813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A2D4-4488-8A27-816E92A55813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A2D4-4488-8A27-816E92A55813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A2D4-4488-8A27-816E92A55813}"/>
              </c:ext>
            </c:extLst>
          </c:dPt>
          <c:xVal>
            <c:numRef>
              <c:f>Sheet1!$G$2:$G$141</c:f>
              <c:numCache>
                <c:formatCode>General</c:formatCode>
                <c:ptCount val="88"/>
                <c:pt idx="0">
                  <c:v>1.663</c:v>
                </c:pt>
                <c:pt idx="1">
                  <c:v>2.2375352583700798</c:v>
                </c:pt>
                <c:pt idx="2">
                  <c:v>2.5006976602967099</c:v>
                </c:pt>
                <c:pt idx="3">
                  <c:v>1.794</c:v>
                </c:pt>
                <c:pt idx="4">
                  <c:v>1.294</c:v>
                </c:pt>
                <c:pt idx="5">
                  <c:v>1.0249999999999999</c:v>
                </c:pt>
                <c:pt idx="6">
                  <c:v>1.26</c:v>
                </c:pt>
                <c:pt idx="7">
                  <c:v>0.10470602046665184</c:v>
                </c:pt>
                <c:pt idx="8">
                  <c:v>0.29801997966142202</c:v>
                </c:pt>
                <c:pt idx="9">
                  <c:v>0.17625770174074201</c:v>
                </c:pt>
                <c:pt idx="10">
                  <c:v>0.10371249216028336</c:v>
                </c:pt>
                <c:pt idx="11">
                  <c:v>0.10851701710451177</c:v>
                </c:pt>
                <c:pt idx="12">
                  <c:v>0.12448761390986275</c:v>
                </c:pt>
                <c:pt idx="13">
                  <c:v>0.94</c:v>
                </c:pt>
                <c:pt idx="14">
                  <c:v>1.0920000000000001</c:v>
                </c:pt>
                <c:pt idx="15">
                  <c:v>2.1304347826086902E-2</c:v>
                </c:pt>
                <c:pt idx="16">
                  <c:v>0.109565217391304</c:v>
                </c:pt>
                <c:pt idx="17">
                  <c:v>0.30478260869565199</c:v>
                </c:pt>
                <c:pt idx="18">
                  <c:v>0.14174090024507738</c:v>
                </c:pt>
                <c:pt idx="19">
                  <c:v>0.14779104276743882</c:v>
                </c:pt>
                <c:pt idx="20">
                  <c:v>1.165</c:v>
                </c:pt>
                <c:pt idx="21">
                  <c:v>0.63600000000000001</c:v>
                </c:pt>
                <c:pt idx="22">
                  <c:v>0.35711687687248173</c:v>
                </c:pt>
                <c:pt idx="23">
                  <c:v>0.92</c:v>
                </c:pt>
                <c:pt idx="24">
                  <c:v>0.54400000000000004</c:v>
                </c:pt>
                <c:pt idx="25">
                  <c:v>0.63800000000000001</c:v>
                </c:pt>
                <c:pt idx="26">
                  <c:v>0.34599999999999997</c:v>
                </c:pt>
                <c:pt idx="27">
                  <c:v>0.54900000000000004</c:v>
                </c:pt>
                <c:pt idx="28">
                  <c:v>0.625</c:v>
                </c:pt>
                <c:pt idx="29">
                  <c:v>0.316</c:v>
                </c:pt>
                <c:pt idx="30">
                  <c:v>0.15595929547187407</c:v>
                </c:pt>
                <c:pt idx="31">
                  <c:v>0.314</c:v>
                </c:pt>
                <c:pt idx="32">
                  <c:v>0.57299999999999995</c:v>
                </c:pt>
                <c:pt idx="33">
                  <c:v>0.56999999999999995</c:v>
                </c:pt>
                <c:pt idx="34">
                  <c:v>0.66500000000000004</c:v>
                </c:pt>
                <c:pt idx="35">
                  <c:v>0.13220943499173615</c:v>
                </c:pt>
                <c:pt idx="36">
                  <c:v>0.12892188250144734</c:v>
                </c:pt>
                <c:pt idx="37">
                  <c:v>0.14953841036454391</c:v>
                </c:pt>
                <c:pt idx="38">
                  <c:v>1.5</c:v>
                </c:pt>
                <c:pt idx="39">
                  <c:v>2.6686999618757101E-2</c:v>
                </c:pt>
                <c:pt idx="40">
                  <c:v>2.4208921082729699E-2</c:v>
                </c:pt>
                <c:pt idx="41">
                  <c:v>2.5924513915364E-2</c:v>
                </c:pt>
                <c:pt idx="42">
                  <c:v>0.21535199572979</c:v>
                </c:pt>
                <c:pt idx="43">
                  <c:v>0.31835596939683197</c:v>
                </c:pt>
                <c:pt idx="44">
                  <c:v>0.34899999999999998</c:v>
                </c:pt>
                <c:pt idx="45">
                  <c:v>0.50417086768281805</c:v>
                </c:pt>
                <c:pt idx="46">
                  <c:v>1.0299018444932</c:v>
                </c:pt>
                <c:pt idx="47">
                  <c:v>0.214160323361066</c:v>
                </c:pt>
                <c:pt idx="48">
                  <c:v>0.31835280580633701</c:v>
                </c:pt>
                <c:pt idx="49">
                  <c:v>0.51062872484805499</c:v>
                </c:pt>
                <c:pt idx="50">
                  <c:v>1.0173998347790101</c:v>
                </c:pt>
                <c:pt idx="51">
                  <c:v>0.31052230270682402</c:v>
                </c:pt>
                <c:pt idx="52">
                  <c:v>0.554517727792603</c:v>
                </c:pt>
                <c:pt idx="53">
                  <c:v>0.11166813300157476</c:v>
                </c:pt>
                <c:pt idx="54">
                  <c:v>0.251</c:v>
                </c:pt>
                <c:pt idx="55">
                  <c:v>0.13327859392069313</c:v>
                </c:pt>
                <c:pt idx="56">
                  <c:v>0.14777971065616191</c:v>
                </c:pt>
                <c:pt idx="57">
                  <c:v>0.109</c:v>
                </c:pt>
                <c:pt idx="58">
                  <c:v>0.111</c:v>
                </c:pt>
                <c:pt idx="59">
                  <c:v>0.38200000000000001</c:v>
                </c:pt>
                <c:pt idx="60">
                  <c:v>0.436</c:v>
                </c:pt>
                <c:pt idx="61">
                  <c:v>0.45400000000000001</c:v>
                </c:pt>
                <c:pt idx="62">
                  <c:v>0.17515077239082627</c:v>
                </c:pt>
                <c:pt idx="63">
                  <c:v>0.18488590188958437</c:v>
                </c:pt>
                <c:pt idx="64">
                  <c:v>0.14714800232920544</c:v>
                </c:pt>
                <c:pt idx="65">
                  <c:v>0.1418318653523514</c:v>
                </c:pt>
                <c:pt idx="66">
                  <c:v>0.14395238860950663</c:v>
                </c:pt>
                <c:pt idx="67">
                  <c:v>0.15330345130854175</c:v>
                </c:pt>
                <c:pt idx="68">
                  <c:v>0.16567366460307889</c:v>
                </c:pt>
                <c:pt idx="69">
                  <c:v>0.14481097809614488</c:v>
                </c:pt>
                <c:pt idx="70">
                  <c:v>0.15609127209417217</c:v>
                </c:pt>
                <c:pt idx="71">
                  <c:v>0.15178942736060075</c:v>
                </c:pt>
                <c:pt idx="72">
                  <c:v>0.16898790899450686</c:v>
                </c:pt>
                <c:pt idx="73">
                  <c:v>0.16010395456540427</c:v>
                </c:pt>
                <c:pt idx="74">
                  <c:v>0.1716467189246321</c:v>
                </c:pt>
                <c:pt idx="75">
                  <c:v>0.16292736455255347</c:v>
                </c:pt>
                <c:pt idx="76">
                  <c:v>0.17236146872179939</c:v>
                </c:pt>
                <c:pt idx="77">
                  <c:v>0.18665498178174242</c:v>
                </c:pt>
                <c:pt idx="78">
                  <c:v>0.17074512581949194</c:v>
                </c:pt>
                <c:pt idx="79">
                  <c:v>0.17218797136439548</c:v>
                </c:pt>
                <c:pt idx="80">
                  <c:v>0.16783125994514969</c:v>
                </c:pt>
                <c:pt idx="81">
                  <c:v>0.1888007140566399</c:v>
                </c:pt>
                <c:pt idx="82">
                  <c:v>0.17222207768251774</c:v>
                </c:pt>
                <c:pt idx="83">
                  <c:v>0.16266489419135333</c:v>
                </c:pt>
                <c:pt idx="84">
                  <c:v>0.17551407882299636</c:v>
                </c:pt>
                <c:pt idx="85">
                  <c:v>0.16523028246749213</c:v>
                </c:pt>
                <c:pt idx="86">
                  <c:v>0.16783719147873594</c:v>
                </c:pt>
                <c:pt idx="87">
                  <c:v>0.1701415922770711</c:v>
                </c:pt>
              </c:numCache>
            </c:numRef>
          </c:xVal>
          <c:yVal>
            <c:numRef>
              <c:f>Sheet1!$H$2:$H$141</c:f>
              <c:numCache>
                <c:formatCode>General</c:formatCode>
                <c:ptCount val="88"/>
                <c:pt idx="0">
                  <c:v>0.83599999999999997</c:v>
                </c:pt>
                <c:pt idx="1">
                  <c:v>0.81893997007389796</c:v>
                </c:pt>
                <c:pt idx="2">
                  <c:v>0.76700659579811203</c:v>
                </c:pt>
                <c:pt idx="3">
                  <c:v>0.32600000000000001</c:v>
                </c:pt>
                <c:pt idx="4">
                  <c:v>0.36499999999999999</c:v>
                </c:pt>
                <c:pt idx="5">
                  <c:v>0.35299999999999998</c:v>
                </c:pt>
                <c:pt idx="6">
                  <c:v>0.32600000000000001</c:v>
                </c:pt>
                <c:pt idx="7">
                  <c:v>0.70080076111651513</c:v>
                </c:pt>
                <c:pt idx="8">
                  <c:v>0.58078602620087305</c:v>
                </c:pt>
                <c:pt idx="9">
                  <c:v>0.64635550637076</c:v>
                </c:pt>
                <c:pt idx="10">
                  <c:v>0.70668037266091688</c:v>
                </c:pt>
                <c:pt idx="11">
                  <c:v>0.68250946013285652</c:v>
                </c:pt>
                <c:pt idx="12">
                  <c:v>0.65948036371808627</c:v>
                </c:pt>
                <c:pt idx="13">
                  <c:v>0.36</c:v>
                </c:pt>
                <c:pt idx="14">
                  <c:v>0.33500000000000002</c:v>
                </c:pt>
                <c:pt idx="15">
                  <c:v>0.93260869565217297</c:v>
                </c:pt>
                <c:pt idx="16">
                  <c:v>0.88043478260869501</c:v>
                </c:pt>
                <c:pt idx="17">
                  <c:v>0.83217391304347799</c:v>
                </c:pt>
                <c:pt idx="18">
                  <c:v>0.59961657606422714</c:v>
                </c:pt>
                <c:pt idx="19">
                  <c:v>0.59524950015041767</c:v>
                </c:pt>
                <c:pt idx="20">
                  <c:v>0.33100000000000002</c:v>
                </c:pt>
                <c:pt idx="21">
                  <c:v>0.42099999999999999</c:v>
                </c:pt>
                <c:pt idx="22">
                  <c:v>0.63812624629724946</c:v>
                </c:pt>
                <c:pt idx="23">
                  <c:v>0.36399999999999999</c:v>
                </c:pt>
                <c:pt idx="24">
                  <c:v>0.442</c:v>
                </c:pt>
                <c:pt idx="25">
                  <c:v>0.41599999999999998</c:v>
                </c:pt>
                <c:pt idx="26">
                  <c:v>0.501</c:v>
                </c:pt>
                <c:pt idx="27">
                  <c:v>0.44</c:v>
                </c:pt>
                <c:pt idx="28">
                  <c:v>0.41099999999999998</c:v>
                </c:pt>
                <c:pt idx="29">
                  <c:v>0.51200000000000001</c:v>
                </c:pt>
                <c:pt idx="30">
                  <c:v>0.57721977654820367</c:v>
                </c:pt>
                <c:pt idx="31">
                  <c:v>0.51600000000000001</c:v>
                </c:pt>
                <c:pt idx="32">
                  <c:v>0.42799999999999999</c:v>
                </c:pt>
                <c:pt idx="33">
                  <c:v>0.42199999999999999</c:v>
                </c:pt>
                <c:pt idx="34">
                  <c:v>0.39400000000000002</c:v>
                </c:pt>
                <c:pt idx="35">
                  <c:v>0.61951012813617878</c:v>
                </c:pt>
                <c:pt idx="36">
                  <c:v>0.63409576922525446</c:v>
                </c:pt>
                <c:pt idx="37">
                  <c:v>0.57259614611756715</c:v>
                </c:pt>
                <c:pt idx="38">
                  <c:v>0.99</c:v>
                </c:pt>
                <c:pt idx="39">
                  <c:v>0.99961875714830295</c:v>
                </c:pt>
                <c:pt idx="40">
                  <c:v>0.99980937857415098</c:v>
                </c:pt>
                <c:pt idx="41">
                  <c:v>0.99961875714830295</c:v>
                </c:pt>
                <c:pt idx="42">
                  <c:v>0.52058448490599596</c:v>
                </c:pt>
                <c:pt idx="43">
                  <c:v>0.46470998161437599</c:v>
                </c:pt>
                <c:pt idx="44">
                  <c:v>0.48899999999999999</c:v>
                </c:pt>
                <c:pt idx="45">
                  <c:v>0.40067018563549001</c:v>
                </c:pt>
                <c:pt idx="46">
                  <c:v>0.304236106992467</c:v>
                </c:pt>
                <c:pt idx="47">
                  <c:v>0.54126836608249196</c:v>
                </c:pt>
                <c:pt idx="48">
                  <c:v>0.48628075765622197</c:v>
                </c:pt>
                <c:pt idx="49">
                  <c:v>0.42123237151118098</c:v>
                </c:pt>
                <c:pt idx="50">
                  <c:v>0.32825131291673998</c:v>
                </c:pt>
                <c:pt idx="51">
                  <c:v>0.93080442241707895</c:v>
                </c:pt>
                <c:pt idx="52">
                  <c:v>0.90468928707586704</c:v>
                </c:pt>
                <c:pt idx="53">
                  <c:v>0.67168445022765322</c:v>
                </c:pt>
                <c:pt idx="54">
                  <c:v>0.55100000000000005</c:v>
                </c:pt>
                <c:pt idx="55">
                  <c:v>0.59080891999475715</c:v>
                </c:pt>
                <c:pt idx="56">
                  <c:v>0.5543329542048927</c:v>
                </c:pt>
                <c:pt idx="57">
                  <c:v>0.65700000000000003</c:v>
                </c:pt>
                <c:pt idx="58">
                  <c:v>0.65500000000000003</c:v>
                </c:pt>
                <c:pt idx="59">
                  <c:v>0.46899999999999997</c:v>
                </c:pt>
                <c:pt idx="61">
                  <c:v>0.45200000000000001</c:v>
                </c:pt>
                <c:pt idx="62">
                  <c:v>0.52103480753397236</c:v>
                </c:pt>
                <c:pt idx="63">
                  <c:v>0.51426099617824694</c:v>
                </c:pt>
                <c:pt idx="64">
                  <c:v>0.541495632640425</c:v>
                </c:pt>
                <c:pt idx="65">
                  <c:v>0.56792802918503271</c:v>
                </c:pt>
                <c:pt idx="66">
                  <c:v>0.56131140346934771</c:v>
                </c:pt>
                <c:pt idx="67">
                  <c:v>0.54437242642984918</c:v>
                </c:pt>
                <c:pt idx="68">
                  <c:v>0.52149598427031585</c:v>
                </c:pt>
                <c:pt idx="69">
                  <c:v>0.54763625278579386</c:v>
                </c:pt>
                <c:pt idx="70">
                  <c:v>0.53615132087903161</c:v>
                </c:pt>
                <c:pt idx="71">
                  <c:v>0.53832226217167189</c:v>
                </c:pt>
                <c:pt idx="72">
                  <c:v>0.52089689937808759</c:v>
                </c:pt>
                <c:pt idx="73">
                  <c:v>0.5247064268239805</c:v>
                </c:pt>
                <c:pt idx="74">
                  <c:v>0.51340982110859168</c:v>
                </c:pt>
                <c:pt idx="75">
                  <c:v>0.52543303968831978</c:v>
                </c:pt>
                <c:pt idx="76">
                  <c:v>0.51475034769912797</c:v>
                </c:pt>
                <c:pt idx="77">
                  <c:v>0.50036934451878601</c:v>
                </c:pt>
                <c:pt idx="78">
                  <c:v>0.51708292328199967</c:v>
                </c:pt>
                <c:pt idx="79">
                  <c:v>0.5158832706141393</c:v>
                </c:pt>
                <c:pt idx="80">
                  <c:v>0.51854949496124736</c:v>
                </c:pt>
                <c:pt idx="81">
                  <c:v>0.49839414383449743</c:v>
                </c:pt>
                <c:pt idx="82">
                  <c:v>0.51246819015174105</c:v>
                </c:pt>
                <c:pt idx="83">
                  <c:v>0.52176883481529401</c:v>
                </c:pt>
                <c:pt idx="84">
                  <c:v>0.50859638160319021</c:v>
                </c:pt>
                <c:pt idx="85">
                  <c:v>0.52768998821796453</c:v>
                </c:pt>
                <c:pt idx="86">
                  <c:v>0.52517798374410574</c:v>
                </c:pt>
                <c:pt idx="87">
                  <c:v>0.52955693841430163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A2D4-4488-8A27-816E92A55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83832"/>
        <c:axId val="471583176"/>
      </c:scatterChart>
      <c:valAx>
        <c:axId val="471583832"/>
        <c:scaling>
          <c:orientation val="minMax"/>
          <c:max val="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anose="00000500000000000000" pitchFamily="2" charset="0"/>
                    <a:ea typeface="+mn-ea"/>
                    <a:cs typeface="Padauk" panose="02000600020000020004" pitchFamily="2" charset="0"/>
                  </a:defRPr>
                </a:pPr>
                <a:r>
                  <a:rPr lang="en-US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ontserrat" panose="00000500000000000000" pitchFamily="2" charset="0"/>
                  <a:ea typeface="+mn-ea"/>
                  <a:cs typeface="Padauk" panose="02000600020000020004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endParaRPr lang="en-US"/>
          </a:p>
        </c:txPr>
        <c:crossAx val="471583176"/>
        <c:crosses val="autoZero"/>
        <c:crossBetween val="midCat"/>
      </c:valAx>
      <c:valAx>
        <c:axId val="471583176"/>
        <c:scaling>
          <c:orientation val="minMax"/>
          <c:max val="0.8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anose="00000500000000000000" pitchFamily="2" charset="0"/>
                    <a:ea typeface="+mn-ea"/>
                    <a:cs typeface="Padauk" panose="02000600020000020004" pitchFamily="2" charset="0"/>
                  </a:defRPr>
                </a:pPr>
                <a:r>
                  <a:rPr lang="en-US"/>
                  <a:t>FNR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ontserrat" panose="00000500000000000000" pitchFamily="2" charset="0"/>
                  <a:ea typeface="+mn-ea"/>
                  <a:cs typeface="Padauk" panose="02000600020000020004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endParaRPr lang="en-US"/>
          </a:p>
        </c:txPr>
        <c:crossAx val="471583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ontserrat" panose="00000500000000000000" pitchFamily="2" charset="0"/>
          <a:cs typeface="Padauk" panose="0200060002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r>
              <a:rPr lang="en-US"/>
              <a:t>Comparison of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Montserrat" panose="00000500000000000000" pitchFamily="2" charset="0"/>
              <a:ea typeface="+mn-ea"/>
              <a:cs typeface="Padauk" panose="02000600020000020004" pitchFamily="2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Sheet1!$C$2:$C$13</c:f>
              <c:strCache>
                <c:ptCount val="12"/>
                <c:pt idx="0">
                  <c:v>Old</c:v>
                </c:pt>
                <c:pt idx="1">
                  <c:v>New</c:v>
                </c:pt>
                <c:pt idx="2">
                  <c:v>Lower</c:v>
                </c:pt>
                <c:pt idx="3">
                  <c:v>Default, Full Text</c:v>
                </c:pt>
                <c:pt idx="4">
                  <c:v>Default, Title</c:v>
                </c:pt>
                <c:pt idx="5">
                  <c:v>5-0.4, Full Text</c:v>
                </c:pt>
                <c:pt idx="6">
                  <c:v>5-0.4, Title</c:v>
                </c:pt>
                <c:pt idx="7">
                  <c:v>3-0.3, Full Text</c:v>
                </c:pt>
                <c:pt idx="8">
                  <c:v>5-0.3, Full Text</c:v>
                </c:pt>
                <c:pt idx="9">
                  <c:v>5-0.2, Full Text</c:v>
                </c:pt>
                <c:pt idx="10">
                  <c:v>10-0.4, Full Text</c:v>
                </c:pt>
                <c:pt idx="11">
                  <c:v>10-0.1, Full Text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8BA-4DAB-9B1B-EB6AEC6ECBCA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8BA-4DAB-9B1B-EB6AEC6ECBCA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8BA-4DAB-9B1B-EB6AEC6ECBCA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8BA-4DAB-9B1B-EB6AEC6ECBCA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8BA-4DAB-9B1B-EB6AEC6ECBCA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8BA-4DAB-9B1B-EB6AEC6ECBCA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8BA-4DAB-9B1B-EB6AEC6ECBCA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8BA-4DAB-9B1B-EB6AEC6ECBCA}"/>
              </c:ext>
            </c:extLst>
          </c:dPt>
          <c:dPt>
            <c:idx val="8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8BA-4DAB-9B1B-EB6AEC6ECBCA}"/>
              </c:ext>
            </c:extLst>
          </c:dPt>
          <c:dPt>
            <c:idx val="9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48BA-4DAB-9B1B-EB6AEC6ECBCA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48BA-4DAB-9B1B-EB6AEC6ECBCA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48BA-4DAB-9B1B-EB6AEC6ECBCA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48BA-4DAB-9B1B-EB6AEC6ECBCA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48BA-4DAB-9B1B-EB6AEC6ECBCA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48BA-4DAB-9B1B-EB6AEC6ECBCA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48BA-4DAB-9B1B-EB6AEC6ECBCA}"/>
              </c:ext>
            </c:extLst>
          </c:dPt>
          <c:dPt>
            <c:idx val="16"/>
            <c:marker>
              <c:symbol val="circl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48BA-4DAB-9B1B-EB6AEC6ECBCA}"/>
              </c:ext>
            </c:extLst>
          </c:dPt>
          <c:dPt>
            <c:idx val="17"/>
            <c:marker>
              <c:symbol val="circl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48BA-4DAB-9B1B-EB6AEC6ECBCA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48BA-4DAB-9B1B-EB6AEC6ECBCA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48BA-4DAB-9B1B-EB6AEC6ECBCA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48BA-4DAB-9B1B-EB6AEC6ECBCA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48BA-4DAB-9B1B-EB6AEC6ECBCA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48BA-4DAB-9B1B-EB6AEC6ECBCA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48BA-4DAB-9B1B-EB6AEC6ECBCA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48BA-4DAB-9B1B-EB6AEC6ECBCA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48BA-4DAB-9B1B-EB6AEC6ECBCA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48BA-4DAB-9B1B-EB6AEC6ECBCA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48BA-4DAB-9B1B-EB6AEC6ECBCA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48BA-4DAB-9B1B-EB6AEC6ECBCA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48BA-4DAB-9B1B-EB6AEC6ECBCA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48BA-4DAB-9B1B-EB6AEC6ECBCA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48BA-4DAB-9B1B-EB6AEC6ECBCA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48BA-4DAB-9B1B-EB6AEC6ECBCA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48BA-4DAB-9B1B-EB6AEC6ECBCA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48BA-4DAB-9B1B-EB6AEC6ECBCA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48BA-4DAB-9B1B-EB6AEC6ECBCA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48BA-4DAB-9B1B-EB6AEC6ECBCA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48BA-4DAB-9B1B-EB6AEC6ECBCA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48BA-4DAB-9B1B-EB6AEC6ECBCA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48BA-4DAB-9B1B-EB6AEC6ECBCA}"/>
              </c:ext>
            </c:extLst>
          </c:dPt>
          <c:dPt>
            <c:idx val="42"/>
            <c:marker>
              <c:symbol val="circle"/>
              <c:size val="5"/>
              <c:spPr>
                <a:noFill/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48BA-4DAB-9B1B-EB6AEC6ECBCA}"/>
              </c:ext>
            </c:extLst>
          </c:dPt>
          <c:dPt>
            <c:idx val="43"/>
            <c:marker>
              <c:symbol val="circle"/>
              <c:size val="5"/>
              <c:spPr>
                <a:noFill/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48BA-4DAB-9B1B-EB6AEC6ECBCA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48BA-4DAB-9B1B-EB6AEC6ECBCA}"/>
              </c:ext>
            </c:extLst>
          </c:dPt>
          <c:dPt>
            <c:idx val="45"/>
            <c:marker>
              <c:symbol val="circle"/>
              <c:size val="5"/>
              <c:spPr>
                <a:noFill/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48BA-4DAB-9B1B-EB6AEC6ECBCA}"/>
              </c:ext>
            </c:extLst>
          </c:dPt>
          <c:dPt>
            <c:idx val="46"/>
            <c:marker>
              <c:symbol val="circle"/>
              <c:size val="5"/>
              <c:spPr>
                <a:noFill/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48BA-4DAB-9B1B-EB6AEC6ECBCA}"/>
              </c:ext>
            </c:extLst>
          </c:dPt>
          <c:dPt>
            <c:idx val="47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48BA-4DAB-9B1B-EB6AEC6ECBCA}"/>
              </c:ext>
            </c:extLst>
          </c:dPt>
          <c:dPt>
            <c:idx val="48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48BA-4DAB-9B1B-EB6AEC6ECBCA}"/>
              </c:ext>
            </c:extLst>
          </c:dPt>
          <c:dPt>
            <c:idx val="49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48BA-4DAB-9B1B-EB6AEC6ECBCA}"/>
              </c:ext>
            </c:extLst>
          </c:dPt>
          <c:dPt>
            <c:idx val="50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48BA-4DAB-9B1B-EB6AEC6ECBCA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48BA-4DAB-9B1B-EB6AEC6ECBCA}"/>
              </c:ext>
            </c:extLst>
          </c:dPt>
          <c:dPt>
            <c:idx val="52"/>
            <c:marker>
              <c:symbol val="circl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48BA-4DAB-9B1B-EB6AEC6ECBCA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48BA-4DAB-9B1B-EB6AEC6ECBCA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48BA-4DAB-9B1B-EB6AEC6ECBCA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48BA-4DAB-9B1B-EB6AEC6ECBCA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48BA-4DAB-9B1B-EB6AEC6ECBCA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48BA-4DAB-9B1B-EB6AEC6ECBCA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48BA-4DAB-9B1B-EB6AEC6ECBCA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48BA-4DAB-9B1B-EB6AEC6ECBCA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48BA-4DAB-9B1B-EB6AEC6ECBCA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48BA-4DAB-9B1B-EB6AEC6ECBCA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48BA-4DAB-9B1B-EB6AEC6ECBCA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48BA-4DAB-9B1B-EB6AEC6ECBCA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48BA-4DAB-9B1B-EB6AEC6ECBCA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48BA-4DAB-9B1B-EB6AEC6ECBCA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48BA-4DAB-9B1B-EB6AEC6ECBCA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48BA-4DAB-9B1B-EB6AEC6ECBCA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48BA-4DAB-9B1B-EB6AEC6ECBCA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48BA-4DAB-9B1B-EB6AEC6ECBCA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48BA-4DAB-9B1B-EB6AEC6ECBCA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48BA-4DAB-9B1B-EB6AEC6ECBCA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48BA-4DAB-9B1B-EB6AEC6ECBCA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48BA-4DAB-9B1B-EB6AEC6ECBCA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48BA-4DAB-9B1B-EB6AEC6ECBCA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48BA-4DAB-9B1B-EB6AEC6ECBCA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48BA-4DAB-9B1B-EB6AEC6ECBCA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48BA-4DAB-9B1B-EB6AEC6ECBCA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48BA-4DAB-9B1B-EB6AEC6ECBCA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48BA-4DAB-9B1B-EB6AEC6ECBCA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48BA-4DAB-9B1B-EB6AEC6ECBCA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48BA-4DAB-9B1B-EB6AEC6ECBCA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48BA-4DAB-9B1B-EB6AEC6ECBCA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48BA-4DAB-9B1B-EB6AEC6ECBCA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48BA-4DAB-9B1B-EB6AEC6ECBCA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48BA-4DAB-9B1B-EB6AEC6ECBCA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48BA-4DAB-9B1B-EB6AEC6ECBCA}"/>
              </c:ext>
            </c:extLst>
          </c:dPt>
          <c:xVal>
            <c:numRef>
              <c:f>Sheet1!$G$2:$G$141</c:f>
              <c:numCache>
                <c:formatCode>General</c:formatCode>
                <c:ptCount val="88"/>
                <c:pt idx="0">
                  <c:v>1.663</c:v>
                </c:pt>
                <c:pt idx="1">
                  <c:v>2.2375352583700798</c:v>
                </c:pt>
                <c:pt idx="2">
                  <c:v>2.5006976602967099</c:v>
                </c:pt>
                <c:pt idx="3">
                  <c:v>1.794</c:v>
                </c:pt>
                <c:pt idx="4">
                  <c:v>1.294</c:v>
                </c:pt>
                <c:pt idx="5">
                  <c:v>1.0249999999999999</c:v>
                </c:pt>
                <c:pt idx="6">
                  <c:v>1.26</c:v>
                </c:pt>
                <c:pt idx="7">
                  <c:v>0.10470602046665184</c:v>
                </c:pt>
                <c:pt idx="8">
                  <c:v>0.29801997966142202</c:v>
                </c:pt>
                <c:pt idx="9">
                  <c:v>0.17625770174074201</c:v>
                </c:pt>
                <c:pt idx="10">
                  <c:v>0.10371249216028336</c:v>
                </c:pt>
                <c:pt idx="11">
                  <c:v>0.10851701710451177</c:v>
                </c:pt>
                <c:pt idx="12">
                  <c:v>0.12448761390986275</c:v>
                </c:pt>
                <c:pt idx="13">
                  <c:v>0.94</c:v>
                </c:pt>
                <c:pt idx="14">
                  <c:v>1.0920000000000001</c:v>
                </c:pt>
                <c:pt idx="15">
                  <c:v>2.1304347826086902E-2</c:v>
                </c:pt>
                <c:pt idx="16">
                  <c:v>0.109565217391304</c:v>
                </c:pt>
                <c:pt idx="17">
                  <c:v>0.30478260869565199</c:v>
                </c:pt>
                <c:pt idx="18">
                  <c:v>0.14174090024507738</c:v>
                </c:pt>
                <c:pt idx="19">
                  <c:v>0.14779104276743882</c:v>
                </c:pt>
                <c:pt idx="20">
                  <c:v>1.165</c:v>
                </c:pt>
                <c:pt idx="21">
                  <c:v>0.63600000000000001</c:v>
                </c:pt>
                <c:pt idx="22">
                  <c:v>0.35711687687248173</c:v>
                </c:pt>
                <c:pt idx="23">
                  <c:v>0.92</c:v>
                </c:pt>
                <c:pt idx="24">
                  <c:v>0.54400000000000004</c:v>
                </c:pt>
                <c:pt idx="25">
                  <c:v>0.63800000000000001</c:v>
                </c:pt>
                <c:pt idx="26">
                  <c:v>0.34599999999999997</c:v>
                </c:pt>
                <c:pt idx="27">
                  <c:v>0.54900000000000004</c:v>
                </c:pt>
                <c:pt idx="28">
                  <c:v>0.625</c:v>
                </c:pt>
                <c:pt idx="29">
                  <c:v>0.316</c:v>
                </c:pt>
                <c:pt idx="30">
                  <c:v>0.15595929547187407</c:v>
                </c:pt>
                <c:pt idx="31">
                  <c:v>0.314</c:v>
                </c:pt>
                <c:pt idx="32">
                  <c:v>0.57299999999999995</c:v>
                </c:pt>
                <c:pt idx="33">
                  <c:v>0.56999999999999995</c:v>
                </c:pt>
                <c:pt idx="34">
                  <c:v>0.66500000000000004</c:v>
                </c:pt>
                <c:pt idx="35">
                  <c:v>0.13220943499173615</c:v>
                </c:pt>
                <c:pt idx="36">
                  <c:v>0.12892188250144734</c:v>
                </c:pt>
                <c:pt idx="37">
                  <c:v>0.14953841036454391</c:v>
                </c:pt>
                <c:pt idx="38">
                  <c:v>1.5</c:v>
                </c:pt>
                <c:pt idx="39">
                  <c:v>2.6686999618757101E-2</c:v>
                </c:pt>
                <c:pt idx="40">
                  <c:v>2.4208921082729699E-2</c:v>
                </c:pt>
                <c:pt idx="41">
                  <c:v>2.5924513915364E-2</c:v>
                </c:pt>
                <c:pt idx="42">
                  <c:v>0.21535199572979</c:v>
                </c:pt>
                <c:pt idx="43">
                  <c:v>0.31835596939683197</c:v>
                </c:pt>
                <c:pt idx="44">
                  <c:v>0.34899999999999998</c:v>
                </c:pt>
                <c:pt idx="45">
                  <c:v>0.50417086768281805</c:v>
                </c:pt>
                <c:pt idx="46">
                  <c:v>1.0299018444932</c:v>
                </c:pt>
                <c:pt idx="47">
                  <c:v>0.214160323361066</c:v>
                </c:pt>
                <c:pt idx="48">
                  <c:v>0.31835280580633701</c:v>
                </c:pt>
                <c:pt idx="49">
                  <c:v>0.51062872484805499</c:v>
                </c:pt>
                <c:pt idx="50">
                  <c:v>1.0173998347790101</c:v>
                </c:pt>
                <c:pt idx="51">
                  <c:v>0.31052230270682402</c:v>
                </c:pt>
                <c:pt idx="52">
                  <c:v>0.554517727792603</c:v>
                </c:pt>
                <c:pt idx="53">
                  <c:v>0.11166813300157476</c:v>
                </c:pt>
                <c:pt idx="54">
                  <c:v>0.251</c:v>
                </c:pt>
                <c:pt idx="55">
                  <c:v>0.13327859392069313</c:v>
                </c:pt>
                <c:pt idx="56">
                  <c:v>0.14777971065616191</c:v>
                </c:pt>
                <c:pt idx="57">
                  <c:v>0.109</c:v>
                </c:pt>
                <c:pt idx="58">
                  <c:v>0.111</c:v>
                </c:pt>
                <c:pt idx="59">
                  <c:v>0.38200000000000001</c:v>
                </c:pt>
                <c:pt idx="60">
                  <c:v>0.436</c:v>
                </c:pt>
                <c:pt idx="61">
                  <c:v>0.45400000000000001</c:v>
                </c:pt>
                <c:pt idx="62">
                  <c:v>0.17515077239082627</c:v>
                </c:pt>
                <c:pt idx="63">
                  <c:v>0.18488590188958437</c:v>
                </c:pt>
                <c:pt idx="64">
                  <c:v>0.14714800232920544</c:v>
                </c:pt>
                <c:pt idx="65">
                  <c:v>0.1418318653523514</c:v>
                </c:pt>
                <c:pt idx="66">
                  <c:v>0.14395238860950663</c:v>
                </c:pt>
                <c:pt idx="67">
                  <c:v>0.15330345130854175</c:v>
                </c:pt>
                <c:pt idx="68">
                  <c:v>0.16567366460307889</c:v>
                </c:pt>
                <c:pt idx="69">
                  <c:v>0.14481097809614488</c:v>
                </c:pt>
                <c:pt idx="70">
                  <c:v>0.15609127209417217</c:v>
                </c:pt>
                <c:pt idx="71">
                  <c:v>0.15178942736060075</c:v>
                </c:pt>
                <c:pt idx="72">
                  <c:v>0.16898790899450686</c:v>
                </c:pt>
                <c:pt idx="73">
                  <c:v>0.16010395456540427</c:v>
                </c:pt>
                <c:pt idx="74">
                  <c:v>0.1716467189246321</c:v>
                </c:pt>
                <c:pt idx="75">
                  <c:v>0.16292736455255347</c:v>
                </c:pt>
                <c:pt idx="76">
                  <c:v>0.17236146872179939</c:v>
                </c:pt>
                <c:pt idx="77">
                  <c:v>0.18665498178174242</c:v>
                </c:pt>
                <c:pt idx="78">
                  <c:v>0.17074512581949194</c:v>
                </c:pt>
                <c:pt idx="79">
                  <c:v>0.17218797136439548</c:v>
                </c:pt>
                <c:pt idx="80">
                  <c:v>0.16783125994514969</c:v>
                </c:pt>
                <c:pt idx="81">
                  <c:v>0.1888007140566399</c:v>
                </c:pt>
                <c:pt idx="82">
                  <c:v>0.17222207768251774</c:v>
                </c:pt>
                <c:pt idx="83">
                  <c:v>0.16266489419135333</c:v>
                </c:pt>
                <c:pt idx="84">
                  <c:v>0.17551407882299636</c:v>
                </c:pt>
                <c:pt idx="85">
                  <c:v>0.16523028246749213</c:v>
                </c:pt>
                <c:pt idx="86">
                  <c:v>0.16783719147873594</c:v>
                </c:pt>
                <c:pt idx="87">
                  <c:v>0.1701415922770711</c:v>
                </c:pt>
              </c:numCache>
            </c:numRef>
          </c:xVal>
          <c:yVal>
            <c:numRef>
              <c:f>Sheet1!$H$2:$H$141</c:f>
              <c:numCache>
                <c:formatCode>General</c:formatCode>
                <c:ptCount val="88"/>
                <c:pt idx="0">
                  <c:v>0.83599999999999997</c:v>
                </c:pt>
                <c:pt idx="1">
                  <c:v>0.81893997007389796</c:v>
                </c:pt>
                <c:pt idx="2">
                  <c:v>0.76700659579811203</c:v>
                </c:pt>
                <c:pt idx="3">
                  <c:v>0.32600000000000001</c:v>
                </c:pt>
                <c:pt idx="4">
                  <c:v>0.36499999999999999</c:v>
                </c:pt>
                <c:pt idx="5">
                  <c:v>0.35299999999999998</c:v>
                </c:pt>
                <c:pt idx="6">
                  <c:v>0.32600000000000001</c:v>
                </c:pt>
                <c:pt idx="7">
                  <c:v>0.70080076111651513</c:v>
                </c:pt>
                <c:pt idx="8">
                  <c:v>0.58078602620087305</c:v>
                </c:pt>
                <c:pt idx="9">
                  <c:v>0.64635550637076</c:v>
                </c:pt>
                <c:pt idx="10">
                  <c:v>0.70668037266091688</c:v>
                </c:pt>
                <c:pt idx="11">
                  <c:v>0.68250946013285652</c:v>
                </c:pt>
                <c:pt idx="12">
                  <c:v>0.65948036371808627</c:v>
                </c:pt>
                <c:pt idx="13">
                  <c:v>0.36</c:v>
                </c:pt>
                <c:pt idx="14">
                  <c:v>0.33500000000000002</c:v>
                </c:pt>
                <c:pt idx="15">
                  <c:v>0.93260869565217297</c:v>
                </c:pt>
                <c:pt idx="16">
                  <c:v>0.88043478260869501</c:v>
                </c:pt>
                <c:pt idx="17">
                  <c:v>0.83217391304347799</c:v>
                </c:pt>
                <c:pt idx="18">
                  <c:v>0.59961657606422714</c:v>
                </c:pt>
                <c:pt idx="19">
                  <c:v>0.59524950015041767</c:v>
                </c:pt>
                <c:pt idx="20">
                  <c:v>0.33100000000000002</c:v>
                </c:pt>
                <c:pt idx="21">
                  <c:v>0.42099999999999999</c:v>
                </c:pt>
                <c:pt idx="22">
                  <c:v>0.63812624629724946</c:v>
                </c:pt>
                <c:pt idx="23">
                  <c:v>0.36399999999999999</c:v>
                </c:pt>
                <c:pt idx="24">
                  <c:v>0.442</c:v>
                </c:pt>
                <c:pt idx="25">
                  <c:v>0.41599999999999998</c:v>
                </c:pt>
                <c:pt idx="26">
                  <c:v>0.501</c:v>
                </c:pt>
                <c:pt idx="27">
                  <c:v>0.44</c:v>
                </c:pt>
                <c:pt idx="28">
                  <c:v>0.41099999999999998</c:v>
                </c:pt>
                <c:pt idx="29">
                  <c:v>0.51200000000000001</c:v>
                </c:pt>
                <c:pt idx="30">
                  <c:v>0.57721977654820367</c:v>
                </c:pt>
                <c:pt idx="31">
                  <c:v>0.51600000000000001</c:v>
                </c:pt>
                <c:pt idx="32">
                  <c:v>0.42799999999999999</c:v>
                </c:pt>
                <c:pt idx="33">
                  <c:v>0.42199999999999999</c:v>
                </c:pt>
                <c:pt idx="34">
                  <c:v>0.39400000000000002</c:v>
                </c:pt>
                <c:pt idx="35">
                  <c:v>0.61951012813617878</c:v>
                </c:pt>
                <c:pt idx="36">
                  <c:v>0.63409576922525446</c:v>
                </c:pt>
                <c:pt idx="37">
                  <c:v>0.57259614611756715</c:v>
                </c:pt>
                <c:pt idx="38">
                  <c:v>0.99</c:v>
                </c:pt>
                <c:pt idx="39">
                  <c:v>0.99961875714830295</c:v>
                </c:pt>
                <c:pt idx="40">
                  <c:v>0.99980937857415098</c:v>
                </c:pt>
                <c:pt idx="41">
                  <c:v>0.99961875714830295</c:v>
                </c:pt>
                <c:pt idx="42">
                  <c:v>0.52058448490599596</c:v>
                </c:pt>
                <c:pt idx="43">
                  <c:v>0.46470998161437599</c:v>
                </c:pt>
                <c:pt idx="44">
                  <c:v>0.48899999999999999</c:v>
                </c:pt>
                <c:pt idx="45">
                  <c:v>0.40067018563549001</c:v>
                </c:pt>
                <c:pt idx="46">
                  <c:v>0.304236106992467</c:v>
                </c:pt>
                <c:pt idx="47">
                  <c:v>0.54126836608249196</c:v>
                </c:pt>
                <c:pt idx="48">
                  <c:v>0.48628075765622197</c:v>
                </c:pt>
                <c:pt idx="49">
                  <c:v>0.42123237151118098</c:v>
                </c:pt>
                <c:pt idx="50">
                  <c:v>0.32825131291673998</c:v>
                </c:pt>
                <c:pt idx="51">
                  <c:v>0.93080442241707895</c:v>
                </c:pt>
                <c:pt idx="52">
                  <c:v>0.90468928707586704</c:v>
                </c:pt>
                <c:pt idx="53">
                  <c:v>0.67168445022765322</c:v>
                </c:pt>
                <c:pt idx="54">
                  <c:v>0.55100000000000005</c:v>
                </c:pt>
                <c:pt idx="55">
                  <c:v>0.59080891999475715</c:v>
                </c:pt>
                <c:pt idx="56">
                  <c:v>0.5543329542048927</c:v>
                </c:pt>
                <c:pt idx="57">
                  <c:v>0.65700000000000003</c:v>
                </c:pt>
                <c:pt idx="58">
                  <c:v>0.65500000000000003</c:v>
                </c:pt>
                <c:pt idx="59">
                  <c:v>0.46899999999999997</c:v>
                </c:pt>
                <c:pt idx="61">
                  <c:v>0.45200000000000001</c:v>
                </c:pt>
                <c:pt idx="62">
                  <c:v>0.52103480753397236</c:v>
                </c:pt>
                <c:pt idx="63">
                  <c:v>0.51426099617824694</c:v>
                </c:pt>
                <c:pt idx="64">
                  <c:v>0.541495632640425</c:v>
                </c:pt>
                <c:pt idx="65">
                  <c:v>0.56792802918503271</c:v>
                </c:pt>
                <c:pt idx="66">
                  <c:v>0.56131140346934771</c:v>
                </c:pt>
                <c:pt idx="67">
                  <c:v>0.54437242642984918</c:v>
                </c:pt>
                <c:pt idx="68">
                  <c:v>0.52149598427031585</c:v>
                </c:pt>
                <c:pt idx="69">
                  <c:v>0.54763625278579386</c:v>
                </c:pt>
                <c:pt idx="70">
                  <c:v>0.53615132087903161</c:v>
                </c:pt>
                <c:pt idx="71">
                  <c:v>0.53832226217167189</c:v>
                </c:pt>
                <c:pt idx="72">
                  <c:v>0.52089689937808759</c:v>
                </c:pt>
                <c:pt idx="73">
                  <c:v>0.5247064268239805</c:v>
                </c:pt>
                <c:pt idx="74">
                  <c:v>0.51340982110859168</c:v>
                </c:pt>
                <c:pt idx="75">
                  <c:v>0.52543303968831978</c:v>
                </c:pt>
                <c:pt idx="76">
                  <c:v>0.51475034769912797</c:v>
                </c:pt>
                <c:pt idx="77">
                  <c:v>0.50036934451878601</c:v>
                </c:pt>
                <c:pt idx="78">
                  <c:v>0.51708292328199967</c:v>
                </c:pt>
                <c:pt idx="79">
                  <c:v>0.5158832706141393</c:v>
                </c:pt>
                <c:pt idx="80">
                  <c:v>0.51854949496124736</c:v>
                </c:pt>
                <c:pt idx="81">
                  <c:v>0.49839414383449743</c:v>
                </c:pt>
                <c:pt idx="82">
                  <c:v>0.51246819015174105</c:v>
                </c:pt>
                <c:pt idx="83">
                  <c:v>0.52176883481529401</c:v>
                </c:pt>
                <c:pt idx="84">
                  <c:v>0.50859638160319021</c:v>
                </c:pt>
                <c:pt idx="85">
                  <c:v>0.52768998821796453</c:v>
                </c:pt>
                <c:pt idx="86">
                  <c:v>0.52517798374410574</c:v>
                </c:pt>
                <c:pt idx="87">
                  <c:v>0.52955693841430163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48BA-4DAB-9B1B-EB6AEC6EC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83832"/>
        <c:axId val="471583176"/>
      </c:scatterChart>
      <c:valAx>
        <c:axId val="471583832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anose="00000500000000000000" pitchFamily="2" charset="0"/>
                    <a:ea typeface="+mn-ea"/>
                    <a:cs typeface="Padauk" panose="02000600020000020004" pitchFamily="2" charset="0"/>
                  </a:defRPr>
                </a:pPr>
                <a:r>
                  <a:rPr lang="en-US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ontserrat" panose="00000500000000000000" pitchFamily="2" charset="0"/>
                  <a:ea typeface="+mn-ea"/>
                  <a:cs typeface="Padauk" panose="02000600020000020004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endParaRPr lang="en-US"/>
          </a:p>
        </c:txPr>
        <c:crossAx val="471583176"/>
        <c:crosses val="autoZero"/>
        <c:crossBetween val="midCat"/>
      </c:valAx>
      <c:valAx>
        <c:axId val="4715831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anose="00000500000000000000" pitchFamily="2" charset="0"/>
                    <a:ea typeface="+mn-ea"/>
                    <a:cs typeface="Padauk" panose="02000600020000020004" pitchFamily="2" charset="0"/>
                  </a:defRPr>
                </a:pPr>
                <a:r>
                  <a:rPr lang="en-US"/>
                  <a:t>FNR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ontserrat" panose="00000500000000000000" pitchFamily="2" charset="0"/>
                  <a:ea typeface="+mn-ea"/>
                  <a:cs typeface="Padauk" panose="02000600020000020004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endParaRPr lang="en-US"/>
          </a:p>
        </c:txPr>
        <c:crossAx val="471583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ontserrat" panose="00000500000000000000" pitchFamily="2" charset="0"/>
          <a:cs typeface="Padauk" panose="0200060002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172</xdr:row>
      <xdr:rowOff>42862</xdr:rowOff>
    </xdr:from>
    <xdr:to>
      <xdr:col>2</xdr:col>
      <xdr:colOff>3371850</xdr:colOff>
      <xdr:row>186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2F4CD3-DF18-4199-BEF1-FBA68335B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3409950</xdr:colOff>
      <xdr:row>172</xdr:row>
      <xdr:rowOff>42862</xdr:rowOff>
    </xdr:from>
    <xdr:to>
      <xdr:col>7</xdr:col>
      <xdr:colOff>0</xdr:colOff>
      <xdr:row>186</xdr:row>
      <xdr:rowOff>119062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F7F6-86D9-494E-A432-A70B88F2E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</xdr:colOff>
      <xdr:row>172</xdr:row>
      <xdr:rowOff>42862</xdr:rowOff>
    </xdr:from>
    <xdr:to>
      <xdr:col>14</xdr:col>
      <xdr:colOff>76200</xdr:colOff>
      <xdr:row>186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008C3D-2CB2-495C-94BF-5A27A4E79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104775</xdr:colOff>
      <xdr:row>148</xdr:row>
      <xdr:rowOff>0</xdr:rowOff>
    </xdr:from>
    <xdr:to>
      <xdr:col>26</xdr:col>
      <xdr:colOff>552451</xdr:colOff>
      <xdr:row>171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D6344B-F3F5-41E4-945B-E91982CB6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2209800</xdr:colOff>
      <xdr:row>148</xdr:row>
      <xdr:rowOff>0</xdr:rowOff>
    </xdr:from>
    <xdr:to>
      <xdr:col>15</xdr:col>
      <xdr:colOff>19051</xdr:colOff>
      <xdr:row>171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F3CDFAB-7D28-4A20-AB1F-2ED1B5BA6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552450</xdr:colOff>
      <xdr:row>148</xdr:row>
      <xdr:rowOff>0</xdr:rowOff>
    </xdr:from>
    <xdr:to>
      <xdr:col>3</xdr:col>
      <xdr:colOff>2162176</xdr:colOff>
      <xdr:row>171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DE3CD30-0AE4-4EAB-8708-734198497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ADD22-63B2-4186-B7AB-3D6251EEC8C5}">
  <dimension ref="A1:O148"/>
  <sheetViews>
    <sheetView tabSelected="1" topLeftCell="A130" zoomScaleNormal="100" workbookViewId="0">
      <selection activeCell="E143" sqref="E143"/>
    </sheetView>
  </sheetViews>
  <sheetFormatPr defaultRowHeight="15" outlineLevelRow="3" x14ac:dyDescent="0.25"/>
  <cols>
    <col min="2" max="2" width="26.5703125" bestFit="1" customWidth="1"/>
    <col min="3" max="3" width="56.5703125" bestFit="1" customWidth="1"/>
    <col min="4" max="4" width="33.5703125" bestFit="1" customWidth="1"/>
    <col min="5" max="5" width="10.7109375" bestFit="1" customWidth="1"/>
    <col min="6" max="6" width="11" bestFit="1" customWidth="1"/>
    <col min="7" max="7" width="7.85546875" bestFit="1" customWidth="1"/>
    <col min="8" max="8" width="8.140625" bestFit="1" customWidth="1"/>
    <col min="9" max="9" width="14" bestFit="1" customWidth="1"/>
  </cols>
  <sheetData>
    <row r="1" spans="1:13" x14ac:dyDescent="0.25">
      <c r="A1" t="s">
        <v>52</v>
      </c>
      <c r="B1" t="s">
        <v>0</v>
      </c>
      <c r="C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22</v>
      </c>
      <c r="K1" t="s">
        <v>76</v>
      </c>
      <c r="L1" t="s">
        <v>105</v>
      </c>
      <c r="M1" t="s">
        <v>134</v>
      </c>
    </row>
    <row r="2" spans="1:13" x14ac:dyDescent="0.25">
      <c r="A2" t="s">
        <v>8</v>
      </c>
      <c r="B2" t="s">
        <v>7</v>
      </c>
      <c r="C2" t="s">
        <v>8</v>
      </c>
      <c r="D2" t="s">
        <v>8</v>
      </c>
      <c r="G2">
        <v>1.663</v>
      </c>
      <c r="H2">
        <v>0.83599999999999997</v>
      </c>
      <c r="I2">
        <v>2.4227205999999999</v>
      </c>
      <c r="J2">
        <f>G2+H2</f>
        <v>2.4990000000000001</v>
      </c>
      <c r="K2">
        <f>G2*H2</f>
        <v>1.3902680000000001</v>
      </c>
      <c r="M2">
        <f>0.1385*LN(G2)+H2</f>
        <v>0.9064443132291945</v>
      </c>
    </row>
    <row r="3" spans="1:13" x14ac:dyDescent="0.25">
      <c r="A3" t="s">
        <v>8</v>
      </c>
      <c r="C3" t="s">
        <v>9</v>
      </c>
      <c r="D3" t="s">
        <v>9</v>
      </c>
      <c r="G3">
        <v>2.2375352583700798</v>
      </c>
      <c r="H3">
        <v>0.81893997007389796</v>
      </c>
      <c r="J3">
        <f t="shared" ref="J3:J55" si="0">G3+H3</f>
        <v>3.0564752284439778</v>
      </c>
      <c r="K3">
        <f t="shared" ref="K3:K55" si="1">G3*H3</f>
        <v>1.8324070575288847</v>
      </c>
      <c r="M3">
        <f t="shared" ref="M3:M66" si="2">0.1385*LN(G3)+H3</f>
        <v>0.93048439773672498</v>
      </c>
    </row>
    <row r="4" spans="1:13" x14ac:dyDescent="0.25">
      <c r="A4" t="s">
        <v>8</v>
      </c>
      <c r="C4" t="s">
        <v>27</v>
      </c>
      <c r="D4" t="s">
        <v>27</v>
      </c>
      <c r="G4">
        <v>2.5006976602967099</v>
      </c>
      <c r="H4">
        <v>0.76700659579811203</v>
      </c>
      <c r="J4">
        <f t="shared" si="0"/>
        <v>3.267704256094822</v>
      </c>
      <c r="K4">
        <f t="shared" si="1"/>
        <v>1.9180515995444831</v>
      </c>
      <c r="M4">
        <f t="shared" si="2"/>
        <v>0.89395150715115612</v>
      </c>
    </row>
    <row r="5" spans="1:13" hidden="1" outlineLevel="1" x14ac:dyDescent="0.25">
      <c r="A5" t="s">
        <v>8</v>
      </c>
      <c r="B5" t="s">
        <v>10</v>
      </c>
      <c r="C5" t="s">
        <v>11</v>
      </c>
      <c r="G5">
        <v>2.1000000000000001E-2</v>
      </c>
      <c r="H5">
        <v>0.96099999999999997</v>
      </c>
      <c r="J5">
        <f t="shared" si="0"/>
        <v>0.98199999999999998</v>
      </c>
      <c r="K5">
        <f t="shared" si="1"/>
        <v>2.0181000000000001E-2</v>
      </c>
      <c r="M5">
        <f t="shared" si="2"/>
        <v>0.42594225148566811</v>
      </c>
    </row>
    <row r="6" spans="1:13" hidden="1" outlineLevel="1" x14ac:dyDescent="0.25">
      <c r="A6" t="s">
        <v>8</v>
      </c>
      <c r="C6" t="s">
        <v>12</v>
      </c>
      <c r="E6">
        <v>5.3292505668254601E-2</v>
      </c>
      <c r="F6">
        <v>2.2476603113357601</v>
      </c>
      <c r="G6">
        <f t="shared" ref="G6:G20" si="3">E6/$I$2</f>
        <v>2.1996967239331932E-2</v>
      </c>
      <c r="H6">
        <f t="shared" ref="H6:H20" si="4">F6/$I$2</f>
        <v>0.9277422709559493</v>
      </c>
      <c r="J6">
        <f t="shared" si="0"/>
        <v>0.94973923819528128</v>
      </c>
      <c r="K6">
        <f t="shared" si="1"/>
        <v>2.0407516340761427E-2</v>
      </c>
      <c r="M6">
        <f t="shared" si="2"/>
        <v>0.3991084506840118</v>
      </c>
    </row>
    <row r="7" spans="1:13" hidden="1" outlineLevel="1" x14ac:dyDescent="0.25">
      <c r="A7" t="s">
        <v>8</v>
      </c>
      <c r="C7" t="s">
        <v>13</v>
      </c>
      <c r="E7">
        <v>0.45027285889297203</v>
      </c>
      <c r="F7">
        <v>1.88565074780221</v>
      </c>
      <c r="G7">
        <f t="shared" si="3"/>
        <v>0.18585422474757182</v>
      </c>
      <c r="H7">
        <f t="shared" si="4"/>
        <v>0.77831952549634076</v>
      </c>
      <c r="J7">
        <f t="shared" si="0"/>
        <v>0.96417375024391261</v>
      </c>
      <c r="K7">
        <f t="shared" si="1"/>
        <v>0.14465397201702038</v>
      </c>
      <c r="M7">
        <f t="shared" si="2"/>
        <v>0.54525274340647556</v>
      </c>
    </row>
    <row r="8" spans="1:13" hidden="1" outlineLevel="1" x14ac:dyDescent="0.25">
      <c r="A8" t="s">
        <v>8</v>
      </c>
      <c r="C8" t="s">
        <v>14</v>
      </c>
      <c r="E8">
        <v>8.5198797193451303E-2</v>
      </c>
      <c r="F8">
        <v>2.1350067720739001</v>
      </c>
      <c r="G8">
        <f t="shared" si="3"/>
        <v>3.5166579750653584E-2</v>
      </c>
      <c r="H8">
        <f t="shared" si="4"/>
        <v>0.88124349628838761</v>
      </c>
      <c r="J8">
        <f t="shared" si="0"/>
        <v>0.91641007603904123</v>
      </c>
      <c r="K8">
        <f t="shared" si="1"/>
        <v>3.0990319691970379E-2</v>
      </c>
      <c r="M8">
        <f t="shared" si="2"/>
        <v>0.41759271283825089</v>
      </c>
    </row>
    <row r="9" spans="1:13" hidden="1" outlineLevel="1" x14ac:dyDescent="0.25">
      <c r="A9" t="s">
        <v>8</v>
      </c>
      <c r="C9" t="s">
        <v>15</v>
      </c>
      <c r="E9">
        <v>0.31835214065795098</v>
      </c>
      <c r="F9">
        <v>2.01510693410071</v>
      </c>
      <c r="G9">
        <f t="shared" si="3"/>
        <v>0.13140274642397931</v>
      </c>
      <c r="H9">
        <f t="shared" si="4"/>
        <v>0.83175374580985939</v>
      </c>
      <c r="J9">
        <f t="shared" si="0"/>
        <v>0.9631564922338387</v>
      </c>
      <c r="K9">
        <f t="shared" si="1"/>
        <v>0.1092947265478479</v>
      </c>
      <c r="M9">
        <f t="shared" si="2"/>
        <v>0.55066962015141652</v>
      </c>
    </row>
    <row r="10" spans="1:13" hidden="1" outlineLevel="1" x14ac:dyDescent="0.25">
      <c r="A10" t="s">
        <v>8</v>
      </c>
      <c r="C10" t="s">
        <v>16</v>
      </c>
      <c r="E10">
        <v>0.43899205673453101</v>
      </c>
      <c r="F10">
        <v>1.8936263467804799</v>
      </c>
      <c r="G10">
        <f t="shared" si="3"/>
        <v>0.18119797088221029</v>
      </c>
      <c r="H10">
        <f t="shared" si="4"/>
        <v>0.7816115266368231</v>
      </c>
      <c r="J10">
        <f t="shared" si="0"/>
        <v>0.96280949751903333</v>
      </c>
      <c r="K10">
        <f t="shared" si="1"/>
        <v>0.14162642264473901</v>
      </c>
      <c r="M10">
        <f t="shared" si="2"/>
        <v>0.54503066255022381</v>
      </c>
    </row>
    <row r="11" spans="1:13" hidden="1" outlineLevel="1" x14ac:dyDescent="0.25">
      <c r="A11" t="s">
        <v>8</v>
      </c>
      <c r="C11" t="s">
        <v>17</v>
      </c>
      <c r="E11">
        <v>0.44803106890989303</v>
      </c>
      <c r="F11">
        <v>1.89625973148816</v>
      </c>
      <c r="G11">
        <f t="shared" si="3"/>
        <v>0.18492890550808586</v>
      </c>
      <c r="H11">
        <f t="shared" si="4"/>
        <v>0.78269848016653676</v>
      </c>
      <c r="J11">
        <f t="shared" si="0"/>
        <v>0.96762738567462259</v>
      </c>
      <c r="K11">
        <f t="shared" si="1"/>
        <v>0.14474357328003989</v>
      </c>
      <c r="M11">
        <f t="shared" si="2"/>
        <v>0.54894042077594063</v>
      </c>
    </row>
    <row r="12" spans="1:13" hidden="1" outlineLevel="1" x14ac:dyDescent="0.25">
      <c r="A12" t="s">
        <v>8</v>
      </c>
      <c r="C12" t="s">
        <v>18</v>
      </c>
      <c r="E12">
        <v>0.64131719531954401</v>
      </c>
      <c r="F12">
        <v>1.7336365497989901</v>
      </c>
      <c r="G12">
        <f t="shared" si="3"/>
        <v>0.26470951512920804</v>
      </c>
      <c r="H12">
        <f t="shared" si="4"/>
        <v>0.71557428033549975</v>
      </c>
      <c r="J12">
        <f t="shared" si="0"/>
        <v>0.98028379546470779</v>
      </c>
      <c r="K12">
        <f t="shared" si="1"/>
        <v>0.18941932078654211</v>
      </c>
      <c r="M12">
        <f t="shared" si="2"/>
        <v>0.53149085237345628</v>
      </c>
    </row>
    <row r="13" spans="1:13" hidden="1" outlineLevel="1" x14ac:dyDescent="0.25">
      <c r="A13" t="s">
        <v>8</v>
      </c>
      <c r="C13" t="s">
        <v>19</v>
      </c>
      <c r="E13">
        <v>0.68898756596933997</v>
      </c>
      <c r="F13">
        <v>1.72661299304111</v>
      </c>
      <c r="G13">
        <f t="shared" si="3"/>
        <v>0.2843858949188528</v>
      </c>
      <c r="H13">
        <f t="shared" si="4"/>
        <v>0.71267524329512455</v>
      </c>
      <c r="J13">
        <f t="shared" si="0"/>
        <v>0.99706113821397735</v>
      </c>
      <c r="K13">
        <f t="shared" si="1"/>
        <v>0.20267478685099513</v>
      </c>
      <c r="M13">
        <f t="shared" si="2"/>
        <v>0.53852213311328312</v>
      </c>
    </row>
    <row r="14" spans="1:13" hidden="1" outlineLevel="1" x14ac:dyDescent="0.25">
      <c r="A14" t="s">
        <v>8</v>
      </c>
      <c r="C14" t="s">
        <v>20</v>
      </c>
      <c r="E14">
        <v>0.77037819428127996</v>
      </c>
      <c r="F14">
        <v>1.6389388860746701</v>
      </c>
      <c r="G14">
        <f t="shared" si="3"/>
        <v>0.31798061826909796</v>
      </c>
      <c r="H14">
        <f t="shared" si="4"/>
        <v>0.67648695688420291</v>
      </c>
      <c r="J14">
        <f t="shared" si="0"/>
        <v>0.99446757515330086</v>
      </c>
      <c r="K14">
        <f t="shared" si="1"/>
        <v>0.21510974080101947</v>
      </c>
      <c r="M14">
        <f t="shared" si="2"/>
        <v>0.51779852558872874</v>
      </c>
    </row>
    <row r="15" spans="1:13" hidden="1" outlineLevel="1" x14ac:dyDescent="0.25">
      <c r="A15" t="s">
        <v>8</v>
      </c>
      <c r="C15" t="s">
        <v>21</v>
      </c>
      <c r="E15">
        <v>0.88327603116950304</v>
      </c>
      <c r="F15">
        <v>1.5983387761407399</v>
      </c>
      <c r="G15">
        <f t="shared" si="3"/>
        <v>0.36458022900763015</v>
      </c>
      <c r="H15">
        <f t="shared" si="4"/>
        <v>0.65972889161909132</v>
      </c>
      <c r="J15">
        <f t="shared" si="0"/>
        <v>1.0243091206267214</v>
      </c>
      <c r="K15">
        <f t="shared" si="1"/>
        <v>0.24052411038943833</v>
      </c>
      <c r="M15">
        <f t="shared" si="2"/>
        <v>0.51998119432307199</v>
      </c>
    </row>
    <row r="16" spans="1:13" hidden="1" outlineLevel="1" x14ac:dyDescent="0.25">
      <c r="A16" t="s">
        <v>8</v>
      </c>
      <c r="C16" t="s">
        <v>23</v>
      </c>
      <c r="D16" t="s">
        <v>23</v>
      </c>
      <c r="E16">
        <v>0.854222573393287</v>
      </c>
      <c r="F16">
        <v>1.59829925740706</v>
      </c>
      <c r="G16">
        <f t="shared" si="3"/>
        <v>0.35258814961712343</v>
      </c>
      <c r="H16">
        <f t="shared" si="4"/>
        <v>0.65971257990172705</v>
      </c>
      <c r="J16">
        <f t="shared" si="0"/>
        <v>1.0123007295188504</v>
      </c>
      <c r="K16">
        <f t="shared" si="1"/>
        <v>0.23260683782668862</v>
      </c>
      <c r="M16">
        <f t="shared" si="2"/>
        <v>0.51533261528708607</v>
      </c>
    </row>
    <row r="17" spans="1:13" hidden="1" outlineLevel="1" collapsed="1" x14ac:dyDescent="0.25">
      <c r="A17" t="s">
        <v>8</v>
      </c>
      <c r="B17" t="s">
        <v>10</v>
      </c>
      <c r="C17" t="s">
        <v>24</v>
      </c>
      <c r="D17" t="s">
        <v>29</v>
      </c>
      <c r="E17">
        <v>0.66125978537734997</v>
      </c>
      <c r="F17">
        <v>1.6916425063499401</v>
      </c>
      <c r="G17">
        <f t="shared" si="3"/>
        <v>0.27294100086380163</v>
      </c>
      <c r="H17">
        <f t="shared" si="4"/>
        <v>0.69824085631250266</v>
      </c>
      <c r="J17">
        <f t="shared" si="0"/>
        <v>0.97118185717630423</v>
      </c>
      <c r="K17">
        <f t="shared" si="1"/>
        <v>0.19057855816593239</v>
      </c>
      <c r="M17">
        <f t="shared" si="2"/>
        <v>0.51839865877558344</v>
      </c>
    </row>
    <row r="18" spans="1:13" hidden="1" outlineLevel="1" x14ac:dyDescent="0.25">
      <c r="A18" t="s">
        <v>8</v>
      </c>
      <c r="C18" t="s">
        <v>25</v>
      </c>
      <c r="D18" t="s">
        <v>30</v>
      </c>
      <c r="E18">
        <v>0.81390628311939295</v>
      </c>
      <c r="F18">
        <v>1.5939593819269999</v>
      </c>
      <c r="G18">
        <f t="shared" si="3"/>
        <v>0.33594723350244887</v>
      </c>
      <c r="H18">
        <f t="shared" si="4"/>
        <v>0.6579212567586209</v>
      </c>
      <c r="J18">
        <f t="shared" si="0"/>
        <v>0.99386849026106971</v>
      </c>
      <c r="K18">
        <f t="shared" si="1"/>
        <v>0.22102682607051302</v>
      </c>
      <c r="M18">
        <f t="shared" si="2"/>
        <v>0.50684529409051315</v>
      </c>
    </row>
    <row r="19" spans="1:13" hidden="1" outlineLevel="1" x14ac:dyDescent="0.25">
      <c r="A19" t="s">
        <v>8</v>
      </c>
      <c r="C19" t="s">
        <v>26</v>
      </c>
      <c r="D19" t="s">
        <v>31</v>
      </c>
      <c r="E19">
        <v>0.85083833604575498</v>
      </c>
      <c r="F19">
        <v>1.55112466723429</v>
      </c>
      <c r="G19">
        <f t="shared" si="3"/>
        <v>0.35119127481962015</v>
      </c>
      <c r="H19">
        <f t="shared" si="4"/>
        <v>0.64024083802081433</v>
      </c>
      <c r="J19">
        <f t="shared" si="0"/>
        <v>0.99143211284043442</v>
      </c>
      <c r="K19">
        <f t="shared" si="1"/>
        <v>0.22484699609611172</v>
      </c>
      <c r="M19">
        <f t="shared" si="2"/>
        <v>0.49531107781172362</v>
      </c>
    </row>
    <row r="20" spans="1:13" hidden="1" outlineLevel="2" x14ac:dyDescent="0.25">
      <c r="A20" t="s">
        <v>8</v>
      </c>
      <c r="C20" t="s">
        <v>28</v>
      </c>
      <c r="D20" t="s">
        <v>32</v>
      </c>
      <c r="E20">
        <v>1.49097715457932</v>
      </c>
      <c r="F20">
        <v>2.5418916540027001</v>
      </c>
      <c r="G20">
        <f t="shared" si="3"/>
        <v>0.61541440419473881</v>
      </c>
      <c r="H20">
        <f t="shared" si="4"/>
        <v>1.0491889382550759</v>
      </c>
      <c r="J20">
        <f t="shared" si="0"/>
        <v>1.6646033424498148</v>
      </c>
      <c r="K20">
        <f t="shared" si="1"/>
        <v>0.64568598532395816</v>
      </c>
      <c r="M20">
        <f t="shared" si="2"/>
        <v>0.98195280995112599</v>
      </c>
    </row>
    <row r="21" spans="1:13" hidden="1" outlineLevel="2" collapsed="1" x14ac:dyDescent="0.25">
      <c r="A21" t="s">
        <v>8</v>
      </c>
      <c r="B21" t="s">
        <v>64</v>
      </c>
      <c r="C21" t="s">
        <v>33</v>
      </c>
      <c r="E21">
        <v>0.37607758620689602</v>
      </c>
      <c r="F21">
        <v>1.9418103448275801</v>
      </c>
      <c r="G21">
        <f t="shared" ref="G21:G30" si="5">E21/$I$2</f>
        <v>0.15522944998564672</v>
      </c>
      <c r="H21">
        <f t="shared" ref="H21" si="6">F21/$I$2</f>
        <v>0.80149991081414018</v>
      </c>
      <c r="J21">
        <f t="shared" si="0"/>
        <v>0.95672936079978688</v>
      </c>
      <c r="K21">
        <f t="shared" si="1"/>
        <v>0.12441639031922389</v>
      </c>
      <c r="M21">
        <f t="shared" si="2"/>
        <v>0.54349505643130758</v>
      </c>
    </row>
    <row r="22" spans="1:13" hidden="1" outlineLevel="2" x14ac:dyDescent="0.25">
      <c r="A22" t="s">
        <v>8</v>
      </c>
      <c r="C22" t="s">
        <v>34</v>
      </c>
      <c r="E22">
        <v>7.7061253817136702E-2</v>
      </c>
      <c r="F22">
        <v>2.39446739716184</v>
      </c>
      <c r="G22">
        <f t="shared" si="5"/>
        <v>3.1807734584473633E-2</v>
      </c>
      <c r="H22">
        <f t="shared" ref="H22" si="7">F22/$I$2</f>
        <v>0.98833823312594948</v>
      </c>
      <c r="J22">
        <f t="shared" si="0"/>
        <v>1.0201459677104232</v>
      </c>
      <c r="K22">
        <f t="shared" si="1"/>
        <v>3.143680019895783E-2</v>
      </c>
      <c r="M22">
        <f t="shared" si="2"/>
        <v>0.5107838908170842</v>
      </c>
    </row>
    <row r="23" spans="1:13" hidden="1" outlineLevel="2" x14ac:dyDescent="0.25">
      <c r="A23" t="s">
        <v>8</v>
      </c>
      <c r="C23" t="s">
        <v>35</v>
      </c>
      <c r="E23">
        <v>0.53853062690856801</v>
      </c>
      <c r="F23">
        <v>1.5264594934435001</v>
      </c>
      <c r="G23">
        <f t="shared" si="5"/>
        <v>0.22228342257401371</v>
      </c>
      <c r="H23">
        <f t="shared" ref="H23" si="8">F23/$I$2</f>
        <v>0.63006006282503235</v>
      </c>
      <c r="J23">
        <f t="shared" si="0"/>
        <v>0.85234348539904603</v>
      </c>
      <c r="K23">
        <f t="shared" si="1"/>
        <v>0.1400519071919463</v>
      </c>
      <c r="M23">
        <f t="shared" si="2"/>
        <v>0.42178348123939879</v>
      </c>
    </row>
    <row r="24" spans="1:13" hidden="1" outlineLevel="2" x14ac:dyDescent="0.25">
      <c r="A24" t="s">
        <v>8</v>
      </c>
      <c r="C24" t="s">
        <v>36</v>
      </c>
      <c r="E24">
        <v>0.49157535476917502</v>
      </c>
      <c r="F24">
        <v>1.6081192742949499</v>
      </c>
      <c r="G24">
        <f t="shared" si="5"/>
        <v>0.20290220620948823</v>
      </c>
      <c r="H24">
        <f t="shared" ref="H24" si="9">F24/$I$2</f>
        <v>0.66376588133809156</v>
      </c>
      <c r="J24">
        <f t="shared" si="0"/>
        <v>0.86666808754757985</v>
      </c>
      <c r="K24">
        <f t="shared" si="1"/>
        <v>0.13467956173008416</v>
      </c>
      <c r="M24">
        <f t="shared" si="2"/>
        <v>0.4428540658406766</v>
      </c>
    </row>
    <row r="25" spans="1:13" hidden="1" outlineLevel="3" x14ac:dyDescent="0.25">
      <c r="A25" t="s">
        <v>8</v>
      </c>
      <c r="C25" s="1" t="s">
        <v>37</v>
      </c>
      <c r="D25" t="s">
        <v>38</v>
      </c>
      <c r="E25">
        <v>0.61442428597089904</v>
      </c>
      <c r="F25">
        <v>1.52390874797916</v>
      </c>
      <c r="G25">
        <f t="shared" si="5"/>
        <v>0.2536092217859951</v>
      </c>
      <c r="H25">
        <f t="shared" ref="H25" si="10">F25/$I$2</f>
        <v>0.62900721939589732</v>
      </c>
      <c r="J25">
        <f t="shared" si="0"/>
        <v>0.88261644118189242</v>
      </c>
      <c r="K25">
        <f t="shared" si="1"/>
        <v>0.1595220314087662</v>
      </c>
      <c r="M25">
        <f t="shared" si="2"/>
        <v>0.43899066333634729</v>
      </c>
    </row>
    <row r="26" spans="1:13" hidden="1" outlineLevel="2" collapsed="1" x14ac:dyDescent="0.25">
      <c r="A26" t="s">
        <v>8</v>
      </c>
      <c r="C26" t="s">
        <v>39</v>
      </c>
      <c r="E26">
        <v>0.33357283994970299</v>
      </c>
      <c r="F26">
        <v>1.72381893299802</v>
      </c>
      <c r="G26">
        <f t="shared" si="5"/>
        <v>0.13768522872579819</v>
      </c>
      <c r="H26">
        <f t="shared" ref="H26" si="11">F26/$I$2</f>
        <v>0.71152196955687752</v>
      </c>
      <c r="J26">
        <f t="shared" si="0"/>
        <v>0.84920719828267566</v>
      </c>
      <c r="K26">
        <f t="shared" si="1"/>
        <v>9.7966065121869103E-2</v>
      </c>
      <c r="M26">
        <f t="shared" si="2"/>
        <v>0.43690622622383141</v>
      </c>
    </row>
    <row r="27" spans="1:13" hidden="1" outlineLevel="2" x14ac:dyDescent="0.25">
      <c r="A27" t="s">
        <v>8</v>
      </c>
      <c r="C27" t="s">
        <v>40</v>
      </c>
      <c r="E27">
        <v>0.41167594754805098</v>
      </c>
      <c r="F27">
        <v>1.6004131489132301</v>
      </c>
      <c r="G27">
        <f t="shared" si="5"/>
        <v>0.16992299795034185</v>
      </c>
      <c r="H27">
        <f t="shared" ref="H27" si="12">F27/$I$2</f>
        <v>0.66058510787964164</v>
      </c>
      <c r="J27">
        <f t="shared" si="0"/>
        <v>0.83050810582998347</v>
      </c>
      <c r="K27">
        <f t="shared" si="1"/>
        <v>0.1122486019322587</v>
      </c>
      <c r="M27">
        <f t="shared" si="2"/>
        <v>0.41510633703718613</v>
      </c>
    </row>
    <row r="28" spans="1:13" hidden="1" outlineLevel="2" x14ac:dyDescent="0.25">
      <c r="A28" t="s">
        <v>8</v>
      </c>
      <c r="C28" t="s">
        <v>41</v>
      </c>
      <c r="E28">
        <v>0.49338961738817999</v>
      </c>
      <c r="F28">
        <v>1.52638764145859</v>
      </c>
      <c r="G28">
        <f t="shared" si="5"/>
        <v>0.20365105963443741</v>
      </c>
      <c r="H28">
        <f t="shared" ref="H28" si="13">F28/$I$2</f>
        <v>0.63003040526364862</v>
      </c>
      <c r="J28">
        <f t="shared" si="0"/>
        <v>0.83368146489808603</v>
      </c>
      <c r="K28">
        <f t="shared" si="1"/>
        <v>0.12830635963385609</v>
      </c>
      <c r="M28">
        <f t="shared" si="2"/>
        <v>0.40962881228990045</v>
      </c>
    </row>
    <row r="29" spans="1:13" hidden="1" outlineLevel="2" x14ac:dyDescent="0.25">
      <c r="A29" t="s">
        <v>8</v>
      </c>
      <c r="C29" t="s">
        <v>43</v>
      </c>
      <c r="E29">
        <v>0.54517693551284296</v>
      </c>
      <c r="F29">
        <v>1.4890066463086</v>
      </c>
      <c r="G29">
        <f t="shared" si="5"/>
        <v>0.22502674700204514</v>
      </c>
      <c r="H29">
        <f t="shared" ref="H29" si="14">F29/$I$2</f>
        <v>0.61460105895355832</v>
      </c>
      <c r="J29">
        <f t="shared" si="0"/>
        <v>0.83962780595560349</v>
      </c>
      <c r="K29">
        <f t="shared" si="1"/>
        <v>0.13830167700033139</v>
      </c>
      <c r="M29">
        <f t="shared" si="2"/>
        <v>0.40802332180702594</v>
      </c>
    </row>
    <row r="30" spans="1:13" hidden="1" outlineLevel="2" x14ac:dyDescent="0.25">
      <c r="A30" t="s">
        <v>8</v>
      </c>
      <c r="C30" t="s">
        <v>42</v>
      </c>
      <c r="E30">
        <v>0.47959762888449697</v>
      </c>
      <c r="F30">
        <v>1.5021807077420499</v>
      </c>
      <c r="G30">
        <f t="shared" si="5"/>
        <v>0.19795829072675447</v>
      </c>
      <c r="H30">
        <f t="shared" ref="H30" si="15">F30/$I$2</f>
        <v>0.62003877283333864</v>
      </c>
      <c r="J30">
        <f t="shared" si="0"/>
        <v>0.81799706356009305</v>
      </c>
      <c r="K30">
        <f t="shared" si="1"/>
        <v>0.12274181565440212</v>
      </c>
      <c r="M30">
        <f t="shared" si="2"/>
        <v>0.39571047194614783</v>
      </c>
    </row>
    <row r="31" spans="1:13" hidden="1" outlineLevel="1" collapsed="1" x14ac:dyDescent="0.25">
      <c r="A31" t="s">
        <v>8</v>
      </c>
      <c r="B31" t="s">
        <v>64</v>
      </c>
      <c r="C31" t="s">
        <v>46</v>
      </c>
      <c r="D31" t="s">
        <v>84</v>
      </c>
      <c r="E31">
        <v>0.33736065155613998</v>
      </c>
      <c r="F31">
        <v>1.3531250336807299</v>
      </c>
      <c r="G31">
        <f t="shared" ref="G31" si="16">E31/$I$2</f>
        <v>0.13924868247545341</v>
      </c>
      <c r="H31">
        <f t="shared" ref="H31" si="17">F31/$I$2</f>
        <v>0.55851468538333726</v>
      </c>
      <c r="J31">
        <f t="shared" si="0"/>
        <v>0.69776336785879067</v>
      </c>
      <c r="K31">
        <f t="shared" si="1"/>
        <v>7.7772434082822098E-2</v>
      </c>
      <c r="M31">
        <f t="shared" si="2"/>
        <v>0.28546278552457172</v>
      </c>
    </row>
    <row r="32" spans="1:13" hidden="1" outlineLevel="1" x14ac:dyDescent="0.25">
      <c r="A32" t="s">
        <v>8</v>
      </c>
      <c r="C32" t="s">
        <v>47</v>
      </c>
      <c r="D32" t="s">
        <v>85</v>
      </c>
      <c r="E32">
        <v>0.36488724586759702</v>
      </c>
      <c r="F32">
        <v>1.2592572633636101</v>
      </c>
      <c r="G32">
        <f t="shared" ref="G32" si="18">E32/$I$2</f>
        <v>0.1506105350602942</v>
      </c>
      <c r="H32">
        <f t="shared" ref="H32" si="19">F32/$I$2</f>
        <v>0.5197699079966589</v>
      </c>
      <c r="J32">
        <f t="shared" si="0"/>
        <v>0.6703804430569531</v>
      </c>
      <c r="K32">
        <f t="shared" si="1"/>
        <v>7.828282395161669E-2</v>
      </c>
      <c r="M32">
        <f t="shared" si="2"/>
        <v>0.25758137331479952</v>
      </c>
    </row>
    <row r="33" spans="1:13" hidden="1" outlineLevel="2" x14ac:dyDescent="0.25">
      <c r="A33" t="s">
        <v>8</v>
      </c>
      <c r="C33" t="s">
        <v>48</v>
      </c>
      <c r="D33" t="s">
        <v>49</v>
      </c>
      <c r="E33">
        <v>0.35198617562843698</v>
      </c>
      <c r="F33">
        <v>1.3036978756884301</v>
      </c>
      <c r="G33">
        <f t="shared" ref="G33" si="20">E33/$I$2</f>
        <v>0.14528550078306057</v>
      </c>
      <c r="H33">
        <f t="shared" ref="H33" si="21">F33/$I$2</f>
        <v>0.53811317561275129</v>
      </c>
      <c r="J33">
        <f t="shared" si="0"/>
        <v>0.68339867639581187</v>
      </c>
      <c r="K33">
        <f t="shared" si="1"/>
        <v>7.8180042196861588E-2</v>
      </c>
      <c r="M33">
        <f t="shared" si="2"/>
        <v>0.27093912715134122</v>
      </c>
    </row>
    <row r="34" spans="1:13" hidden="1" outlineLevel="1" collapsed="1" x14ac:dyDescent="0.25">
      <c r="A34" t="s">
        <v>8</v>
      </c>
      <c r="C34" t="s">
        <v>50</v>
      </c>
      <c r="D34" t="s">
        <v>86</v>
      </c>
      <c r="E34">
        <v>0.37753324064393901</v>
      </c>
      <c r="F34">
        <v>1.2134514584209</v>
      </c>
      <c r="G34">
        <f t="shared" ref="G34" si="22">E34/$I$2</f>
        <v>0.1558302846163685</v>
      </c>
      <c r="H34">
        <f t="shared" ref="H34" si="23">F34/$I$2</f>
        <v>0.50086314468985815</v>
      </c>
      <c r="J34">
        <f t="shared" si="0"/>
        <v>0.65669342930622665</v>
      </c>
      <c r="K34">
        <f t="shared" si="1"/>
        <v>7.8049646390869948E-2</v>
      </c>
      <c r="M34">
        <f t="shared" si="2"/>
        <v>0.24339333673438412</v>
      </c>
    </row>
    <row r="35" spans="1:13" hidden="1" outlineLevel="1" x14ac:dyDescent="0.25">
      <c r="A35" t="s">
        <v>8</v>
      </c>
      <c r="C35" t="s">
        <v>51</v>
      </c>
      <c r="D35" t="s">
        <v>87</v>
      </c>
      <c r="E35">
        <v>0.39509752145687599</v>
      </c>
      <c r="F35">
        <v>1.1664600914679</v>
      </c>
      <c r="G35">
        <f t="shared" ref="G35" si="24">E35/$I$2</f>
        <v>0.16308010154240485</v>
      </c>
      <c r="H35">
        <f t="shared" ref="H35" si="25">F35/$I$2</f>
        <v>0.48146702986217232</v>
      </c>
      <c r="J35">
        <f t="shared" si="0"/>
        <v>0.6445471314045772</v>
      </c>
      <c r="K35">
        <f t="shared" si="1"/>
        <v>7.8517692119243129E-2</v>
      </c>
      <c r="M35">
        <f t="shared" si="2"/>
        <v>0.23029537155691121</v>
      </c>
    </row>
    <row r="36" spans="1:13" hidden="1" outlineLevel="1" x14ac:dyDescent="0.25">
      <c r="A36" t="s">
        <v>53</v>
      </c>
      <c r="C36" t="s">
        <v>54</v>
      </c>
      <c r="D36" t="s">
        <v>88</v>
      </c>
      <c r="E36">
        <v>0.444194159131162</v>
      </c>
      <c r="F36">
        <v>1.1098548943951601</v>
      </c>
      <c r="G36">
        <f t="shared" ref="G36" si="26">E36/$I$2</f>
        <v>0.18334518604050423</v>
      </c>
      <c r="H36">
        <f t="shared" ref="H36" si="27">F36/$I$2</f>
        <v>0.45810271906515349</v>
      </c>
      <c r="J36">
        <f t="shared" si="0"/>
        <v>0.64144790510565775</v>
      </c>
      <c r="K36">
        <f t="shared" si="1"/>
        <v>8.3990928252661412E-2</v>
      </c>
      <c r="M36">
        <f t="shared" si="2"/>
        <v>0.22315344637203854</v>
      </c>
    </row>
    <row r="37" spans="1:13" hidden="1" outlineLevel="1" x14ac:dyDescent="0.25">
      <c r="A37" t="s">
        <v>8</v>
      </c>
      <c r="B37" t="s">
        <v>44</v>
      </c>
      <c r="C37" t="s">
        <v>45</v>
      </c>
      <c r="D37" t="s">
        <v>45</v>
      </c>
      <c r="E37">
        <v>4.8325010700527802</v>
      </c>
      <c r="F37">
        <v>0.98844342987587297</v>
      </c>
      <c r="G37">
        <f>E37/$I$2</f>
        <v>1.9946588434724088</v>
      </c>
      <c r="H37">
        <f t="shared" ref="H37" si="28">F37/$I$2</f>
        <v>0.40798903095795402</v>
      </c>
      <c r="J37">
        <f t="shared" si="0"/>
        <v>2.4026478744303628</v>
      </c>
      <c r="K37">
        <f t="shared" si="1"/>
        <v>0.81379892864002135</v>
      </c>
      <c r="M37">
        <f t="shared" si="2"/>
        <v>0.50361954560470368</v>
      </c>
    </row>
    <row r="38" spans="1:13" hidden="1" outlineLevel="1" x14ac:dyDescent="0.25">
      <c r="A38" t="s">
        <v>8</v>
      </c>
      <c r="C38" t="s">
        <v>55</v>
      </c>
      <c r="D38" s="1" t="s">
        <v>55</v>
      </c>
      <c r="G38">
        <v>1.1562911606768</v>
      </c>
      <c r="H38">
        <v>0.71855143365803498</v>
      </c>
      <c r="J38">
        <f t="shared" si="0"/>
        <v>1.874842594334835</v>
      </c>
      <c r="K38">
        <f t="shared" si="1"/>
        <v>0.830854671230428</v>
      </c>
      <c r="M38">
        <f t="shared" si="2"/>
        <v>0.73866407231535336</v>
      </c>
    </row>
    <row r="39" spans="1:13" hidden="1" outlineLevel="1" x14ac:dyDescent="0.25">
      <c r="A39" t="s">
        <v>8</v>
      </c>
      <c r="C39" t="s">
        <v>62</v>
      </c>
      <c r="D39" t="s">
        <v>62</v>
      </c>
      <c r="G39">
        <v>1.5169999999999999</v>
      </c>
      <c r="H39">
        <v>0.57699999999999996</v>
      </c>
      <c r="J39">
        <f t="shared" si="0"/>
        <v>2.0939999999999999</v>
      </c>
      <c r="K39">
        <f t="shared" si="1"/>
        <v>0.87530899999999989</v>
      </c>
      <c r="M39">
        <f t="shared" si="2"/>
        <v>0.63471775600074565</v>
      </c>
    </row>
    <row r="40" spans="1:13" hidden="1" outlineLevel="1" x14ac:dyDescent="0.25">
      <c r="A40" t="s">
        <v>8</v>
      </c>
      <c r="B40" t="s">
        <v>58</v>
      </c>
      <c r="C40" t="s">
        <v>59</v>
      </c>
      <c r="D40" s="1" t="s">
        <v>63</v>
      </c>
      <c r="G40">
        <v>1.32761655168869</v>
      </c>
      <c r="H40">
        <v>0.68083657712516499</v>
      </c>
      <c r="J40">
        <f t="shared" si="0"/>
        <v>2.008453128813855</v>
      </c>
      <c r="K40">
        <f t="shared" si="1"/>
        <v>0.90388990878644238</v>
      </c>
      <c r="M40">
        <f t="shared" si="2"/>
        <v>0.72008543676562975</v>
      </c>
    </row>
    <row r="41" spans="1:13" hidden="1" outlineLevel="1" x14ac:dyDescent="0.25">
      <c r="A41" t="s">
        <v>8</v>
      </c>
      <c r="C41" t="s">
        <v>60</v>
      </c>
      <c r="D41" s="1" t="s">
        <v>67</v>
      </c>
      <c r="G41">
        <v>1.085</v>
      </c>
      <c r="H41">
        <v>0.70399999999999996</v>
      </c>
      <c r="J41">
        <f t="shared" si="0"/>
        <v>1.7889999999999999</v>
      </c>
      <c r="K41">
        <f t="shared" si="1"/>
        <v>0.76383999999999996</v>
      </c>
      <c r="M41">
        <f t="shared" si="2"/>
        <v>0.71529882819845048</v>
      </c>
    </row>
    <row r="42" spans="1:13" hidden="1" outlineLevel="1" x14ac:dyDescent="0.25">
      <c r="A42" t="s">
        <v>8</v>
      </c>
      <c r="B42" t="s">
        <v>68</v>
      </c>
      <c r="C42" t="s">
        <v>69</v>
      </c>
      <c r="D42" s="1" t="s">
        <v>71</v>
      </c>
      <c r="G42">
        <v>1.3380000000000001</v>
      </c>
      <c r="H42">
        <v>0.60599999999999998</v>
      </c>
      <c r="J42">
        <f t="shared" si="0"/>
        <v>1.944</v>
      </c>
      <c r="K42">
        <f t="shared" si="1"/>
        <v>0.81082799999999999</v>
      </c>
      <c r="M42">
        <f t="shared" si="2"/>
        <v>0.64632787069628606</v>
      </c>
    </row>
    <row r="43" spans="1:13" hidden="1" outlineLevel="1" x14ac:dyDescent="0.25">
      <c r="A43" t="s">
        <v>8</v>
      </c>
      <c r="B43" t="s">
        <v>68</v>
      </c>
      <c r="C43" t="s">
        <v>70</v>
      </c>
      <c r="D43" s="1" t="s">
        <v>72</v>
      </c>
      <c r="G43">
        <v>1.3069999999999999</v>
      </c>
      <c r="H43">
        <v>0.60299999999999998</v>
      </c>
      <c r="J43">
        <f t="shared" si="0"/>
        <v>1.91</v>
      </c>
      <c r="K43">
        <f t="shared" si="1"/>
        <v>0.78812099999999996</v>
      </c>
      <c r="M43">
        <f t="shared" si="2"/>
        <v>0.64008121919792871</v>
      </c>
    </row>
    <row r="44" spans="1:13" hidden="1" outlineLevel="1" x14ac:dyDescent="0.25">
      <c r="A44" t="s">
        <v>8</v>
      </c>
      <c r="B44" t="s">
        <v>56</v>
      </c>
      <c r="C44" t="s">
        <v>57</v>
      </c>
      <c r="D44" t="s">
        <v>57</v>
      </c>
      <c r="G44">
        <v>0.49279942446782499</v>
      </c>
      <c r="H44">
        <v>0.926876581749977</v>
      </c>
      <c r="J44">
        <f t="shared" si="0"/>
        <v>1.419676006217802</v>
      </c>
      <c r="K44">
        <f t="shared" si="1"/>
        <v>0.4567642460390936</v>
      </c>
      <c r="M44">
        <f t="shared" si="2"/>
        <v>0.82886663645159497</v>
      </c>
    </row>
    <row r="45" spans="1:13" hidden="1" outlineLevel="1" x14ac:dyDescent="0.25">
      <c r="A45" t="s">
        <v>8</v>
      </c>
      <c r="C45" t="s">
        <v>61</v>
      </c>
      <c r="D45" t="s">
        <v>61</v>
      </c>
      <c r="G45">
        <v>0.48899999999999999</v>
      </c>
      <c r="H45">
        <v>0.92800000000000005</v>
      </c>
      <c r="J45">
        <f t="shared" si="0"/>
        <v>1.417</v>
      </c>
      <c r="K45">
        <f t="shared" si="1"/>
        <v>0.45379200000000003</v>
      </c>
      <c r="M45">
        <f t="shared" si="2"/>
        <v>0.82891809865324384</v>
      </c>
    </row>
    <row r="46" spans="1:13" collapsed="1" x14ac:dyDescent="0.25">
      <c r="A46" t="s">
        <v>53</v>
      </c>
      <c r="B46" t="s">
        <v>65</v>
      </c>
      <c r="C46" t="s">
        <v>66</v>
      </c>
      <c r="D46" t="s">
        <v>66</v>
      </c>
      <c r="G46">
        <v>1.794</v>
      </c>
      <c r="H46">
        <v>0.32600000000000001</v>
      </c>
      <c r="J46">
        <f t="shared" si="0"/>
        <v>2.12</v>
      </c>
      <c r="K46">
        <f t="shared" si="1"/>
        <v>0.58484400000000003</v>
      </c>
      <c r="M46">
        <f t="shared" si="2"/>
        <v>0.40694601526366975</v>
      </c>
    </row>
    <row r="47" spans="1:13" x14ac:dyDescent="0.25">
      <c r="A47" t="s">
        <v>53</v>
      </c>
      <c r="B47" t="s">
        <v>73</v>
      </c>
      <c r="C47" t="s">
        <v>74</v>
      </c>
      <c r="D47" t="s">
        <v>75</v>
      </c>
      <c r="G47">
        <v>1.294</v>
      </c>
      <c r="H47">
        <v>0.36499999999999999</v>
      </c>
      <c r="J47">
        <f t="shared" si="0"/>
        <v>1.659</v>
      </c>
      <c r="K47">
        <f t="shared" si="1"/>
        <v>0.47231000000000001</v>
      </c>
      <c r="M47">
        <f t="shared" si="2"/>
        <v>0.40069674015690115</v>
      </c>
    </row>
    <row r="48" spans="1:13" x14ac:dyDescent="0.25">
      <c r="A48" t="s">
        <v>53</v>
      </c>
      <c r="C48" t="s">
        <v>77</v>
      </c>
      <c r="D48" t="s">
        <v>78</v>
      </c>
      <c r="G48">
        <v>1.0249999999999999</v>
      </c>
      <c r="H48">
        <v>0.35299999999999998</v>
      </c>
      <c r="J48">
        <f t="shared" si="0"/>
        <v>1.3779999999999999</v>
      </c>
      <c r="K48">
        <f t="shared" si="1"/>
        <v>0.36182499999999995</v>
      </c>
      <c r="M48">
        <f t="shared" si="2"/>
        <v>0.35641992684376644</v>
      </c>
    </row>
    <row r="49" spans="1:13" x14ac:dyDescent="0.25">
      <c r="A49" t="s">
        <v>53</v>
      </c>
      <c r="C49" t="s">
        <v>79</v>
      </c>
      <c r="D49" t="s">
        <v>80</v>
      </c>
      <c r="G49">
        <v>1.26</v>
      </c>
      <c r="H49">
        <v>0.32600000000000001</v>
      </c>
      <c r="J49">
        <f t="shared" si="0"/>
        <v>1.5860000000000001</v>
      </c>
      <c r="K49">
        <f t="shared" si="1"/>
        <v>0.41076000000000001</v>
      </c>
      <c r="M49">
        <f t="shared" si="2"/>
        <v>0.35800897335342907</v>
      </c>
    </row>
    <row r="50" spans="1:13" hidden="1" outlineLevel="1" x14ac:dyDescent="0.25">
      <c r="A50" t="s">
        <v>53</v>
      </c>
      <c r="B50" t="s">
        <v>64</v>
      </c>
      <c r="C50" t="s">
        <v>54</v>
      </c>
      <c r="D50">
        <v>0.05</v>
      </c>
      <c r="G50">
        <v>1.53099745303901</v>
      </c>
      <c r="H50">
        <v>0.169016390758297</v>
      </c>
      <c r="J50">
        <f t="shared" si="0"/>
        <v>1.7000138437973069</v>
      </c>
      <c r="K50">
        <f t="shared" si="1"/>
        <v>0.2587636637727988</v>
      </c>
      <c r="M50">
        <f t="shared" si="2"/>
        <v>0.2280062350100284</v>
      </c>
    </row>
    <row r="51" spans="1:13" hidden="1" outlineLevel="1" x14ac:dyDescent="0.25">
      <c r="A51" t="s">
        <v>53</v>
      </c>
      <c r="C51" t="s">
        <v>54</v>
      </c>
      <c r="D51">
        <v>0.1</v>
      </c>
      <c r="G51">
        <v>0.92312673326575101</v>
      </c>
      <c r="H51">
        <v>0.225612215885831</v>
      </c>
      <c r="J51">
        <f t="shared" si="0"/>
        <v>1.148738949151582</v>
      </c>
      <c r="K51">
        <f t="shared" si="1"/>
        <v>0.20826866783553455</v>
      </c>
      <c r="M51">
        <f t="shared" si="2"/>
        <v>0.21453377427516046</v>
      </c>
    </row>
    <row r="52" spans="1:13" hidden="1" outlineLevel="1" x14ac:dyDescent="0.25">
      <c r="A52" t="s">
        <v>53</v>
      </c>
      <c r="C52" t="s">
        <v>54</v>
      </c>
      <c r="D52">
        <v>0.2</v>
      </c>
      <c r="G52">
        <v>0.52555520325820404</v>
      </c>
      <c r="H52">
        <v>0.30043719605049801</v>
      </c>
      <c r="J52">
        <f t="shared" si="0"/>
        <v>0.82599239930870205</v>
      </c>
      <c r="K52">
        <f t="shared" si="1"/>
        <v>0.15789633163664438</v>
      </c>
      <c r="M52">
        <f t="shared" si="2"/>
        <v>0.21134013979503063</v>
      </c>
    </row>
    <row r="53" spans="1:13" hidden="1" outlineLevel="1" x14ac:dyDescent="0.25">
      <c r="A53" t="s">
        <v>53</v>
      </c>
      <c r="C53" t="s">
        <v>54</v>
      </c>
      <c r="D53">
        <v>0.3</v>
      </c>
      <c r="G53">
        <v>0.35461258951950098</v>
      </c>
      <c r="H53">
        <v>0.35792914655222402</v>
      </c>
      <c r="J53">
        <f t="shared" si="0"/>
        <v>0.712541736071725</v>
      </c>
      <c r="K53">
        <f t="shared" si="1"/>
        <v>0.12692618152338914</v>
      </c>
      <c r="M53">
        <f t="shared" si="2"/>
        <v>0.21434212707137959</v>
      </c>
    </row>
    <row r="54" spans="1:13" hidden="1" outlineLevel="1" x14ac:dyDescent="0.25">
      <c r="A54" t="s">
        <v>53</v>
      </c>
      <c r="C54" t="s">
        <v>54</v>
      </c>
      <c r="D54">
        <v>0.4</v>
      </c>
      <c r="G54">
        <v>0.25372107874441202</v>
      </c>
      <c r="H54">
        <v>0.410014573201683</v>
      </c>
      <c r="J54">
        <f t="shared" si="0"/>
        <v>0.66373565194609507</v>
      </c>
      <c r="K54">
        <f t="shared" si="1"/>
        <v>0.10402933981366069</v>
      </c>
      <c r="M54">
        <f t="shared" si="2"/>
        <v>0.22005909052558978</v>
      </c>
    </row>
    <row r="55" spans="1:13" hidden="1" outlineLevel="1" x14ac:dyDescent="0.25">
      <c r="A55" t="s">
        <v>53</v>
      </c>
      <c r="C55" t="s">
        <v>54</v>
      </c>
      <c r="D55">
        <v>0.5</v>
      </c>
      <c r="G55">
        <v>0.18404956377152601</v>
      </c>
      <c r="H55">
        <v>0.45986266357637301</v>
      </c>
      <c r="J55">
        <f t="shared" si="0"/>
        <v>0.64391222734789899</v>
      </c>
      <c r="K55">
        <f t="shared" si="1"/>
        <v>8.4637522626043474E-2</v>
      </c>
      <c r="M55">
        <f t="shared" si="2"/>
        <v>0.22544446235516882</v>
      </c>
    </row>
    <row r="56" spans="1:13" hidden="1" outlineLevel="1" x14ac:dyDescent="0.25">
      <c r="A56" t="s">
        <v>53</v>
      </c>
      <c r="C56" t="s">
        <v>54</v>
      </c>
      <c r="D56">
        <v>0.6</v>
      </c>
      <c r="G56">
        <v>0.13131511608693899</v>
      </c>
      <c r="H56">
        <v>0.512789138126859</v>
      </c>
      <c r="J56">
        <f t="shared" ref="J56" si="29">G56+H56</f>
        <v>0.64410425421379802</v>
      </c>
      <c r="K56">
        <f t="shared" ref="K56" si="30">G56*H56</f>
        <v>6.733696520124989E-2</v>
      </c>
      <c r="M56">
        <f t="shared" si="2"/>
        <v>0.23161261827782548</v>
      </c>
    </row>
    <row r="57" spans="1:13" hidden="1" outlineLevel="1" x14ac:dyDescent="0.25">
      <c r="A57" t="s">
        <v>53</v>
      </c>
      <c r="C57" t="s">
        <v>54</v>
      </c>
      <c r="D57">
        <v>0.7</v>
      </c>
      <c r="G57">
        <v>8.9762884035124502E-2</v>
      </c>
      <c r="H57">
        <v>0.57157466495777598</v>
      </c>
      <c r="J57">
        <f t="shared" ref="J57" si="31">G57+H57</f>
        <v>0.66133754899290054</v>
      </c>
      <c r="K57">
        <f t="shared" ref="K57" si="32">G57*H57</f>
        <v>5.1306190368019984E-2</v>
      </c>
      <c r="M57">
        <f t="shared" si="2"/>
        <v>0.23770882150949124</v>
      </c>
    </row>
    <row r="58" spans="1:13" hidden="1" outlineLevel="1" x14ac:dyDescent="0.25">
      <c r="A58" t="s">
        <v>53</v>
      </c>
      <c r="C58" t="s">
        <v>54</v>
      </c>
      <c r="D58">
        <v>0.8</v>
      </c>
      <c r="G58">
        <v>5.4568378682933801E-2</v>
      </c>
      <c r="H58">
        <v>0.64377230079445502</v>
      </c>
      <c r="J58">
        <f t="shared" ref="J58" si="33">G58+H58</f>
        <v>0.69834067947738887</v>
      </c>
      <c r="K58">
        <f t="shared" ref="K58" si="34">G58*H58</f>
        <v>3.5129610695335385E-2</v>
      </c>
      <c r="M58">
        <f t="shared" si="2"/>
        <v>0.24097265259771472</v>
      </c>
    </row>
    <row r="59" spans="1:13" hidden="1" outlineLevel="1" x14ac:dyDescent="0.25">
      <c r="A59" t="s">
        <v>53</v>
      </c>
      <c r="C59" t="s">
        <v>54</v>
      </c>
      <c r="D59">
        <v>0.9</v>
      </c>
      <c r="G59">
        <v>2.4493101174341E-2</v>
      </c>
      <c r="H59">
        <v>0.74914443844050305</v>
      </c>
      <c r="J59">
        <f t="shared" ref="J59" si="35">G59+H59</f>
        <v>0.77363753961484405</v>
      </c>
      <c r="K59">
        <f t="shared" ref="K59" si="36">G59*H59</f>
        <v>1.8348870524918116E-2</v>
      </c>
      <c r="M59">
        <f t="shared" si="2"/>
        <v>0.2353975541065586</v>
      </c>
    </row>
    <row r="60" spans="1:13" hidden="1" outlineLevel="1" x14ac:dyDescent="0.25">
      <c r="A60" t="s">
        <v>53</v>
      </c>
      <c r="C60" t="s">
        <v>54</v>
      </c>
      <c r="D60">
        <v>0.95</v>
      </c>
      <c r="G60">
        <v>1.0890453883036199E-2</v>
      </c>
      <c r="H60">
        <v>0.83421978293521204</v>
      </c>
      <c r="J60">
        <f t="shared" ref="J60" si="37">G60+H60</f>
        <v>0.84511023681824826</v>
      </c>
      <c r="K60">
        <f t="shared" ref="K60" si="38">G60*H60</f>
        <v>9.0850320743723952E-3</v>
      </c>
      <c r="M60">
        <f t="shared" si="2"/>
        <v>0.20821797296805722</v>
      </c>
    </row>
    <row r="61" spans="1:13" collapsed="1" x14ac:dyDescent="0.25">
      <c r="A61" t="s">
        <v>53</v>
      </c>
      <c r="B61" t="s">
        <v>81</v>
      </c>
      <c r="C61" t="s">
        <v>82</v>
      </c>
      <c r="D61" t="s">
        <v>83</v>
      </c>
      <c r="E61">
        <v>0.25367343272857901</v>
      </c>
      <c r="F61">
        <v>1.69784444045266</v>
      </c>
      <c r="G61">
        <f>E61/$I$2</f>
        <v>0.10470602046665184</v>
      </c>
      <c r="H61">
        <f t="shared" ref="H61" si="39">F61/$I$2</f>
        <v>0.70080076111651513</v>
      </c>
      <c r="J61">
        <f t="shared" ref="J61" si="40">G61+H61</f>
        <v>0.80550678158316691</v>
      </c>
      <c r="K61">
        <f t="shared" ref="K61" si="41">G61*H61</f>
        <v>7.3378058836511023E-2</v>
      </c>
      <c r="M61">
        <f t="shared" si="2"/>
        <v>0.3882618466110106</v>
      </c>
    </row>
    <row r="62" spans="1:13" x14ac:dyDescent="0.25">
      <c r="A62" t="s">
        <v>53</v>
      </c>
      <c r="D62">
        <v>0.3</v>
      </c>
      <c r="G62">
        <v>0.29801997966142202</v>
      </c>
      <c r="H62">
        <v>0.58078602620087305</v>
      </c>
      <c r="J62">
        <f t="shared" ref="J62" si="42">G62+H62</f>
        <v>0.87880600586229507</v>
      </c>
      <c r="K62">
        <f t="shared" ref="K62" si="43">G62*H62</f>
        <v>0.17308583971602232</v>
      </c>
      <c r="M62">
        <f t="shared" si="2"/>
        <v>0.41311865348092286</v>
      </c>
    </row>
    <row r="63" spans="1:13" x14ac:dyDescent="0.25">
      <c r="A63" t="s">
        <v>53</v>
      </c>
      <c r="D63">
        <v>0.4</v>
      </c>
      <c r="G63">
        <v>0.17625770174074201</v>
      </c>
      <c r="H63">
        <v>0.64635550637076</v>
      </c>
      <c r="J63">
        <f t="shared" ref="J63" si="44">G63+H63</f>
        <v>0.82261320811150207</v>
      </c>
      <c r="K63">
        <f t="shared" ref="K63" si="45">G63*H63</f>
        <v>0.11392513606038369</v>
      </c>
      <c r="M63">
        <f t="shared" si="2"/>
        <v>0.40594607892194345</v>
      </c>
    </row>
    <row r="64" spans="1:13" x14ac:dyDescent="0.25">
      <c r="A64" t="s">
        <v>53</v>
      </c>
      <c r="C64" t="s">
        <v>89</v>
      </c>
      <c r="D64" t="s">
        <v>90</v>
      </c>
      <c r="E64">
        <v>0.25126639123405697</v>
      </c>
      <c r="F64">
        <v>1.71208909646128</v>
      </c>
      <c r="G64">
        <f>E64/$I$2</f>
        <v>0.10371249216028336</v>
      </c>
      <c r="H64">
        <f t="shared" ref="H64" si="46">F64/$I$2</f>
        <v>0.70668037266091688</v>
      </c>
      <c r="J64">
        <f t="shared" ref="J64" si="47">G64+H64</f>
        <v>0.81039286482120021</v>
      </c>
      <c r="K64">
        <f t="shared" ref="K64" si="48">G64*H64</f>
        <v>7.3291582609421466E-2</v>
      </c>
      <c r="M64">
        <f t="shared" si="2"/>
        <v>0.39282099279922783</v>
      </c>
    </row>
    <row r="65" spans="1:13" x14ac:dyDescent="0.25">
      <c r="A65" t="s">
        <v>53</v>
      </c>
      <c r="C65" t="s">
        <v>91</v>
      </c>
      <c r="D65" t="s">
        <v>92</v>
      </c>
      <c r="E65">
        <v>0.26290641278965299</v>
      </c>
      <c r="F65">
        <v>1.65352972875875</v>
      </c>
      <c r="G65">
        <f>E65/$I$2</f>
        <v>0.10851701710451177</v>
      </c>
      <c r="H65">
        <f t="shared" ref="H65" si="49">F65/$I$2</f>
        <v>0.68250946013285652</v>
      </c>
      <c r="J65">
        <f t="shared" ref="J65" si="50">G65+H65</f>
        <v>0.7910264772373683</v>
      </c>
      <c r="K65">
        <f t="shared" ref="K65" si="51">G65*H65</f>
        <v>7.4063890759228285E-2</v>
      </c>
      <c r="M65">
        <f t="shared" si="2"/>
        <v>0.3749219735430504</v>
      </c>
    </row>
    <row r="66" spans="1:13" x14ac:dyDescent="0.25">
      <c r="A66" t="s">
        <v>53</v>
      </c>
      <c r="C66" t="s">
        <v>93</v>
      </c>
      <c r="D66" t="s">
        <v>94</v>
      </c>
      <c r="E66">
        <v>0.30159870666427102</v>
      </c>
      <c r="F66">
        <v>1.5977366624753</v>
      </c>
      <c r="G66">
        <f>E66/$I$2</f>
        <v>0.12448761390986275</v>
      </c>
      <c r="H66">
        <f t="shared" ref="H66" si="52">F66/$I$2</f>
        <v>0.65948036371808627</v>
      </c>
      <c r="J66">
        <f t="shared" ref="J66" si="53">G66+H66</f>
        <v>0.78396797762794901</v>
      </c>
      <c r="K66">
        <f t="shared" ref="K66" si="54">G66*H66</f>
        <v>8.209713689967299E-2</v>
      </c>
      <c r="M66">
        <f t="shared" si="2"/>
        <v>0.37090881964292977</v>
      </c>
    </row>
    <row r="67" spans="1:13" x14ac:dyDescent="0.25">
      <c r="A67" t="s">
        <v>53</v>
      </c>
      <c r="B67" t="s">
        <v>73</v>
      </c>
      <c r="C67" t="s">
        <v>95</v>
      </c>
      <c r="D67" t="s">
        <v>95</v>
      </c>
      <c r="G67">
        <v>0.94</v>
      </c>
      <c r="H67">
        <v>0.36</v>
      </c>
      <c r="J67">
        <f t="shared" ref="J67:J68" si="55">G67+H67</f>
        <v>1.2999999999999998</v>
      </c>
      <c r="K67">
        <f t="shared" ref="K67:K68" si="56">G67*H67</f>
        <v>0.33839999999999998</v>
      </c>
      <c r="M67">
        <f t="shared" ref="M67:M115" si="57">0.1385*LN(G67)+H67</f>
        <v>0.35143025658504484</v>
      </c>
    </row>
    <row r="68" spans="1:13" x14ac:dyDescent="0.25">
      <c r="A68" t="s">
        <v>53</v>
      </c>
      <c r="C68" t="s">
        <v>96</v>
      </c>
      <c r="D68" t="s">
        <v>96</v>
      </c>
      <c r="G68">
        <v>1.0920000000000001</v>
      </c>
      <c r="H68">
        <v>0.33500000000000002</v>
      </c>
      <c r="J68">
        <f t="shared" si="55"/>
        <v>1.427</v>
      </c>
      <c r="K68">
        <f t="shared" si="56"/>
        <v>0.36582000000000003</v>
      </c>
      <c r="M68">
        <f t="shared" si="57"/>
        <v>0.34718950650919583</v>
      </c>
    </row>
    <row r="69" spans="1:13" x14ac:dyDescent="0.25">
      <c r="A69" t="s">
        <v>53</v>
      </c>
      <c r="B69" t="s">
        <v>97</v>
      </c>
      <c r="C69" t="s">
        <v>98</v>
      </c>
      <c r="D69" t="s">
        <v>98</v>
      </c>
      <c r="G69">
        <v>2.1304347826086902E-2</v>
      </c>
      <c r="H69">
        <v>0.93260869565217297</v>
      </c>
      <c r="J69">
        <f t="shared" ref="J69" si="58">G69+H69</f>
        <v>0.95391304347825989</v>
      </c>
      <c r="K69">
        <f t="shared" ref="K69" si="59">G69*H69</f>
        <v>1.9868620037807112E-2</v>
      </c>
      <c r="L69" s="2">
        <v>44001</v>
      </c>
      <c r="M69">
        <f t="shared" si="57"/>
        <v>0.39954378727495643</v>
      </c>
    </row>
    <row r="70" spans="1:13" x14ac:dyDescent="0.25">
      <c r="A70" t="s">
        <v>53</v>
      </c>
      <c r="D70">
        <v>0.25</v>
      </c>
      <c r="G70">
        <v>0.109565217391304</v>
      </c>
      <c r="H70">
        <v>0.88043478260869501</v>
      </c>
      <c r="J70">
        <f t="shared" ref="J70" si="60">G70+H70</f>
        <v>0.98999999999999899</v>
      </c>
      <c r="K70">
        <f t="shared" ref="K70" si="61">G70*H70</f>
        <v>9.6465028355387145E-2</v>
      </c>
      <c r="M70">
        <f t="shared" si="57"/>
        <v>0.57417869156348877</v>
      </c>
    </row>
    <row r="71" spans="1:13" x14ac:dyDescent="0.25">
      <c r="A71" t="s">
        <v>53</v>
      </c>
      <c r="D71">
        <v>0.15</v>
      </c>
      <c r="G71">
        <v>0.30478260869565199</v>
      </c>
      <c r="H71">
        <v>0.83217391304347799</v>
      </c>
      <c r="J71">
        <f t="shared" ref="J71" si="62">G71+H71</f>
        <v>1.13695652173913</v>
      </c>
      <c r="K71">
        <f t="shared" ref="K71" si="63">G71*H71</f>
        <v>0.25363213610585988</v>
      </c>
      <c r="M71">
        <f t="shared" si="57"/>
        <v>0.66761423573223078</v>
      </c>
    </row>
    <row r="72" spans="1:13" x14ac:dyDescent="0.25">
      <c r="A72" t="s">
        <v>53</v>
      </c>
      <c r="B72" t="s">
        <v>81</v>
      </c>
      <c r="C72" t="s">
        <v>99</v>
      </c>
      <c r="D72" t="s">
        <v>124</v>
      </c>
      <c r="E72">
        <v>0.34339859888629398</v>
      </c>
      <c r="F72">
        <v>1.4527034309322699</v>
      </c>
      <c r="G72">
        <f>E72/$I$2</f>
        <v>0.14174090024507738</v>
      </c>
      <c r="H72">
        <f t="shared" ref="H72:H73" si="64">F72/$I$2</f>
        <v>0.59961657606422714</v>
      </c>
      <c r="J72">
        <f t="shared" ref="J72" si="65">G72+H72</f>
        <v>0.74135747630930449</v>
      </c>
      <c r="K72">
        <f t="shared" ref="K72" si="66">G72*H72</f>
        <v>8.4990193293214472E-2</v>
      </c>
      <c r="M72">
        <f t="shared" si="57"/>
        <v>0.32902157307242508</v>
      </c>
    </row>
    <row r="73" spans="1:13" x14ac:dyDescent="0.25">
      <c r="A73" t="s">
        <v>53</v>
      </c>
      <c r="C73" t="s">
        <v>100</v>
      </c>
      <c r="D73" t="s">
        <v>125</v>
      </c>
      <c r="E73">
        <v>0.35805640380815501</v>
      </c>
      <c r="F73">
        <v>1.4421232261541199</v>
      </c>
      <c r="G73">
        <f>E73/$I$2</f>
        <v>0.14779104276743882</v>
      </c>
      <c r="H73">
        <f t="shared" si="64"/>
        <v>0.59524950015041767</v>
      </c>
      <c r="J73">
        <f t="shared" ref="J73" si="67">G73+H73</f>
        <v>0.74304054291785648</v>
      </c>
      <c r="K73">
        <f t="shared" ref="K73" si="68">G73*H73</f>
        <v>8.7972544334026959E-2</v>
      </c>
      <c r="M73">
        <f t="shared" si="57"/>
        <v>0.33044361131844968</v>
      </c>
    </row>
    <row r="74" spans="1:13" x14ac:dyDescent="0.25">
      <c r="A74" t="s">
        <v>53</v>
      </c>
      <c r="B74" t="s">
        <v>73</v>
      </c>
      <c r="C74" t="s">
        <v>101</v>
      </c>
      <c r="D74" t="s">
        <v>103</v>
      </c>
      <c r="G74">
        <v>1.165</v>
      </c>
      <c r="H74">
        <v>0.33100000000000002</v>
      </c>
      <c r="J74">
        <f t="shared" ref="J74:J75" si="69">G74+H74</f>
        <v>1.496</v>
      </c>
      <c r="K74">
        <f t="shared" ref="K74:K75" si="70">G74*H74</f>
        <v>0.38561500000000004</v>
      </c>
      <c r="L74" s="2">
        <v>44004</v>
      </c>
      <c r="M74">
        <f t="shared" si="57"/>
        <v>0.35215187055194647</v>
      </c>
    </row>
    <row r="75" spans="1:13" x14ac:dyDescent="0.25">
      <c r="A75" t="s">
        <v>53</v>
      </c>
      <c r="C75" t="s">
        <v>102</v>
      </c>
      <c r="D75" t="s">
        <v>104</v>
      </c>
      <c r="G75">
        <v>0.63600000000000001</v>
      </c>
      <c r="H75">
        <v>0.42099999999999999</v>
      </c>
      <c r="J75">
        <f t="shared" si="69"/>
        <v>1.0569999999999999</v>
      </c>
      <c r="K75">
        <f t="shared" si="70"/>
        <v>0.26775599999999999</v>
      </c>
      <c r="M75">
        <f t="shared" si="57"/>
        <v>0.35832089488358093</v>
      </c>
    </row>
    <row r="76" spans="1:13" x14ac:dyDescent="0.25">
      <c r="A76" t="s">
        <v>53</v>
      </c>
      <c r="B76" t="s">
        <v>10</v>
      </c>
      <c r="C76" t="s">
        <v>26</v>
      </c>
      <c r="D76" t="s">
        <v>31</v>
      </c>
      <c r="E76">
        <v>0.86519441420662502</v>
      </c>
      <c r="F76">
        <v>1.54600160230502</v>
      </c>
      <c r="G76">
        <f>E76/$I$2</f>
        <v>0.35711687687248173</v>
      </c>
      <c r="H76">
        <f t="shared" ref="H76" si="71">F76/$I$2</f>
        <v>0.63812624629724946</v>
      </c>
      <c r="J76">
        <f t="shared" ref="J76" si="72">G76+H76</f>
        <v>0.99524312316973118</v>
      </c>
      <c r="K76">
        <f t="shared" ref="K76" si="73">G76*H76</f>
        <v>0.22788565212803377</v>
      </c>
      <c r="L76" s="2">
        <v>44005</v>
      </c>
      <c r="M76">
        <f t="shared" si="57"/>
        <v>0.49551388150233255</v>
      </c>
    </row>
    <row r="77" spans="1:13" x14ac:dyDescent="0.25">
      <c r="A77" t="s">
        <v>53</v>
      </c>
      <c r="B77" t="s">
        <v>73</v>
      </c>
      <c r="C77" t="s">
        <v>106</v>
      </c>
      <c r="G77">
        <v>0.92</v>
      </c>
      <c r="H77">
        <v>0.36399999999999999</v>
      </c>
      <c r="J77">
        <f t="shared" ref="J77:J83" si="74">G77+H77</f>
        <v>1.284</v>
      </c>
      <c r="K77">
        <f t="shared" ref="K77:K83" si="75">G77*H77</f>
        <v>0.33488000000000001</v>
      </c>
      <c r="M77">
        <f t="shared" si="57"/>
        <v>0.35245164716194144</v>
      </c>
    </row>
    <row r="78" spans="1:13" x14ac:dyDescent="0.25">
      <c r="A78" t="s">
        <v>53</v>
      </c>
      <c r="C78" t="s">
        <v>107</v>
      </c>
      <c r="G78">
        <v>0.54400000000000004</v>
      </c>
      <c r="H78">
        <v>0.442</v>
      </c>
      <c r="J78">
        <f t="shared" si="74"/>
        <v>0.98599999999999999</v>
      </c>
      <c r="K78">
        <f t="shared" si="75"/>
        <v>0.24044800000000002</v>
      </c>
      <c r="M78">
        <f t="shared" si="57"/>
        <v>0.3576803645505221</v>
      </c>
    </row>
    <row r="79" spans="1:13" x14ac:dyDescent="0.25">
      <c r="A79" t="s">
        <v>53</v>
      </c>
      <c r="C79" t="s">
        <v>108</v>
      </c>
      <c r="G79">
        <v>0.63800000000000001</v>
      </c>
      <c r="H79">
        <v>0.41599999999999998</v>
      </c>
      <c r="J79">
        <f t="shared" si="74"/>
        <v>1.054</v>
      </c>
      <c r="K79">
        <f t="shared" si="75"/>
        <v>0.26540799999999998</v>
      </c>
      <c r="M79">
        <f t="shared" si="57"/>
        <v>0.35375574610422739</v>
      </c>
    </row>
    <row r="80" spans="1:13" x14ac:dyDescent="0.25">
      <c r="A80" t="s">
        <v>53</v>
      </c>
      <c r="C80" t="s">
        <v>109</v>
      </c>
      <c r="G80">
        <v>0.34599999999999997</v>
      </c>
      <c r="H80">
        <v>0.501</v>
      </c>
      <c r="J80">
        <f t="shared" si="74"/>
        <v>0.84699999999999998</v>
      </c>
      <c r="K80">
        <f t="shared" si="75"/>
        <v>0.173346</v>
      </c>
      <c r="M80">
        <f t="shared" si="57"/>
        <v>0.35400766420646879</v>
      </c>
    </row>
    <row r="81" spans="1:13" x14ac:dyDescent="0.25">
      <c r="A81" t="s">
        <v>53</v>
      </c>
      <c r="C81" t="s">
        <v>110</v>
      </c>
      <c r="G81">
        <v>0.54900000000000004</v>
      </c>
      <c r="H81">
        <v>0.44</v>
      </c>
      <c r="J81">
        <f t="shared" si="74"/>
        <v>0.9890000000000001</v>
      </c>
      <c r="K81">
        <f t="shared" si="75"/>
        <v>0.24156000000000002</v>
      </c>
      <c r="M81">
        <f t="shared" si="57"/>
        <v>0.35694752801004404</v>
      </c>
    </row>
    <row r="82" spans="1:13" x14ac:dyDescent="0.25">
      <c r="A82" t="s">
        <v>53</v>
      </c>
      <c r="C82" t="s">
        <v>111</v>
      </c>
      <c r="G82">
        <v>0.625</v>
      </c>
      <c r="H82">
        <v>0.41099999999999998</v>
      </c>
      <c r="J82">
        <f t="shared" si="74"/>
        <v>1.036</v>
      </c>
      <c r="K82">
        <f t="shared" si="75"/>
        <v>0.25687499999999996</v>
      </c>
      <c r="M82">
        <f t="shared" si="57"/>
        <v>0.3459044973494656</v>
      </c>
    </row>
    <row r="83" spans="1:13" x14ac:dyDescent="0.25">
      <c r="A83" t="s">
        <v>53</v>
      </c>
      <c r="C83" t="s">
        <v>112</v>
      </c>
      <c r="G83">
        <v>0.316</v>
      </c>
      <c r="H83">
        <v>0.51200000000000001</v>
      </c>
      <c r="J83">
        <f t="shared" si="74"/>
        <v>0.82800000000000007</v>
      </c>
      <c r="K83">
        <f t="shared" si="75"/>
        <v>0.16179199999999999</v>
      </c>
      <c r="M83">
        <f t="shared" si="57"/>
        <v>0.35244619044276138</v>
      </c>
    </row>
    <row r="84" spans="1:13" x14ac:dyDescent="0.25">
      <c r="A84" t="s">
        <v>53</v>
      </c>
      <c r="B84" t="s">
        <v>64</v>
      </c>
      <c r="C84" t="s">
        <v>113</v>
      </c>
      <c r="E84">
        <v>0.37784579790119599</v>
      </c>
      <c r="F84">
        <v>1.39844224337073</v>
      </c>
      <c r="G84">
        <f>E84/$I$2</f>
        <v>0.15595929547187407</v>
      </c>
      <c r="H84">
        <f t="shared" ref="H84" si="76">F84/$I$2</f>
        <v>0.57721977654820367</v>
      </c>
      <c r="J84">
        <f t="shared" ref="J84" si="77">G84+H84</f>
        <v>0.7331790720200777</v>
      </c>
      <c r="K84">
        <f t="shared" ref="K84" si="78">G84*H84</f>
        <v>9.0022789682890417E-2</v>
      </c>
      <c r="L84" s="2">
        <v>44006</v>
      </c>
      <c r="M84">
        <f t="shared" si="57"/>
        <v>0.31986458438266202</v>
      </c>
    </row>
    <row r="85" spans="1:13" x14ac:dyDescent="0.25">
      <c r="A85" t="s">
        <v>53</v>
      </c>
      <c r="B85" t="s">
        <v>73</v>
      </c>
      <c r="C85" t="s">
        <v>114</v>
      </c>
      <c r="G85">
        <v>0.314</v>
      </c>
      <c r="H85">
        <v>0.51600000000000001</v>
      </c>
      <c r="J85">
        <f t="shared" ref="J85:J88" si="79">G85+H85</f>
        <v>0.83000000000000007</v>
      </c>
      <c r="K85">
        <f t="shared" ref="K85:K88" si="80">G85*H85</f>
        <v>0.162024</v>
      </c>
      <c r="M85">
        <f t="shared" si="57"/>
        <v>0.35556682240926707</v>
      </c>
    </row>
    <row r="86" spans="1:13" x14ac:dyDescent="0.25">
      <c r="A86" t="s">
        <v>53</v>
      </c>
      <c r="C86" t="s">
        <v>115</v>
      </c>
      <c r="G86">
        <v>0.57299999999999995</v>
      </c>
      <c r="H86">
        <v>0.42799999999999999</v>
      </c>
      <c r="J86">
        <f t="shared" si="79"/>
        <v>1.0009999999999999</v>
      </c>
      <c r="K86">
        <f t="shared" si="80"/>
        <v>0.24524399999999996</v>
      </c>
      <c r="M86">
        <f t="shared" si="57"/>
        <v>0.35087356562596539</v>
      </c>
    </row>
    <row r="87" spans="1:13" x14ac:dyDescent="0.25">
      <c r="A87" t="s">
        <v>53</v>
      </c>
      <c r="C87" t="s">
        <v>116</v>
      </c>
      <c r="G87">
        <v>0.56999999999999995</v>
      </c>
      <c r="H87">
        <v>0.42199999999999999</v>
      </c>
      <c r="J87">
        <f t="shared" si="79"/>
        <v>0.99199999999999999</v>
      </c>
      <c r="K87">
        <f t="shared" si="80"/>
        <v>0.24053999999999998</v>
      </c>
      <c r="M87">
        <f t="shared" si="57"/>
        <v>0.34414652983573452</v>
      </c>
    </row>
    <row r="88" spans="1:13" x14ac:dyDescent="0.25">
      <c r="A88" t="s">
        <v>53</v>
      </c>
      <c r="C88" t="s">
        <v>117</v>
      </c>
      <c r="G88">
        <v>0.66500000000000004</v>
      </c>
      <c r="H88">
        <v>0.39400000000000002</v>
      </c>
      <c r="J88">
        <f t="shared" si="79"/>
        <v>1.0590000000000002</v>
      </c>
      <c r="K88">
        <f t="shared" si="80"/>
        <v>0.26201000000000002</v>
      </c>
      <c r="M88">
        <f t="shared" si="57"/>
        <v>0.33749639899180983</v>
      </c>
    </row>
    <row r="89" spans="1:13" x14ac:dyDescent="0.25">
      <c r="A89" t="s">
        <v>53</v>
      </c>
      <c r="B89" t="s">
        <v>64</v>
      </c>
      <c r="C89" t="s">
        <v>118</v>
      </c>
      <c r="E89">
        <v>0.32030652166883999</v>
      </c>
      <c r="F89">
        <v>1.5008999493441599</v>
      </c>
      <c r="G89">
        <f>E89/$I$2</f>
        <v>0.13220943499173615</v>
      </c>
      <c r="H89">
        <f t="shared" ref="H89" si="81">F89/$I$2</f>
        <v>0.61951012813617878</v>
      </c>
      <c r="J89">
        <f t="shared" ref="J89" si="82">G89+H89</f>
        <v>0.75171956312791499</v>
      </c>
      <c r="K89">
        <f t="shared" ref="K89" si="83">G89*H89</f>
        <v>8.1905084012542262E-2</v>
      </c>
      <c r="L89" s="2">
        <v>44007</v>
      </c>
      <c r="M89">
        <f t="shared" si="57"/>
        <v>0.33927366220868688</v>
      </c>
    </row>
    <row r="90" spans="1:13" x14ac:dyDescent="0.25">
      <c r="A90" t="s">
        <v>53</v>
      </c>
      <c r="C90" t="s">
        <v>119</v>
      </c>
      <c r="E90">
        <v>0.31234170052703603</v>
      </c>
      <c r="F90">
        <v>1.53623688247487</v>
      </c>
      <c r="G90">
        <f>E90/$I$2</f>
        <v>0.12892188250144734</v>
      </c>
      <c r="H90">
        <f t="shared" ref="H90" si="84">F90/$I$2</f>
        <v>0.63409576922525446</v>
      </c>
      <c r="J90">
        <f t="shared" ref="J90" si="85">G90+H90</f>
        <v>0.76301765172670177</v>
      </c>
      <c r="K90">
        <f t="shared" ref="K90" si="86">G90*H90</f>
        <v>8.1748820254723131E-2</v>
      </c>
      <c r="M90">
        <f t="shared" si="57"/>
        <v>0.3503717853481253</v>
      </c>
    </row>
    <row r="91" spans="1:13" x14ac:dyDescent="0.25">
      <c r="A91" t="s">
        <v>53</v>
      </c>
      <c r="C91" t="s">
        <v>120</v>
      </c>
      <c r="E91">
        <v>0.36228978728143402</v>
      </c>
      <c r="F91">
        <v>1.38724047867964</v>
      </c>
      <c r="G91">
        <f>E91/$I$2</f>
        <v>0.14953841036454391</v>
      </c>
      <c r="H91">
        <f t="shared" ref="H91" si="87">F91/$I$2</f>
        <v>0.57259614611756715</v>
      </c>
      <c r="J91">
        <f t="shared" ref="J91" si="88">G91+H91</f>
        <v>0.72213455648211111</v>
      </c>
      <c r="K91">
        <f t="shared" ref="K91" si="89">G91*H91</f>
        <v>8.5625117471285095E-2</v>
      </c>
      <c r="M91">
        <f t="shared" si="57"/>
        <v>0.30941816999901434</v>
      </c>
    </row>
    <row r="92" spans="1:13" x14ac:dyDescent="0.25">
      <c r="A92" t="s">
        <v>53</v>
      </c>
      <c r="B92" t="s">
        <v>97</v>
      </c>
      <c r="C92" t="s">
        <v>121</v>
      </c>
      <c r="D92">
        <v>0.6</v>
      </c>
      <c r="G92">
        <v>1.5</v>
      </c>
      <c r="H92">
        <v>0.99</v>
      </c>
      <c r="J92">
        <f t="shared" ref="J92:J94" si="90">G92+H92</f>
        <v>2.4900000000000002</v>
      </c>
      <c r="K92">
        <f t="shared" ref="K92:K94" si="91">G92*H92</f>
        <v>1.4849999999999999</v>
      </c>
      <c r="M92">
        <f t="shared" si="57"/>
        <v>1.0461569174729808</v>
      </c>
    </row>
    <row r="93" spans="1:13" x14ac:dyDescent="0.25">
      <c r="A93" t="s">
        <v>53</v>
      </c>
      <c r="D93">
        <v>0.66</v>
      </c>
      <c r="G93">
        <v>2.6686999618757101E-2</v>
      </c>
      <c r="H93">
        <v>0.99961875714830295</v>
      </c>
      <c r="J93">
        <f t="shared" si="90"/>
        <v>1.0263057567670602</v>
      </c>
      <c r="K93">
        <f t="shared" si="91"/>
        <v>2.6676825390919208E-2</v>
      </c>
      <c r="M93">
        <f t="shared" si="57"/>
        <v>0.49775310196057687</v>
      </c>
    </row>
    <row r="94" spans="1:13" x14ac:dyDescent="0.25">
      <c r="A94" t="s">
        <v>53</v>
      </c>
      <c r="D94">
        <v>0.75</v>
      </c>
      <c r="G94">
        <v>2.4208921082729699E-2</v>
      </c>
      <c r="H94">
        <v>0.99980937857415098</v>
      </c>
      <c r="J94">
        <f t="shared" si="90"/>
        <v>1.0240182996568807</v>
      </c>
      <c r="K94">
        <f t="shared" si="91"/>
        <v>2.4204306343674643E-2</v>
      </c>
      <c r="M94">
        <f t="shared" si="57"/>
        <v>0.48444615932955137</v>
      </c>
    </row>
    <row r="95" spans="1:13" x14ac:dyDescent="0.25">
      <c r="A95" t="s">
        <v>53</v>
      </c>
      <c r="B95" t="s">
        <v>97</v>
      </c>
      <c r="C95" t="s">
        <v>122</v>
      </c>
      <c r="D95">
        <v>0.6</v>
      </c>
      <c r="G95">
        <v>2.5924513915364E-2</v>
      </c>
      <c r="H95">
        <v>0.99961875714830295</v>
      </c>
      <c r="J95">
        <f t="shared" ref="J95" si="92">G95+H95</f>
        <v>1.0255432710636669</v>
      </c>
      <c r="K95">
        <f t="shared" ref="K95" si="93">G95*H95</f>
        <v>2.5914630379750045E-2</v>
      </c>
      <c r="M95">
        <f t="shared" si="57"/>
        <v>0.49373832810363116</v>
      </c>
    </row>
    <row r="96" spans="1:13" x14ac:dyDescent="0.25">
      <c r="A96" t="s">
        <v>53</v>
      </c>
      <c r="B96" t="s">
        <v>64</v>
      </c>
      <c r="C96" t="s">
        <v>120</v>
      </c>
      <c r="D96">
        <v>0.4</v>
      </c>
      <c r="G96">
        <v>0.21535199572979</v>
      </c>
      <c r="H96">
        <v>0.52058448490599596</v>
      </c>
      <c r="J96">
        <f t="shared" ref="J96" si="94">G96+H96</f>
        <v>0.73593648063578598</v>
      </c>
      <c r="K96">
        <f t="shared" ref="K96" si="95">G96*H96</f>
        <v>0.11210890777047097</v>
      </c>
      <c r="M96">
        <f t="shared" si="57"/>
        <v>0.30792031098560202</v>
      </c>
    </row>
    <row r="97" spans="1:13" x14ac:dyDescent="0.25">
      <c r="A97" t="s">
        <v>53</v>
      </c>
      <c r="D97">
        <v>0.3</v>
      </c>
      <c r="G97">
        <v>0.31835596939683197</v>
      </c>
      <c r="H97">
        <v>0.46470998161437599</v>
      </c>
      <c r="J97">
        <f t="shared" ref="J97" si="96">G97+H97</f>
        <v>0.78306595101120791</v>
      </c>
      <c r="K97">
        <f t="shared" ref="K97" si="97">G97*H97</f>
        <v>0.14794319668522862</v>
      </c>
      <c r="M97">
        <f t="shared" si="57"/>
        <v>0.30618494226658516</v>
      </c>
    </row>
    <row r="98" spans="1:13" x14ac:dyDescent="0.25">
      <c r="A98" t="s">
        <v>53</v>
      </c>
      <c r="B98" t="s">
        <v>73</v>
      </c>
      <c r="C98" t="s">
        <v>123</v>
      </c>
      <c r="G98">
        <v>0.34899999999999998</v>
      </c>
      <c r="H98">
        <v>0.48899999999999999</v>
      </c>
      <c r="J98">
        <f t="shared" ref="J98" si="98">G98+H98</f>
        <v>0.83799999999999997</v>
      </c>
      <c r="K98">
        <f t="shared" ref="K98" si="99">G98*H98</f>
        <v>0.17066099999999998</v>
      </c>
      <c r="L98" s="2">
        <v>44008</v>
      </c>
      <c r="M98">
        <f t="shared" si="57"/>
        <v>0.34320335508601013</v>
      </c>
    </row>
    <row r="99" spans="1:13" x14ac:dyDescent="0.25">
      <c r="A99" t="s">
        <v>53</v>
      </c>
      <c r="B99" t="s">
        <v>64</v>
      </c>
      <c r="C99" t="s">
        <v>120</v>
      </c>
      <c r="D99">
        <v>0.2</v>
      </c>
      <c r="G99">
        <v>0.50417086768281805</v>
      </c>
      <c r="H99">
        <v>0.40067018563549001</v>
      </c>
      <c r="J99">
        <f t="shared" ref="J99" si="100">G99+H99</f>
        <v>0.904841053318308</v>
      </c>
      <c r="K99">
        <f t="shared" ref="K99" si="101">G99*H99</f>
        <v>0.20200623514648078</v>
      </c>
      <c r="M99">
        <f t="shared" si="57"/>
        <v>0.30581983937723639</v>
      </c>
    </row>
    <row r="100" spans="1:13" x14ac:dyDescent="0.25">
      <c r="A100" t="s">
        <v>53</v>
      </c>
      <c r="D100">
        <v>0.1</v>
      </c>
      <c r="G100">
        <v>1.0299018444932</v>
      </c>
      <c r="H100">
        <v>0.304236106992467</v>
      </c>
      <c r="J100">
        <f t="shared" ref="J100" si="102">G100+H100</f>
        <v>1.3341379514856671</v>
      </c>
      <c r="K100">
        <f t="shared" ref="K100" si="103">G100*H100</f>
        <v>0.31333332775297229</v>
      </c>
      <c r="M100">
        <f t="shared" si="57"/>
        <v>0.30831680189370769</v>
      </c>
    </row>
    <row r="101" spans="1:13" x14ac:dyDescent="0.25">
      <c r="A101" t="s">
        <v>53</v>
      </c>
      <c r="B101" t="s">
        <v>81</v>
      </c>
      <c r="C101" t="s">
        <v>100</v>
      </c>
      <c r="D101">
        <v>0.4</v>
      </c>
      <c r="G101">
        <v>0.214160323361066</v>
      </c>
      <c r="H101">
        <v>0.54126836608249196</v>
      </c>
      <c r="J101">
        <f t="shared" ref="J101" si="104">G101+H101</f>
        <v>0.75542868944355801</v>
      </c>
      <c r="K101">
        <f t="shared" ref="K101" si="105">G101*H101</f>
        <v>0.11591820830534233</v>
      </c>
      <c r="M101">
        <f t="shared" si="57"/>
        <v>0.3278356598559039</v>
      </c>
    </row>
    <row r="102" spans="1:13" x14ac:dyDescent="0.25">
      <c r="A102" t="s">
        <v>53</v>
      </c>
      <c r="D102">
        <v>0.3</v>
      </c>
      <c r="G102">
        <v>0.31835280580633701</v>
      </c>
      <c r="H102">
        <v>0.48628075765622197</v>
      </c>
      <c r="J102">
        <f t="shared" ref="J102" si="106">G102+H102</f>
        <v>0.80463356346255899</v>
      </c>
      <c r="K102">
        <f t="shared" ref="K102" si="107">G102*H102</f>
        <v>0.15480884360948965</v>
      </c>
      <c r="M102">
        <f t="shared" si="57"/>
        <v>0.32775434198914477</v>
      </c>
    </row>
    <row r="103" spans="1:13" x14ac:dyDescent="0.25">
      <c r="A103" t="s">
        <v>53</v>
      </c>
      <c r="D103">
        <v>0.2</v>
      </c>
      <c r="G103">
        <v>0.51062872484805499</v>
      </c>
      <c r="H103">
        <v>0.42123237151118098</v>
      </c>
      <c r="J103">
        <f t="shared" ref="J103" si="108">G103+H103</f>
        <v>0.93186109635923597</v>
      </c>
      <c r="K103">
        <f t="shared" ref="K103" si="109">G103*H103</f>
        <v>0.21509334872947652</v>
      </c>
      <c r="M103">
        <f t="shared" si="57"/>
        <v>0.32814478766979027</v>
      </c>
    </row>
    <row r="104" spans="1:13" x14ac:dyDescent="0.25">
      <c r="A104" t="s">
        <v>53</v>
      </c>
      <c r="D104">
        <v>0.1</v>
      </c>
      <c r="G104">
        <v>1.0173998347790101</v>
      </c>
      <c r="H104">
        <v>0.32825131291673998</v>
      </c>
      <c r="J104">
        <f t="shared" ref="J104" si="110">G104+H104</f>
        <v>1.34565114769575</v>
      </c>
      <c r="K104">
        <f t="shared" ref="K104" si="111">G104*H104</f>
        <v>0.33396283152748441</v>
      </c>
      <c r="M104">
        <f t="shared" si="57"/>
        <v>0.33064046437179156</v>
      </c>
    </row>
    <row r="105" spans="1:13" x14ac:dyDescent="0.25">
      <c r="A105" t="s">
        <v>53</v>
      </c>
      <c r="B105" t="s">
        <v>97</v>
      </c>
      <c r="D105">
        <v>0.5</v>
      </c>
      <c r="G105">
        <v>0.31052230270682402</v>
      </c>
      <c r="H105">
        <v>0.93080442241707895</v>
      </c>
      <c r="J105">
        <f t="shared" ref="J105:J106" si="112">G105+H105</f>
        <v>1.2413267251239031</v>
      </c>
      <c r="K105">
        <f t="shared" ref="K105:K106" si="113">G105*H105</f>
        <v>0.28903553261864667</v>
      </c>
      <c r="M105">
        <f t="shared" si="57"/>
        <v>0.76882873448934763</v>
      </c>
    </row>
    <row r="106" spans="1:13" x14ac:dyDescent="0.25">
      <c r="A106" t="s">
        <v>53</v>
      </c>
      <c r="D106">
        <v>0.3</v>
      </c>
      <c r="G106">
        <v>0.554517727792603</v>
      </c>
      <c r="H106">
        <v>0.90468928707586704</v>
      </c>
      <c r="J106">
        <f t="shared" si="112"/>
        <v>1.4592070148684702</v>
      </c>
      <c r="K106">
        <f t="shared" si="113"/>
        <v>0.5016662478276197</v>
      </c>
      <c r="M106">
        <f t="shared" si="57"/>
        <v>0.82302186155833779</v>
      </c>
    </row>
    <row r="107" spans="1:13" x14ac:dyDescent="0.25">
      <c r="A107" t="s">
        <v>53</v>
      </c>
      <c r="B107" t="s">
        <v>81</v>
      </c>
      <c r="C107" t="s">
        <v>126</v>
      </c>
      <c r="E107">
        <v>0.27054068618645499</v>
      </c>
      <c r="F107">
        <v>1.6273037542662101</v>
      </c>
      <c r="G107">
        <f>E107/$I$2</f>
        <v>0.11166813300157476</v>
      </c>
      <c r="H107">
        <f t="shared" ref="H107" si="114">F107/$I$2</f>
        <v>0.67168445022765322</v>
      </c>
      <c r="J107">
        <f t="shared" ref="J107" si="115">G107+H107</f>
        <v>0.78335258322922796</v>
      </c>
      <c r="K107">
        <f t="shared" ref="K107" si="116">G107*H107</f>
        <v>7.5005748523111204E-2</v>
      </c>
      <c r="M107">
        <f t="shared" si="57"/>
        <v>0.36806143944692282</v>
      </c>
    </row>
    <row r="108" spans="1:13" x14ac:dyDescent="0.25">
      <c r="A108" t="s">
        <v>53</v>
      </c>
      <c r="B108" t="s">
        <v>73</v>
      </c>
      <c r="C108" t="s">
        <v>127</v>
      </c>
      <c r="G108">
        <v>0.251</v>
      </c>
      <c r="H108">
        <v>0.55100000000000005</v>
      </c>
      <c r="J108">
        <f t="shared" ref="J108" si="117">G108+H108</f>
        <v>0.80200000000000005</v>
      </c>
      <c r="K108">
        <f t="shared" ref="K108" si="118">G108*H108</f>
        <v>0.13830100000000001</v>
      </c>
      <c r="M108">
        <f t="shared" si="57"/>
        <v>0.35955112593072613</v>
      </c>
    </row>
    <row r="109" spans="1:13" x14ac:dyDescent="0.25">
      <c r="A109" t="s">
        <v>53</v>
      </c>
      <c r="B109" t="s">
        <v>81</v>
      </c>
      <c r="C109" t="s">
        <v>128</v>
      </c>
      <c r="E109">
        <v>0.32289679503069801</v>
      </c>
      <c r="F109">
        <v>1.43136494113505</v>
      </c>
      <c r="G109">
        <f>E109/$I$2</f>
        <v>0.13327859392069313</v>
      </c>
      <c r="H109">
        <f t="shared" ref="H109" si="119">F109/$I$2</f>
        <v>0.59080891999475715</v>
      </c>
      <c r="J109">
        <f t="shared" ref="J109" si="120">G109+H109</f>
        <v>0.72408751391545034</v>
      </c>
      <c r="K109">
        <f t="shared" ref="K109" si="121">G109*H109</f>
        <v>7.8742182132704522E-2</v>
      </c>
      <c r="L109" s="2">
        <v>44011</v>
      </c>
      <c r="M109">
        <f t="shared" si="57"/>
        <v>0.31168797940965065</v>
      </c>
    </row>
    <row r="110" spans="1:13" x14ac:dyDescent="0.25">
      <c r="A110" t="s">
        <v>53</v>
      </c>
      <c r="B110" t="s">
        <v>81</v>
      </c>
      <c r="C110" t="s">
        <v>136</v>
      </c>
      <c r="E110">
        <v>0.35802894926872297</v>
      </c>
      <c r="F110">
        <v>1.34299386741105</v>
      </c>
      <c r="G110">
        <f>E110/$I$2</f>
        <v>0.14777971065616191</v>
      </c>
      <c r="H110">
        <f t="shared" ref="H110" si="122">F110/$I$2</f>
        <v>0.5543329542048927</v>
      </c>
      <c r="J110">
        <f t="shared" ref="J110" si="123">G110+H110</f>
        <v>0.70211266486105461</v>
      </c>
      <c r="K110">
        <f t="shared" ref="K110" si="124">G110*H110</f>
        <v>8.1919163579574489E-2</v>
      </c>
      <c r="M110">
        <f t="shared" si="57"/>
        <v>0.28951644525984221</v>
      </c>
    </row>
    <row r="111" spans="1:13" x14ac:dyDescent="0.25">
      <c r="A111" t="s">
        <v>53</v>
      </c>
      <c r="B111" t="s">
        <v>73</v>
      </c>
      <c r="C111" t="s">
        <v>129</v>
      </c>
      <c r="G111">
        <v>0.109</v>
      </c>
      <c r="H111">
        <v>0.65700000000000003</v>
      </c>
      <c r="J111">
        <f t="shared" ref="J111:J115" si="125">G111+H111</f>
        <v>0.76600000000000001</v>
      </c>
      <c r="K111">
        <f t="shared" ref="K111:K115" si="126">G111*H111</f>
        <v>7.1612999999999996E-2</v>
      </c>
      <c r="M111">
        <f t="shared" si="57"/>
        <v>0.35002757554971042</v>
      </c>
    </row>
    <row r="112" spans="1:13" x14ac:dyDescent="0.25">
      <c r="A112" t="s">
        <v>53</v>
      </c>
      <c r="C112" t="s">
        <v>130</v>
      </c>
      <c r="G112">
        <v>0.111</v>
      </c>
      <c r="H112">
        <v>0.65500000000000003</v>
      </c>
      <c r="J112">
        <f t="shared" si="125"/>
        <v>0.76600000000000001</v>
      </c>
      <c r="K112">
        <f t="shared" si="126"/>
        <v>7.2705000000000006E-2</v>
      </c>
      <c r="M112">
        <f t="shared" si="57"/>
        <v>0.35054582674273232</v>
      </c>
    </row>
    <row r="113" spans="1:15" x14ac:dyDescent="0.25">
      <c r="A113" t="s">
        <v>53</v>
      </c>
      <c r="C113" t="s">
        <v>131</v>
      </c>
      <c r="G113">
        <v>0.38200000000000001</v>
      </c>
      <c r="H113">
        <v>0.46899999999999997</v>
      </c>
      <c r="J113">
        <f t="shared" si="125"/>
        <v>0.85099999999999998</v>
      </c>
      <c r="K113">
        <f t="shared" si="126"/>
        <v>0.17915799999999998</v>
      </c>
      <c r="M113">
        <f t="shared" si="57"/>
        <v>0.33571664815298463</v>
      </c>
    </row>
    <row r="114" spans="1:15" x14ac:dyDescent="0.25">
      <c r="A114" t="s">
        <v>53</v>
      </c>
      <c r="C114" t="s">
        <v>132</v>
      </c>
      <c r="G114">
        <v>0.436</v>
      </c>
      <c r="J114">
        <f t="shared" si="125"/>
        <v>0.436</v>
      </c>
      <c r="K114">
        <f t="shared" si="126"/>
        <v>0</v>
      </c>
    </row>
    <row r="115" spans="1:15" x14ac:dyDescent="0.25">
      <c r="A115" t="s">
        <v>53</v>
      </c>
      <c r="C115" t="s">
        <v>133</v>
      </c>
      <c r="G115">
        <v>0.45400000000000001</v>
      </c>
      <c r="H115">
        <v>0.45200000000000001</v>
      </c>
      <c r="J115">
        <f t="shared" si="125"/>
        <v>0.90600000000000003</v>
      </c>
      <c r="K115">
        <f t="shared" si="126"/>
        <v>0.205208</v>
      </c>
      <c r="M115">
        <f t="shared" si="57"/>
        <v>0.34263235578970075</v>
      </c>
    </row>
    <row r="116" spans="1:15" x14ac:dyDescent="0.25">
      <c r="A116" t="s">
        <v>53</v>
      </c>
      <c r="B116" t="s">
        <v>81</v>
      </c>
      <c r="C116" t="s">
        <v>135</v>
      </c>
      <c r="E116">
        <v>0.42434138437716601</v>
      </c>
      <c r="F116">
        <v>1.2623217615295901</v>
      </c>
      <c r="G116">
        <f>E116/$I$2</f>
        <v>0.17515077239082627</v>
      </c>
      <c r="H116">
        <f t="shared" ref="H116" si="127">F116/$I$2</f>
        <v>0.52103480753397236</v>
      </c>
      <c r="J116">
        <f t="shared" ref="J116" si="128">G116+H116</f>
        <v>0.69618557992479868</v>
      </c>
      <c r="K116">
        <f t="shared" ref="K116" si="129">G116*H116</f>
        <v>9.1259648982080763E-2</v>
      </c>
      <c r="M116">
        <f t="shared" ref="M116:M117" si="130">0.1385*LN(G116)+H116</f>
        <v>0.27975283298787601</v>
      </c>
    </row>
    <row r="117" spans="1:15" x14ac:dyDescent="0.25">
      <c r="A117" t="s">
        <v>53</v>
      </c>
      <c r="C117" t="s">
        <v>137</v>
      </c>
      <c r="E117">
        <v>0.44792688315747498</v>
      </c>
      <c r="F117">
        <v>1.2459107092175601</v>
      </c>
      <c r="G117">
        <f>E117/$I$2</f>
        <v>0.18488590188958437</v>
      </c>
      <c r="H117">
        <f t="shared" ref="H117" si="131">F117/$I$2</f>
        <v>0.51426099617824694</v>
      </c>
      <c r="J117">
        <f t="shared" ref="J117" si="132">G117+H117</f>
        <v>0.69914689806783126</v>
      </c>
      <c r="K117">
        <f t="shared" ref="K117" si="133">G117*H117</f>
        <v>9.5079608085051281E-2</v>
      </c>
      <c r="L117" s="2">
        <v>44012</v>
      </c>
      <c r="M117">
        <f t="shared" si="130"/>
        <v>0.28047072606449874</v>
      </c>
    </row>
    <row r="118" spans="1:15" x14ac:dyDescent="0.25">
      <c r="A118" t="s">
        <v>53</v>
      </c>
      <c r="C118" t="s">
        <v>138</v>
      </c>
      <c r="E118">
        <v>0.35649849649181398</v>
      </c>
      <c r="F118">
        <v>1.31189262400799</v>
      </c>
      <c r="G118">
        <f>E118/$I$2</f>
        <v>0.14714800232920544</v>
      </c>
      <c r="H118">
        <f t="shared" ref="H118" si="134">F118/$I$2</f>
        <v>0.541495632640425</v>
      </c>
      <c r="J118">
        <f t="shared" ref="J118" si="135">G118+H118</f>
        <v>0.68864363496963044</v>
      </c>
      <c r="K118">
        <f t="shared" ref="K118" si="136">G118*H118</f>
        <v>7.9680000613027838E-2</v>
      </c>
      <c r="L118" s="2"/>
      <c r="M118">
        <f t="shared" ref="M118" si="137">0.1385*LN(G118)+H118</f>
        <v>0.27608581399113913</v>
      </c>
    </row>
    <row r="119" spans="1:15" x14ac:dyDescent="0.25">
      <c r="A119" t="s">
        <v>53</v>
      </c>
      <c r="C119" t="s">
        <v>139</v>
      </c>
      <c r="E119">
        <v>0.343618981925568</v>
      </c>
      <c r="F119">
        <v>1.3759309356239799</v>
      </c>
      <c r="G119">
        <f t="shared" ref="G119:G121" si="138">E119/$I$2</f>
        <v>0.1418318653523514</v>
      </c>
      <c r="H119">
        <f t="shared" ref="H119:H121" si="139">F119/$I$2</f>
        <v>0.56792802918503271</v>
      </c>
      <c r="J119">
        <f t="shared" ref="J119:J121" si="140">G119+H119</f>
        <v>0.70975989453738408</v>
      </c>
      <c r="K119">
        <f t="shared" ref="K119:K121" si="141">G119*H119</f>
        <v>8.0550291765197859E-2</v>
      </c>
      <c r="L119" s="2"/>
      <c r="M119">
        <f t="shared" ref="M119:M121" si="142">0.1385*LN(G119)+H119</f>
        <v>0.29742188287707372</v>
      </c>
    </row>
    <row r="120" spans="1:15" x14ac:dyDescent="0.25">
      <c r="A120" t="s">
        <v>53</v>
      </c>
      <c r="C120" t="s">
        <v>140</v>
      </c>
      <c r="E120">
        <v>0.34875641730345702</v>
      </c>
      <c r="F120">
        <v>1.3599007002001</v>
      </c>
      <c r="G120">
        <f t="shared" si="138"/>
        <v>0.14395238860950663</v>
      </c>
      <c r="H120">
        <f t="shared" si="139"/>
        <v>0.56131140346934771</v>
      </c>
      <c r="J120">
        <f t="shared" si="140"/>
        <v>0.70526379207885437</v>
      </c>
      <c r="K120">
        <f t="shared" si="141"/>
        <v>8.0802117283167108E-2</v>
      </c>
      <c r="L120" s="2"/>
      <c r="M120">
        <f t="shared" si="142"/>
        <v>0.29286063884968455</v>
      </c>
    </row>
    <row r="121" spans="1:15" x14ac:dyDescent="0.25">
      <c r="A121" t="s">
        <v>53</v>
      </c>
      <c r="C121" t="s">
        <v>141</v>
      </c>
      <c r="E121">
        <v>0.37141142953630102</v>
      </c>
      <c r="F121">
        <v>1.3188622915835799</v>
      </c>
      <c r="G121">
        <f t="shared" si="138"/>
        <v>0.15330345130854175</v>
      </c>
      <c r="H121">
        <f t="shared" si="139"/>
        <v>0.54437242642984918</v>
      </c>
      <c r="J121">
        <f t="shared" si="140"/>
        <v>0.6976758777383909</v>
      </c>
      <c r="K121">
        <f t="shared" si="141"/>
        <v>8.3454171768901117E-2</v>
      </c>
      <c r="L121" s="2"/>
      <c r="M121">
        <f t="shared" si="142"/>
        <v>0.28463839320959949</v>
      </c>
    </row>
    <row r="122" spans="1:15" x14ac:dyDescent="0.25">
      <c r="A122" t="s">
        <v>53</v>
      </c>
      <c r="C122" t="s">
        <v>142</v>
      </c>
      <c r="E122">
        <v>0.40138100011137001</v>
      </c>
      <c r="F122">
        <v>1.2634390639089701</v>
      </c>
      <c r="G122">
        <f t="shared" ref="G122" si="143">E122/$I$2</f>
        <v>0.16567366460307889</v>
      </c>
      <c r="H122">
        <f t="shared" ref="H122" si="144">F122/$I$2</f>
        <v>0.52149598427031585</v>
      </c>
      <c r="J122">
        <f t="shared" ref="J122" si="145">G122+H122</f>
        <v>0.68716964887339471</v>
      </c>
      <c r="K122">
        <f t="shared" ref="K122" si="146">G122*H122</f>
        <v>8.6398150789852815E-2</v>
      </c>
      <c r="L122" s="2">
        <v>44013</v>
      </c>
      <c r="M122">
        <f t="shared" ref="M122" si="147">0.1385*LN(G122)+H122</f>
        <v>0.27250964502906339</v>
      </c>
    </row>
    <row r="123" spans="1:15" x14ac:dyDescent="0.25">
      <c r="A123" t="s">
        <v>53</v>
      </c>
      <c r="C123" t="s">
        <v>143</v>
      </c>
      <c r="E123">
        <v>0.35083653973967899</v>
      </c>
      <c r="F123">
        <v>1.32676963093095</v>
      </c>
      <c r="G123">
        <f t="shared" ref="G123" si="148">E123/$I$2</f>
        <v>0.14481097809614488</v>
      </c>
      <c r="H123">
        <f t="shared" ref="H123" si="149">F123/$I$2</f>
        <v>0.54763625278579386</v>
      </c>
      <c r="J123">
        <f t="shared" ref="J123" si="150">G123+H123</f>
        <v>0.69244723088193871</v>
      </c>
      <c r="K123">
        <f t="shared" ref="K123" si="151">G123*H123</f>
        <v>7.9303741406818451E-2</v>
      </c>
      <c r="L123" s="2"/>
      <c r="M123">
        <f t="shared" ref="M123" si="152">0.1385*LN(G123)+H123</f>
        <v>0.28000910368002152</v>
      </c>
    </row>
    <row r="124" spans="1:15" x14ac:dyDescent="0.25">
      <c r="A124" t="s">
        <v>53</v>
      </c>
      <c r="C124" t="s">
        <v>144</v>
      </c>
      <c r="E124">
        <v>0.37816554038275602</v>
      </c>
      <c r="F124">
        <v>1.29894484981084</v>
      </c>
      <c r="G124">
        <f t="shared" ref="G124" si="153">E124/$I$2</f>
        <v>0.15609127209417217</v>
      </c>
      <c r="H124">
        <f t="shared" ref="H124" si="154">F124/$I$2</f>
        <v>0.53615132087903161</v>
      </c>
      <c r="J124">
        <f t="shared" ref="J124" si="155">G124+H124</f>
        <v>0.69224259297320379</v>
      </c>
      <c r="K124">
        <f t="shared" ref="K124" si="156">G124*H124</f>
        <v>8.3688541710978739E-2</v>
      </c>
      <c r="L124" s="2"/>
      <c r="M124">
        <f t="shared" ref="M124:M125" si="157">0.1385*LN(G124)+H124</f>
        <v>0.27891328128539983</v>
      </c>
    </row>
    <row r="125" spans="1:15" x14ac:dyDescent="0.25">
      <c r="A125" t="s">
        <v>53</v>
      </c>
      <c r="C125" t="s">
        <v>145</v>
      </c>
      <c r="E125">
        <v>0.36774337252873102</v>
      </c>
      <c r="F125">
        <v>1.3042044340019101</v>
      </c>
      <c r="G125">
        <f t="shared" ref="G125" si="158">E125/$I$2</f>
        <v>0.15178942736060075</v>
      </c>
      <c r="H125">
        <f t="shared" ref="H125" si="159">F125/$I$2</f>
        <v>0.53832226217167189</v>
      </c>
      <c r="J125">
        <f t="shared" ref="J125" si="160">G125+H125</f>
        <v>0.69011168953227264</v>
      </c>
      <c r="K125">
        <f t="shared" ref="K125" si="161">G125*H125</f>
        <v>8.1711627910501267E-2</v>
      </c>
      <c r="L125" s="2">
        <v>44014</v>
      </c>
      <c r="M125">
        <f t="shared" si="157"/>
        <v>0.27721360467927314</v>
      </c>
    </row>
    <row r="126" spans="1:15" x14ac:dyDescent="0.25">
      <c r="A126" t="s">
        <v>53</v>
      </c>
      <c r="C126" t="s">
        <v>146</v>
      </c>
      <c r="E126">
        <v>0.40941048827191701</v>
      </c>
      <c r="F126">
        <v>1.2619876485994199</v>
      </c>
      <c r="G126">
        <f t="shared" ref="G126:G134" si="162">E126/$I$2</f>
        <v>0.16898790899450686</v>
      </c>
      <c r="H126">
        <f t="shared" ref="H126:H134" si="163">F126/$I$2</f>
        <v>0.52089689937808759</v>
      </c>
      <c r="J126">
        <f t="shared" ref="J126:J134" si="164">G126+H126</f>
        <v>0.68988480837259447</v>
      </c>
      <c r="K126">
        <f t="shared" ref="K126:K134" si="165">G126*H126</f>
        <v>8.8025277827625065E-2</v>
      </c>
      <c r="L126" s="2"/>
      <c r="M126">
        <f t="shared" ref="M126:M134" si="166">0.1385*LN(G126)+H126</f>
        <v>0.27465385600047565</v>
      </c>
      <c r="N126">
        <v>1000</v>
      </c>
      <c r="O126">
        <v>500</v>
      </c>
    </row>
    <row r="127" spans="1:15" x14ac:dyDescent="0.25">
      <c r="A127" t="s">
        <v>53</v>
      </c>
      <c r="C127" t="s">
        <v>150</v>
      </c>
      <c r="E127">
        <v>0.38788714886706899</v>
      </c>
      <c r="F127">
        <v>1.27121706921885</v>
      </c>
      <c r="G127">
        <f t="shared" si="162"/>
        <v>0.16010395456540427</v>
      </c>
      <c r="H127">
        <f t="shared" si="163"/>
        <v>0.5247064268239805</v>
      </c>
      <c r="J127">
        <f t="shared" si="164"/>
        <v>0.68481038138938477</v>
      </c>
      <c r="K127">
        <f t="shared" si="165"/>
        <v>8.4007573920402201E-2</v>
      </c>
      <c r="L127" s="2"/>
      <c r="M127">
        <f t="shared" si="166"/>
        <v>0.27098385054560681</v>
      </c>
      <c r="N127">
        <v>1000</v>
      </c>
      <c r="O127">
        <v>600</v>
      </c>
    </row>
    <row r="128" spans="1:15" x14ac:dyDescent="0.25">
      <c r="A128" t="s">
        <v>53</v>
      </c>
      <c r="C128" t="s">
        <v>147</v>
      </c>
      <c r="E128">
        <v>0.41585204186111602</v>
      </c>
      <c r="F128">
        <v>1.2438485498420999</v>
      </c>
      <c r="G128">
        <f t="shared" si="162"/>
        <v>0.1716467189246321</v>
      </c>
      <c r="H128">
        <f t="shared" si="163"/>
        <v>0.51340982110859168</v>
      </c>
      <c r="J128">
        <f t="shared" si="164"/>
        <v>0.6850565400332238</v>
      </c>
      <c r="K128">
        <f t="shared" si="165"/>
        <v>8.8125111256972088E-2</v>
      </c>
      <c r="L128" s="2"/>
      <c r="M128">
        <f t="shared" si="166"/>
        <v>0.26932893403502994</v>
      </c>
      <c r="N128">
        <v>1000</v>
      </c>
      <c r="O128">
        <v>700</v>
      </c>
    </row>
    <row r="129" spans="1:15" x14ac:dyDescent="0.25">
      <c r="A129" t="s">
        <v>53</v>
      </c>
      <c r="C129" t="s">
        <v>151</v>
      </c>
      <c r="E129">
        <v>0.39472748240518102</v>
      </c>
      <c r="F129">
        <v>1.27297744917351</v>
      </c>
      <c r="G129">
        <f t="shared" si="162"/>
        <v>0.16292736455255347</v>
      </c>
      <c r="H129">
        <f t="shared" si="163"/>
        <v>0.52543303968831978</v>
      </c>
      <c r="J129">
        <f t="shared" si="164"/>
        <v>0.6883604042408733</v>
      </c>
      <c r="K129">
        <f t="shared" si="165"/>
        <v>8.5607420405255166E-2</v>
      </c>
      <c r="L129" s="2"/>
      <c r="M129">
        <f t="shared" si="166"/>
        <v>0.27413160475618831</v>
      </c>
      <c r="N129">
        <v>1200</v>
      </c>
      <c r="O129">
        <v>500</v>
      </c>
    </row>
    <row r="130" spans="1:15" x14ac:dyDescent="0.25">
      <c r="A130" t="s">
        <v>53</v>
      </c>
      <c r="C130" t="s">
        <v>149</v>
      </c>
      <c r="E130">
        <v>0.41758368091855902</v>
      </c>
      <c r="F130">
        <v>1.2470962712278399</v>
      </c>
      <c r="G130">
        <f t="shared" si="162"/>
        <v>0.17236146872179939</v>
      </c>
      <c r="H130">
        <f t="shared" si="163"/>
        <v>0.51475034769912797</v>
      </c>
      <c r="J130">
        <f t="shared" si="164"/>
        <v>0.68711181642092733</v>
      </c>
      <c r="K130">
        <f t="shared" si="165"/>
        <v>8.8723125954478607E-2</v>
      </c>
      <c r="L130" s="2"/>
      <c r="M130">
        <f t="shared" si="166"/>
        <v>0.27124498756306292</v>
      </c>
      <c r="N130">
        <v>1200</v>
      </c>
      <c r="O130">
        <v>600</v>
      </c>
    </row>
    <row r="131" spans="1:15" x14ac:dyDescent="0.25">
      <c r="A131" s="5" t="s">
        <v>53</v>
      </c>
      <c r="B131" s="3"/>
      <c r="C131" s="5" t="s">
        <v>152</v>
      </c>
      <c r="D131" s="5"/>
      <c r="E131" s="5">
        <v>0.45221286945525202</v>
      </c>
      <c r="F131" s="5">
        <v>1.2122551185741599</v>
      </c>
      <c r="G131" s="5">
        <f t="shared" si="162"/>
        <v>0.18665498178174242</v>
      </c>
      <c r="H131" s="5">
        <f t="shared" si="163"/>
        <v>0.50036934451878601</v>
      </c>
      <c r="I131" s="5"/>
      <c r="J131" s="5">
        <f t="shared" si="164"/>
        <v>0.68702432630052845</v>
      </c>
      <c r="K131" s="5">
        <f t="shared" si="165"/>
        <v>9.3396430885296394E-2</v>
      </c>
      <c r="L131" s="6"/>
      <c r="M131" s="5">
        <f t="shared" si="166"/>
        <v>0.26789801090705923</v>
      </c>
      <c r="N131">
        <v>1200</v>
      </c>
      <c r="O131">
        <v>700</v>
      </c>
    </row>
    <row r="132" spans="1:15" x14ac:dyDescent="0.25">
      <c r="A132" t="s">
        <v>53</v>
      </c>
      <c r="C132" t="s">
        <v>148</v>
      </c>
      <c r="E132">
        <v>0.413667733672475</v>
      </c>
      <c r="F132">
        <v>1.2527474501435201</v>
      </c>
      <c r="G132">
        <f t="shared" si="162"/>
        <v>0.17074512581949194</v>
      </c>
      <c r="H132">
        <f t="shared" si="163"/>
        <v>0.51708292328199967</v>
      </c>
      <c r="J132">
        <f t="shared" si="164"/>
        <v>0.68782804910149165</v>
      </c>
      <c r="K132">
        <f t="shared" si="165"/>
        <v>8.8289388794895729E-2</v>
      </c>
      <c r="L132" s="2"/>
      <c r="M132">
        <f t="shared" si="166"/>
        <v>0.27227263254073197</v>
      </c>
      <c r="N132">
        <v>1400</v>
      </c>
      <c r="O132">
        <v>500</v>
      </c>
    </row>
    <row r="133" spans="1:15" x14ac:dyDescent="0.25">
      <c r="A133" t="s">
        <v>53</v>
      </c>
      <c r="C133" t="s">
        <v>154</v>
      </c>
      <c r="E133">
        <v>0.41716334529673099</v>
      </c>
      <c r="F133">
        <v>1.24984102691225</v>
      </c>
      <c r="G133">
        <f t="shared" si="162"/>
        <v>0.17218797136439548</v>
      </c>
      <c r="H133">
        <f t="shared" si="163"/>
        <v>0.5158832706141393</v>
      </c>
      <c r="J133">
        <f t="shared" si="164"/>
        <v>0.68807124197853475</v>
      </c>
      <c r="K133">
        <f t="shared" si="165"/>
        <v>8.8828893827878105E-2</v>
      </c>
      <c r="L133" s="2"/>
      <c r="M133">
        <f t="shared" si="166"/>
        <v>0.27223842752883243</v>
      </c>
      <c r="N133">
        <v>1400</v>
      </c>
      <c r="O133">
        <v>600</v>
      </c>
    </row>
    <row r="134" spans="1:15" x14ac:dyDescent="0.25">
      <c r="A134" t="s">
        <v>53</v>
      </c>
      <c r="C134" t="s">
        <v>153</v>
      </c>
      <c r="E134">
        <v>0.406608250793069</v>
      </c>
      <c r="F134">
        <v>1.2563005435622101</v>
      </c>
      <c r="G134">
        <f t="shared" si="162"/>
        <v>0.16783125994514969</v>
      </c>
      <c r="H134">
        <f t="shared" si="163"/>
        <v>0.51854949496124736</v>
      </c>
      <c r="J134">
        <f t="shared" si="164"/>
        <v>0.68638075490639705</v>
      </c>
      <c r="K134">
        <f t="shared" si="165"/>
        <v>8.7028815083267194E-2</v>
      </c>
      <c r="L134" s="2"/>
      <c r="M134">
        <f t="shared" si="166"/>
        <v>0.27135521995656675</v>
      </c>
      <c r="N134">
        <v>1400</v>
      </c>
      <c r="O134">
        <v>700</v>
      </c>
    </row>
    <row r="135" spans="1:15" x14ac:dyDescent="0.25">
      <c r="A135" s="3" t="s">
        <v>53</v>
      </c>
      <c r="B135" s="3"/>
      <c r="C135" s="3" t="s">
        <v>155</v>
      </c>
      <c r="D135" s="3"/>
      <c r="E135" s="3">
        <v>0.45741137923973102</v>
      </c>
      <c r="F135" s="3">
        <v>1.2074697591871999</v>
      </c>
      <c r="G135" s="3">
        <f t="shared" ref="G135:G141" si="167">E135/$I$2</f>
        <v>0.1888007140566399</v>
      </c>
      <c r="H135" s="3">
        <f t="shared" ref="H135:H141" si="168">F135/$I$2</f>
        <v>0.49839414383449743</v>
      </c>
      <c r="I135" s="3"/>
      <c r="J135" s="3">
        <f t="shared" ref="J135:J141" si="169">G135+H135</f>
        <v>0.68719485789113732</v>
      </c>
      <c r="K135" s="3">
        <f t="shared" ref="K135:K141" si="170">G135*H135</f>
        <v>9.4097170237600808E-2</v>
      </c>
      <c r="L135" s="4"/>
      <c r="M135" s="3">
        <f t="shared" ref="M135:M143" si="171">0.1385*LN(G135)+H135</f>
        <v>0.26750588465154279</v>
      </c>
      <c r="O135">
        <v>800</v>
      </c>
    </row>
    <row r="136" spans="1:15" x14ac:dyDescent="0.25">
      <c r="A136" t="s">
        <v>53</v>
      </c>
      <c r="C136" s="5" t="s">
        <v>157</v>
      </c>
      <c r="E136">
        <v>0.41724597537623598</v>
      </c>
      <c r="F136">
        <v>1.24156724112534</v>
      </c>
      <c r="G136">
        <f t="shared" si="167"/>
        <v>0.17222207768251774</v>
      </c>
      <c r="H136">
        <f t="shared" si="168"/>
        <v>0.51246819015174105</v>
      </c>
      <c r="J136">
        <f t="shared" si="169"/>
        <v>0.68469026783425879</v>
      </c>
      <c r="K136">
        <f t="shared" si="170"/>
        <v>8.8258336454132419E-2</v>
      </c>
      <c r="L136" s="2"/>
      <c r="M136">
        <f t="shared" si="171"/>
        <v>0.26885077788669309</v>
      </c>
      <c r="O136">
        <v>900</v>
      </c>
    </row>
    <row r="137" spans="1:15" x14ac:dyDescent="0.25">
      <c r="A137" t="s">
        <v>53</v>
      </c>
      <c r="C137" s="5" t="s">
        <v>158</v>
      </c>
      <c r="E137">
        <v>0.39409159005421202</v>
      </c>
      <c r="F137">
        <v>1.26410010454501</v>
      </c>
      <c r="G137">
        <f t="shared" si="167"/>
        <v>0.16266489419135333</v>
      </c>
      <c r="H137">
        <f t="shared" si="168"/>
        <v>0.52176883481529401</v>
      </c>
      <c r="J137">
        <f t="shared" si="169"/>
        <v>0.68443372900664734</v>
      </c>
      <c r="K137">
        <f t="shared" si="170"/>
        <v>8.4873472307575512E-2</v>
      </c>
      <c r="L137" s="2"/>
      <c r="M137">
        <f t="shared" si="171"/>
        <v>0.27024410125167209</v>
      </c>
      <c r="O137">
        <v>1000</v>
      </c>
    </row>
    <row r="138" spans="1:15" x14ac:dyDescent="0.25">
      <c r="A138" t="s">
        <v>53</v>
      </c>
      <c r="C138" s="5" t="s">
        <v>159</v>
      </c>
      <c r="E138">
        <v>0.42522157435449698</v>
      </c>
      <c r="F138">
        <v>1.23218693079551</v>
      </c>
      <c r="G138">
        <f t="shared" si="167"/>
        <v>0.17551407882299636</v>
      </c>
      <c r="H138">
        <f t="shared" si="168"/>
        <v>0.50859638160319021</v>
      </c>
      <c r="J138">
        <f t="shared" si="169"/>
        <v>0.68411046042618651</v>
      </c>
      <c r="K138">
        <f t="shared" si="170"/>
        <v>8.9265825409793054E-2</v>
      </c>
      <c r="L138" s="2"/>
      <c r="M138">
        <f t="shared" si="171"/>
        <v>0.2676013930990947</v>
      </c>
      <c r="O138">
        <v>1100</v>
      </c>
    </row>
    <row r="139" spans="1:15" x14ac:dyDescent="0.25">
      <c r="A139" t="s">
        <v>53</v>
      </c>
      <c r="C139" s="5" t="s">
        <v>156</v>
      </c>
      <c r="E139">
        <v>0.40030680907781202</v>
      </c>
      <c r="F139">
        <v>1.27844540486942</v>
      </c>
      <c r="G139">
        <f t="shared" si="167"/>
        <v>0.16523028246749213</v>
      </c>
      <c r="H139">
        <f t="shared" si="168"/>
        <v>0.52768998821796453</v>
      </c>
      <c r="J139">
        <f t="shared" si="169"/>
        <v>0.6929202706854567</v>
      </c>
      <c r="K139">
        <f t="shared" si="170"/>
        <v>8.719036580852188E-2</v>
      </c>
      <c r="L139" s="2"/>
      <c r="M139">
        <f t="shared" si="171"/>
        <v>0.27833249315900366</v>
      </c>
      <c r="O139">
        <v>400</v>
      </c>
    </row>
    <row r="140" spans="1:15" x14ac:dyDescent="0.25">
      <c r="A140" t="s">
        <v>53</v>
      </c>
      <c r="C140" s="5" t="s">
        <v>160</v>
      </c>
      <c r="E140">
        <v>0.40662262124167797</v>
      </c>
      <c r="F140">
        <v>1.27235951988331</v>
      </c>
      <c r="G140">
        <f t="shared" si="167"/>
        <v>0.16783719147873594</v>
      </c>
      <c r="H140">
        <f t="shared" si="168"/>
        <v>0.52517798374410574</v>
      </c>
      <c r="J140">
        <f t="shared" si="169"/>
        <v>0.69301517522284173</v>
      </c>
      <c r="K140">
        <f t="shared" si="170"/>
        <v>8.814439781807594E-2</v>
      </c>
      <c r="L140" s="2"/>
      <c r="M140">
        <f t="shared" si="171"/>
        <v>0.27798860355392618</v>
      </c>
      <c r="O140">
        <v>300</v>
      </c>
    </row>
    <row r="141" spans="1:15" x14ac:dyDescent="0.25">
      <c r="A141" t="s">
        <v>53</v>
      </c>
      <c r="C141" s="5" t="s">
        <v>161</v>
      </c>
      <c r="E141">
        <v>0.41220554052646102</v>
      </c>
      <c r="F141">
        <v>1.28296850356926</v>
      </c>
      <c r="G141">
        <f t="shared" si="167"/>
        <v>0.1701415922770711</v>
      </c>
      <c r="H141">
        <f t="shared" si="168"/>
        <v>0.52955693841430163</v>
      </c>
      <c r="J141">
        <f t="shared" si="169"/>
        <v>0.69969853069137278</v>
      </c>
      <c r="K141">
        <f t="shared" si="170"/>
        <v>9.0099660703180151E-2</v>
      </c>
      <c r="L141" s="2"/>
      <c r="M141">
        <f t="shared" si="171"/>
        <v>0.28425622385463423</v>
      </c>
      <c r="O141">
        <v>200</v>
      </c>
    </row>
    <row r="142" spans="1:15" x14ac:dyDescent="0.25">
      <c r="C142" s="5" t="s">
        <v>162</v>
      </c>
      <c r="L142" s="2"/>
    </row>
    <row r="143" spans="1:15" x14ac:dyDescent="0.25">
      <c r="A143" s="3" t="s">
        <v>53</v>
      </c>
      <c r="B143" s="3" t="s">
        <v>81</v>
      </c>
      <c r="C143" s="3" t="s">
        <v>163</v>
      </c>
      <c r="D143" s="3"/>
      <c r="E143" s="3">
        <v>0.41329050939647699</v>
      </c>
      <c r="F143" s="3">
        <v>1.24138042529342</v>
      </c>
      <c r="G143" s="3">
        <f t="shared" ref="G143" si="172">E143/$I$2</f>
        <v>0.17058942306284802</v>
      </c>
      <c r="H143" s="3">
        <f t="shared" ref="H143" si="173">F143/$I$2</f>
        <v>0.51239108021511848</v>
      </c>
      <c r="I143" s="3"/>
      <c r="J143" s="3">
        <f t="shared" ref="J142:J143" si="174">G143+H143</f>
        <v>0.68298050327796656</v>
      </c>
      <c r="K143" s="3">
        <f t="shared" ref="K142:K143" si="175">G143*H143</f>
        <v>8.7408498756446545E-2</v>
      </c>
      <c r="L143" s="4"/>
      <c r="M143" s="3">
        <f t="shared" si="171"/>
        <v>0.26745443347876308</v>
      </c>
    </row>
    <row r="144" spans="1:15" x14ac:dyDescent="0.25">
      <c r="C144" s="5"/>
      <c r="L144" s="2"/>
    </row>
    <row r="145" spans="3:12" x14ac:dyDescent="0.25">
      <c r="C145" s="5"/>
      <c r="L145" s="2"/>
    </row>
    <row r="146" spans="3:12" x14ac:dyDescent="0.25">
      <c r="C146" s="5"/>
      <c r="L146" s="2"/>
    </row>
    <row r="147" spans="3:12" x14ac:dyDescent="0.25">
      <c r="L147" s="2"/>
    </row>
    <row r="148" spans="3:12" x14ac:dyDescent="0.25">
      <c r="L148" s="2"/>
    </row>
  </sheetData>
  <sortState xmlns:xlrd2="http://schemas.microsoft.com/office/spreadsheetml/2017/richdata2" ref="C126:M134">
    <sortCondition ref="C126"/>
  </sortState>
  <phoneticPr fontId="1" type="noConversion"/>
  <conditionalFormatting sqref="J1:J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M1 K1:K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2020-06-02T14:43:07Z</dcterms:created>
  <dcterms:modified xsi:type="dcterms:W3CDTF">2020-07-14T17:58:39Z</dcterms:modified>
</cp:coreProperties>
</file>